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I:\Actuarial\IfNSW\TMF\Workers Compensation\Adhocs\Temp export\ACTL -JK\Low Emission Scen\"/>
    </mc:Choice>
  </mc:AlternateContent>
  <xr:revisionPtr revIDLastSave="0" documentId="13_ncr:1_{0079A7A6-AB1E-4788-A166-5698F237A85A}" xr6:coauthVersionLast="45" xr6:coauthVersionMax="47" xr10:uidLastSave="{00000000-0000-0000-0000-000000000000}"/>
  <bookViews>
    <workbookView xWindow="-110" yWindow="-110" windowWidth="19420" windowHeight="10420" firstSheet="4" activeTab="4" xr2:uid="{0F2E31A6-6E08-4AD1-80E9-E2E970F781BC}"/>
  </bookViews>
  <sheets>
    <sheet name="Data&gt;&gt;&gt;" sheetId="11" r:id="rId1"/>
    <sheet name="Demographic-Economic" sheetId="3" r:id="rId2"/>
    <sheet name="Inflation-Interest" sheetId="4" r:id="rId3"/>
    <sheet name="Workings&gt;&gt;&gt;" sheetId="10" r:id="rId4"/>
    <sheet name="Assumptions" sheetId="9" r:id="rId5"/>
    <sheet name="Total Cost" sheetId="28" r:id="rId6"/>
    <sheet name="Total Property Damage 95%" sheetId="1" r:id="rId7"/>
    <sheet name="Future 95% Cost" sheetId="23" r:id="rId8"/>
    <sheet name="Levy Proposition" sheetId="24" r:id="rId9"/>
    <sheet name="Property Value" sheetId="8" r:id="rId10"/>
    <sheet name="Average Property Value" sheetId="25" r:id="rId11"/>
    <sheet name="Incentive Relocation assumption" sheetId="27" r:id="rId12"/>
    <sheet name="Economic Cost Impact" sheetId="26" r:id="rId13"/>
    <sheet name="Property % affected" sheetId="17" r:id="rId14"/>
    <sheet name="Population Estimate" sheetId="7" r:id="rId15"/>
    <sheet name="Displacement_Number" sheetId="18" r:id="rId16"/>
    <sheet name="Temporary Relocation Numbers" sheetId="19" r:id="rId17"/>
    <sheet name="Temp Relocation Housing Costs" sheetId="20" r:id="rId18"/>
    <sheet name="Temp Relocation Living Costs" sheetId="21" r:id="rId19"/>
    <sheet name="Summary" sheetId="22" r:id="rId20"/>
    <sheet name="Archive&gt;&gt;&gt;&gt;&gt;&gt;" sheetId="15" state="hidden" r:id="rId21"/>
    <sheet name="Costs" sheetId="5" state="hidden" r:id="rId22"/>
    <sheet name="Frequency" sheetId="6" state="hidden" r:id="rId23"/>
    <sheet name="Total Severity" sheetId="13" state="hidden" r:id="rId24"/>
    <sheet name="Number of displacements" sheetId="14" state="hidden" r:id="rId25"/>
  </sheets>
  <externalReferences>
    <externalReference r:id="rId26"/>
    <externalReference r:id="rId27"/>
    <externalReference r:id="rId2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7" i="24" l="1"/>
  <c r="G20" i="24"/>
  <c r="F20" i="24"/>
  <c r="E20" i="24"/>
  <c r="D20" i="24"/>
  <c r="C20" i="24"/>
  <c r="B20" i="24"/>
  <c r="A2" i="28"/>
  <c r="O5" i="27" l="1"/>
  <c r="L5" i="27"/>
  <c r="M5" i="27"/>
  <c r="N5" i="27"/>
  <c r="K5" i="27"/>
  <c r="D49" i="9"/>
  <c r="D48" i="9"/>
  <c r="Q5" i="27"/>
  <c r="R5" i="27"/>
  <c r="S5" i="27"/>
  <c r="T5" i="27"/>
  <c r="U5" i="27"/>
  <c r="P5" i="27"/>
  <c r="J5" i="27" l="1"/>
  <c r="AI2" i="19"/>
  <c r="AC2" i="19"/>
  <c r="W2" i="19"/>
  <c r="K1" i="7"/>
  <c r="J3" i="7"/>
  <c r="K3" i="7"/>
  <c r="L3" i="7"/>
  <c r="M3" i="7"/>
  <c r="N3" i="7"/>
  <c r="O3" i="7"/>
  <c r="C1" i="7"/>
  <c r="K4" i="7" s="1"/>
  <c r="K5" i="7" s="1"/>
  <c r="K6" i="7" s="1"/>
  <c r="K7" i="7" s="1"/>
  <c r="K8" i="7" s="1"/>
  <c r="K9" i="7" s="1"/>
  <c r="K10" i="7" s="1"/>
  <c r="K11" i="7" s="1"/>
  <c r="K12" i="7" s="1"/>
  <c r="K13" i="7" s="1"/>
  <c r="K14" i="7" s="1"/>
  <c r="K15" i="7" s="1"/>
  <c r="K16" i="7" s="1"/>
  <c r="K17" i="7" s="1"/>
  <c r="K18" i="7" s="1"/>
  <c r="K19" i="7" s="1"/>
  <c r="K20" i="7" s="1"/>
  <c r="K21" i="7" s="1"/>
  <c r="K22" i="7" s="1"/>
  <c r="K23" i="7" s="1"/>
  <c r="K24" i="7" s="1"/>
  <c r="K25" i="7" s="1"/>
  <c r="K26" i="7" s="1"/>
  <c r="K27" i="7" s="1"/>
  <c r="K28" i="7" s="1"/>
  <c r="K29" i="7" s="1"/>
  <c r="K30" i="7" s="1"/>
  <c r="K31" i="7" s="1"/>
  <c r="K32" i="7" s="1"/>
  <c r="K33" i="7" s="1"/>
  <c r="K34" i="7" s="1"/>
  <c r="K35" i="7" s="1"/>
  <c r="K36" i="7" s="1"/>
  <c r="K37" i="7" s="1"/>
  <c r="K38" i="7" s="1"/>
  <c r="K39" i="7" s="1"/>
  <c r="K40" i="7" s="1"/>
  <c r="K41" i="7" s="1"/>
  <c r="K42" i="7" s="1"/>
  <c r="K43" i="7" s="1"/>
  <c r="K44" i="7" s="1"/>
  <c r="K45" i="7" s="1"/>
  <c r="K46" i="7" s="1"/>
  <c r="K47" i="7" s="1"/>
  <c r="K48" i="7" s="1"/>
  <c r="K49" i="7" s="1"/>
  <c r="K50" i="7" s="1"/>
  <c r="K51" i="7" s="1"/>
  <c r="K52" i="7" s="1"/>
  <c r="K53" i="7" s="1"/>
  <c r="K54" i="7" s="1"/>
  <c r="K55" i="7" s="1"/>
  <c r="K56" i="7" s="1"/>
  <c r="K57" i="7" s="1"/>
  <c r="K58" i="7" s="1"/>
  <c r="K59" i="7" s="1"/>
  <c r="K60" i="7" s="1"/>
  <c r="K61" i="7" s="1"/>
  <c r="K62" i="7" s="1"/>
  <c r="K63" i="7" s="1"/>
  <c r="K64" i="7" s="1"/>
  <c r="K65" i="7" s="1"/>
  <c r="K66" i="7" s="1"/>
  <c r="K67" i="7" s="1"/>
  <c r="K68" i="7" s="1"/>
  <c r="K69" i="7" s="1"/>
  <c r="K70" i="7" s="1"/>
  <c r="K71" i="7" s="1"/>
  <c r="K72" i="7" s="1"/>
  <c r="K73" i="7" s="1"/>
  <c r="K74" i="7" s="1"/>
  <c r="K75" i="7" s="1"/>
  <c r="K76" i="7" s="1"/>
  <c r="K77" i="7" s="1"/>
  <c r="K78" i="7" s="1"/>
  <c r="K79" i="7" s="1"/>
  <c r="K80" i="7" s="1"/>
  <c r="K81" i="7" s="1"/>
  <c r="K82" i="7" s="1"/>
  <c r="K83" i="7" s="1"/>
  <c r="K84" i="7" s="1"/>
  <c r="K85" i="7" s="1"/>
  <c r="K86" i="7" s="1"/>
  <c r="K87" i="7" s="1"/>
  <c r="K88" i="7" s="1"/>
  <c r="K89" i="7" s="1"/>
  <c r="K90" i="7" s="1"/>
  <c r="K91" i="7" s="1"/>
  <c r="K92" i="7" s="1"/>
  <c r="K93" i="7" s="1"/>
  <c r="K94" i="7" s="1"/>
  <c r="K95" i="7" s="1"/>
  <c r="K96" i="7" s="1"/>
  <c r="K97" i="7" s="1"/>
  <c r="K98" i="7" s="1"/>
  <c r="K99" i="7" s="1"/>
  <c r="K100" i="7" s="1"/>
  <c r="K101" i="7" s="1"/>
  <c r="K102" i="7" s="1"/>
  <c r="K103" i="7" s="1"/>
  <c r="K104" i="7" s="1"/>
  <c r="K105" i="7" s="1"/>
  <c r="K106" i="7" s="1"/>
  <c r="K107" i="7" s="1"/>
  <c r="K108" i="7" s="1"/>
  <c r="K109" i="7" s="1"/>
  <c r="K110" i="7" s="1"/>
  <c r="K111" i="7" s="1"/>
  <c r="K112" i="7" s="1"/>
  <c r="K113" i="7" s="1"/>
  <c r="K114" i="7" s="1"/>
  <c r="K115" i="7" s="1"/>
  <c r="K116" i="7" s="1"/>
  <c r="K117" i="7" s="1"/>
  <c r="K118" i="7" s="1"/>
  <c r="K119" i="7" s="1"/>
  <c r="K120" i="7" s="1"/>
  <c r="K121" i="7" s="1"/>
  <c r="K122" i="7" s="1"/>
  <c r="K123" i="7" s="1"/>
  <c r="K124" i="7" s="1"/>
  <c r="K125" i="7" s="1"/>
  <c r="K126" i="7" s="1"/>
  <c r="K127" i="7" s="1"/>
  <c r="K128" i="7" s="1"/>
  <c r="K129" i="7" s="1"/>
  <c r="K130" i="7" s="1"/>
  <c r="O4" i="7" l="1"/>
  <c r="O5" i="7" s="1"/>
  <c r="O6" i="7" s="1"/>
  <c r="O7" i="7" s="1"/>
  <c r="O8" i="7" s="1"/>
  <c r="O9" i="7" s="1"/>
  <c r="O10" i="7" s="1"/>
  <c r="O11" i="7" s="1"/>
  <c r="O12" i="7" s="1"/>
  <c r="O13" i="7" s="1"/>
  <c r="O14" i="7" s="1"/>
  <c r="O15" i="7" s="1"/>
  <c r="O16" i="7" s="1"/>
  <c r="O17" i="7" s="1"/>
  <c r="O18" i="7" s="1"/>
  <c r="O19" i="7" s="1"/>
  <c r="O20" i="7" s="1"/>
  <c r="O21" i="7" s="1"/>
  <c r="O22" i="7" s="1"/>
  <c r="O23" i="7" s="1"/>
  <c r="O24" i="7" s="1"/>
  <c r="O25" i="7" s="1"/>
  <c r="O26" i="7" s="1"/>
  <c r="O27" i="7" s="1"/>
  <c r="O28" i="7" s="1"/>
  <c r="O29" i="7" s="1"/>
  <c r="O30" i="7" s="1"/>
  <c r="O31" i="7" s="1"/>
  <c r="O32" i="7" s="1"/>
  <c r="O33" i="7" s="1"/>
  <c r="O34" i="7" s="1"/>
  <c r="O35" i="7" s="1"/>
  <c r="O36" i="7" s="1"/>
  <c r="O37" i="7" s="1"/>
  <c r="O38" i="7" s="1"/>
  <c r="O39" i="7" s="1"/>
  <c r="O40" i="7" s="1"/>
  <c r="O41" i="7" s="1"/>
  <c r="O42" i="7" s="1"/>
  <c r="O43" i="7" s="1"/>
  <c r="O44" i="7" s="1"/>
  <c r="O45" i="7" s="1"/>
  <c r="O46" i="7" s="1"/>
  <c r="O47" i="7" s="1"/>
  <c r="O48" i="7" s="1"/>
  <c r="O49" i="7" s="1"/>
  <c r="O50" i="7" s="1"/>
  <c r="O51" i="7" s="1"/>
  <c r="O52" i="7" s="1"/>
  <c r="O53" i="7" s="1"/>
  <c r="O54" i="7" s="1"/>
  <c r="O55" i="7" s="1"/>
  <c r="O56" i="7" s="1"/>
  <c r="O57" i="7" s="1"/>
  <c r="O58" i="7" s="1"/>
  <c r="O59" i="7" s="1"/>
  <c r="O60" i="7" s="1"/>
  <c r="O61" i="7" s="1"/>
  <c r="O62" i="7" s="1"/>
  <c r="O63" i="7" s="1"/>
  <c r="O64" i="7" s="1"/>
  <c r="O65" i="7" s="1"/>
  <c r="O66" i="7" s="1"/>
  <c r="O67" i="7" s="1"/>
  <c r="O68" i="7" s="1"/>
  <c r="O69" i="7" s="1"/>
  <c r="O70" i="7" s="1"/>
  <c r="O71" i="7" s="1"/>
  <c r="O72" i="7" s="1"/>
  <c r="O73" i="7" s="1"/>
  <c r="O74" i="7" s="1"/>
  <c r="O75" i="7" s="1"/>
  <c r="O76" i="7" s="1"/>
  <c r="O77" i="7" s="1"/>
  <c r="O78" i="7" s="1"/>
  <c r="O79" i="7" s="1"/>
  <c r="O80" i="7" s="1"/>
  <c r="O81" i="7" s="1"/>
  <c r="O82" i="7" s="1"/>
  <c r="O83" i="7" s="1"/>
  <c r="O84" i="7" s="1"/>
  <c r="O85" i="7" s="1"/>
  <c r="O86" i="7" s="1"/>
  <c r="O87" i="7" s="1"/>
  <c r="O88" i="7" s="1"/>
  <c r="O89" i="7" s="1"/>
  <c r="O90" i="7" s="1"/>
  <c r="O91" i="7" s="1"/>
  <c r="O92" i="7" s="1"/>
  <c r="O93" i="7" s="1"/>
  <c r="O94" i="7" s="1"/>
  <c r="O95" i="7" s="1"/>
  <c r="O96" i="7" s="1"/>
  <c r="O97" i="7" s="1"/>
  <c r="O98" i="7" s="1"/>
  <c r="O99" i="7" s="1"/>
  <c r="O100" i="7" s="1"/>
  <c r="O101" i="7" s="1"/>
  <c r="O102" i="7" s="1"/>
  <c r="O103" i="7" s="1"/>
  <c r="O104" i="7" s="1"/>
  <c r="O105" i="7" s="1"/>
  <c r="O106" i="7" s="1"/>
  <c r="O107" i="7" s="1"/>
  <c r="O108" i="7" s="1"/>
  <c r="O109" i="7" s="1"/>
  <c r="O110" i="7" s="1"/>
  <c r="O111" i="7" s="1"/>
  <c r="O112" i="7" s="1"/>
  <c r="O113" i="7" s="1"/>
  <c r="O114" i="7" s="1"/>
  <c r="O115" i="7" s="1"/>
  <c r="O116" i="7" s="1"/>
  <c r="O117" i="7" s="1"/>
  <c r="O118" i="7" s="1"/>
  <c r="O119" i="7" s="1"/>
  <c r="O120" i="7" s="1"/>
  <c r="O121" i="7" s="1"/>
  <c r="O122" i="7" s="1"/>
  <c r="O123" i="7" s="1"/>
  <c r="O124" i="7" s="1"/>
  <c r="O125" i="7" s="1"/>
  <c r="O126" i="7" s="1"/>
  <c r="O127" i="7" s="1"/>
  <c r="O128" i="7" s="1"/>
  <c r="O129" i="7" s="1"/>
  <c r="O130" i="7" s="1"/>
  <c r="M4" i="7"/>
  <c r="M5" i="7" s="1"/>
  <c r="M6" i="7" s="1"/>
  <c r="M7" i="7" s="1"/>
  <c r="M8" i="7" s="1"/>
  <c r="M9" i="7" s="1"/>
  <c r="M10" i="7" s="1"/>
  <c r="M11" i="7" s="1"/>
  <c r="M12" i="7" s="1"/>
  <c r="M13" i="7" s="1"/>
  <c r="M14" i="7" s="1"/>
  <c r="M15" i="7" s="1"/>
  <c r="M16" i="7" s="1"/>
  <c r="M17" i="7" s="1"/>
  <c r="M18" i="7" s="1"/>
  <c r="M19" i="7" s="1"/>
  <c r="M20" i="7" s="1"/>
  <c r="M21" i="7" s="1"/>
  <c r="M22" i="7" s="1"/>
  <c r="M23" i="7" s="1"/>
  <c r="M24" i="7" s="1"/>
  <c r="M25" i="7" s="1"/>
  <c r="M26" i="7" s="1"/>
  <c r="M27" i="7" s="1"/>
  <c r="M28" i="7" s="1"/>
  <c r="M29" i="7" s="1"/>
  <c r="M30" i="7" s="1"/>
  <c r="M31" i="7" s="1"/>
  <c r="M32" i="7" s="1"/>
  <c r="M33" i="7" s="1"/>
  <c r="M34" i="7" s="1"/>
  <c r="M35" i="7" s="1"/>
  <c r="M36" i="7" s="1"/>
  <c r="M37" i="7" s="1"/>
  <c r="M38" i="7" s="1"/>
  <c r="M39" i="7" s="1"/>
  <c r="M40" i="7" s="1"/>
  <c r="M41" i="7" s="1"/>
  <c r="M42" i="7" s="1"/>
  <c r="M43" i="7" s="1"/>
  <c r="M44" i="7" s="1"/>
  <c r="M45" i="7" s="1"/>
  <c r="M46" i="7" s="1"/>
  <c r="M47" i="7" s="1"/>
  <c r="M48" i="7" s="1"/>
  <c r="M49" i="7" s="1"/>
  <c r="M50" i="7" s="1"/>
  <c r="M51" i="7" s="1"/>
  <c r="M52" i="7" s="1"/>
  <c r="M53" i="7" s="1"/>
  <c r="M54" i="7" s="1"/>
  <c r="M55" i="7" s="1"/>
  <c r="M56" i="7" s="1"/>
  <c r="M57" i="7" s="1"/>
  <c r="M58" i="7" s="1"/>
  <c r="M59" i="7" s="1"/>
  <c r="M60" i="7" s="1"/>
  <c r="M61" i="7" s="1"/>
  <c r="M62" i="7" s="1"/>
  <c r="M63" i="7" s="1"/>
  <c r="M64" i="7" s="1"/>
  <c r="M65" i="7" s="1"/>
  <c r="M66" i="7" s="1"/>
  <c r="M67" i="7" s="1"/>
  <c r="M68" i="7" s="1"/>
  <c r="M69" i="7" s="1"/>
  <c r="M70" i="7" s="1"/>
  <c r="M71" i="7" s="1"/>
  <c r="M72" i="7" s="1"/>
  <c r="M73" i="7" s="1"/>
  <c r="M74" i="7" s="1"/>
  <c r="M75" i="7" s="1"/>
  <c r="M76" i="7" s="1"/>
  <c r="M77" i="7" s="1"/>
  <c r="M78" i="7" s="1"/>
  <c r="M79" i="7" s="1"/>
  <c r="M80" i="7" s="1"/>
  <c r="M81" i="7" s="1"/>
  <c r="M82" i="7" s="1"/>
  <c r="M83" i="7" s="1"/>
  <c r="M84" i="7" s="1"/>
  <c r="M85" i="7" s="1"/>
  <c r="M86" i="7" s="1"/>
  <c r="M87" i="7" s="1"/>
  <c r="M88" i="7" s="1"/>
  <c r="M89" i="7" s="1"/>
  <c r="M90" i="7" s="1"/>
  <c r="M91" i="7" s="1"/>
  <c r="M92" i="7" s="1"/>
  <c r="M93" i="7" s="1"/>
  <c r="M94" i="7" s="1"/>
  <c r="M95" i="7" s="1"/>
  <c r="M96" i="7" s="1"/>
  <c r="M97" i="7" s="1"/>
  <c r="M98" i="7" s="1"/>
  <c r="M99" i="7" s="1"/>
  <c r="M100" i="7" s="1"/>
  <c r="M101" i="7" s="1"/>
  <c r="M102" i="7" s="1"/>
  <c r="M103" i="7" s="1"/>
  <c r="M104" i="7" s="1"/>
  <c r="M105" i="7" s="1"/>
  <c r="M106" i="7" s="1"/>
  <c r="M107" i="7" s="1"/>
  <c r="M108" i="7" s="1"/>
  <c r="M109" i="7" s="1"/>
  <c r="M110" i="7" s="1"/>
  <c r="M111" i="7" s="1"/>
  <c r="M112" i="7" s="1"/>
  <c r="M113" i="7" s="1"/>
  <c r="M114" i="7" s="1"/>
  <c r="M115" i="7" s="1"/>
  <c r="M116" i="7" s="1"/>
  <c r="M117" i="7" s="1"/>
  <c r="M118" i="7" s="1"/>
  <c r="M119" i="7" s="1"/>
  <c r="M120" i="7" s="1"/>
  <c r="M121" i="7" s="1"/>
  <c r="M122" i="7" s="1"/>
  <c r="M123" i="7" s="1"/>
  <c r="M124" i="7" s="1"/>
  <c r="M125" i="7" s="1"/>
  <c r="M126" i="7" s="1"/>
  <c r="M127" i="7" s="1"/>
  <c r="M128" i="7" s="1"/>
  <c r="M129" i="7" s="1"/>
  <c r="M130" i="7" s="1"/>
  <c r="J4" i="7"/>
  <c r="J5" i="7" s="1"/>
  <c r="J6" i="7" s="1"/>
  <c r="J7" i="7" s="1"/>
  <c r="J8" i="7" s="1"/>
  <c r="J9" i="7" s="1"/>
  <c r="J10" i="7" s="1"/>
  <c r="J11" i="7" s="1"/>
  <c r="J12" i="7" s="1"/>
  <c r="J13" i="7" s="1"/>
  <c r="J14" i="7" s="1"/>
  <c r="J15" i="7" s="1"/>
  <c r="J16" i="7" s="1"/>
  <c r="J17" i="7" s="1"/>
  <c r="J18" i="7" s="1"/>
  <c r="J19" i="7" s="1"/>
  <c r="J20" i="7" s="1"/>
  <c r="J21" i="7" s="1"/>
  <c r="J22" i="7" s="1"/>
  <c r="J23" i="7" s="1"/>
  <c r="J24" i="7" s="1"/>
  <c r="J25" i="7" s="1"/>
  <c r="J26" i="7" s="1"/>
  <c r="J27" i="7" s="1"/>
  <c r="J28" i="7" s="1"/>
  <c r="J29" i="7" s="1"/>
  <c r="J30" i="7" s="1"/>
  <c r="J31" i="7" s="1"/>
  <c r="J32" i="7" s="1"/>
  <c r="J33" i="7" s="1"/>
  <c r="J34" i="7" s="1"/>
  <c r="J35" i="7" s="1"/>
  <c r="J36" i="7" s="1"/>
  <c r="J37" i="7" s="1"/>
  <c r="J38" i="7" s="1"/>
  <c r="J39" i="7" s="1"/>
  <c r="J40" i="7" s="1"/>
  <c r="J41" i="7" s="1"/>
  <c r="J42" i="7" s="1"/>
  <c r="J43" i="7" s="1"/>
  <c r="J44" i="7" s="1"/>
  <c r="J45" i="7" s="1"/>
  <c r="J46" i="7" s="1"/>
  <c r="J47" i="7" s="1"/>
  <c r="J48" i="7" s="1"/>
  <c r="J49" i="7" s="1"/>
  <c r="J50" i="7" s="1"/>
  <c r="J51" i="7" s="1"/>
  <c r="J52" i="7" s="1"/>
  <c r="J53" i="7" s="1"/>
  <c r="J54" i="7" s="1"/>
  <c r="J55" i="7" s="1"/>
  <c r="J56" i="7" s="1"/>
  <c r="J57" i="7" s="1"/>
  <c r="J58" i="7" s="1"/>
  <c r="J59" i="7" s="1"/>
  <c r="J60" i="7" s="1"/>
  <c r="J61" i="7" s="1"/>
  <c r="J62" i="7" s="1"/>
  <c r="J63" i="7" s="1"/>
  <c r="J64" i="7" s="1"/>
  <c r="J65" i="7" s="1"/>
  <c r="J66" i="7" s="1"/>
  <c r="J67" i="7" s="1"/>
  <c r="J68" i="7" s="1"/>
  <c r="J69" i="7" s="1"/>
  <c r="J70" i="7" s="1"/>
  <c r="J71" i="7" s="1"/>
  <c r="J72" i="7" s="1"/>
  <c r="J73" i="7" s="1"/>
  <c r="J74" i="7" s="1"/>
  <c r="J75" i="7" s="1"/>
  <c r="J76" i="7" s="1"/>
  <c r="J77" i="7" s="1"/>
  <c r="J78" i="7" s="1"/>
  <c r="J79" i="7" s="1"/>
  <c r="J80" i="7" s="1"/>
  <c r="J81" i="7" s="1"/>
  <c r="J82" i="7" s="1"/>
  <c r="J83" i="7" s="1"/>
  <c r="J84" i="7" s="1"/>
  <c r="J85" i="7" s="1"/>
  <c r="J86" i="7" s="1"/>
  <c r="J87" i="7" s="1"/>
  <c r="J88" i="7" s="1"/>
  <c r="J89" i="7" s="1"/>
  <c r="J90" i="7" s="1"/>
  <c r="J91" i="7" s="1"/>
  <c r="J92" i="7" s="1"/>
  <c r="J93" i="7" s="1"/>
  <c r="J94" i="7" s="1"/>
  <c r="J95" i="7" s="1"/>
  <c r="J96" i="7" s="1"/>
  <c r="J97" i="7" s="1"/>
  <c r="J98" i="7" s="1"/>
  <c r="J99" i="7" s="1"/>
  <c r="J100" i="7" s="1"/>
  <c r="J101" i="7" s="1"/>
  <c r="J102" i="7" s="1"/>
  <c r="J103" i="7" s="1"/>
  <c r="J104" i="7" s="1"/>
  <c r="J105" i="7" s="1"/>
  <c r="J106" i="7" s="1"/>
  <c r="J107" i="7" s="1"/>
  <c r="J108" i="7" s="1"/>
  <c r="J109" i="7" s="1"/>
  <c r="J110" i="7" s="1"/>
  <c r="J111" i="7" s="1"/>
  <c r="J112" i="7" s="1"/>
  <c r="J113" i="7" s="1"/>
  <c r="J114" i="7" s="1"/>
  <c r="J115" i="7" s="1"/>
  <c r="J116" i="7" s="1"/>
  <c r="J117" i="7" s="1"/>
  <c r="J118" i="7" s="1"/>
  <c r="J119" i="7" s="1"/>
  <c r="J120" i="7" s="1"/>
  <c r="J121" i="7" s="1"/>
  <c r="J122" i="7" s="1"/>
  <c r="J123" i="7" s="1"/>
  <c r="J124" i="7" s="1"/>
  <c r="J125" i="7" s="1"/>
  <c r="J126" i="7" s="1"/>
  <c r="J127" i="7" s="1"/>
  <c r="J128" i="7" s="1"/>
  <c r="J129" i="7" s="1"/>
  <c r="J130" i="7" s="1"/>
  <c r="L4" i="7"/>
  <c r="L5" i="7" s="1"/>
  <c r="L6" i="7" s="1"/>
  <c r="L7" i="7" s="1"/>
  <c r="L8" i="7" s="1"/>
  <c r="L9" i="7" s="1"/>
  <c r="L10" i="7" s="1"/>
  <c r="L11" i="7" s="1"/>
  <c r="L12" i="7" s="1"/>
  <c r="L13" i="7" s="1"/>
  <c r="L14" i="7" s="1"/>
  <c r="L15" i="7" s="1"/>
  <c r="L16" i="7" s="1"/>
  <c r="L17" i="7" s="1"/>
  <c r="L18" i="7" s="1"/>
  <c r="L19" i="7" s="1"/>
  <c r="L20" i="7" s="1"/>
  <c r="L21" i="7" s="1"/>
  <c r="L22" i="7" s="1"/>
  <c r="L23" i="7" s="1"/>
  <c r="L24" i="7" s="1"/>
  <c r="L25" i="7" s="1"/>
  <c r="L26" i="7" s="1"/>
  <c r="L27" i="7" s="1"/>
  <c r="L28" i="7" s="1"/>
  <c r="L29" i="7" s="1"/>
  <c r="L30" i="7" s="1"/>
  <c r="L31" i="7" s="1"/>
  <c r="L32" i="7" s="1"/>
  <c r="L33" i="7" s="1"/>
  <c r="L34" i="7" s="1"/>
  <c r="L35" i="7" s="1"/>
  <c r="L36" i="7" s="1"/>
  <c r="L37" i="7" s="1"/>
  <c r="L38" i="7" s="1"/>
  <c r="L39" i="7" s="1"/>
  <c r="L40" i="7" s="1"/>
  <c r="L41" i="7" s="1"/>
  <c r="L42" i="7" s="1"/>
  <c r="L43" i="7" s="1"/>
  <c r="L44" i="7" s="1"/>
  <c r="L45" i="7" s="1"/>
  <c r="L46" i="7" s="1"/>
  <c r="L47" i="7" s="1"/>
  <c r="L48" i="7" s="1"/>
  <c r="L49" i="7" s="1"/>
  <c r="L50" i="7" s="1"/>
  <c r="L51" i="7" s="1"/>
  <c r="L52" i="7" s="1"/>
  <c r="L53" i="7" s="1"/>
  <c r="L54" i="7" s="1"/>
  <c r="L55" i="7" s="1"/>
  <c r="L56" i="7" s="1"/>
  <c r="L57" i="7" s="1"/>
  <c r="L58" i="7" s="1"/>
  <c r="L59" i="7" s="1"/>
  <c r="L60" i="7" s="1"/>
  <c r="L61" i="7" s="1"/>
  <c r="L62" i="7" s="1"/>
  <c r="L63" i="7" s="1"/>
  <c r="L64" i="7" s="1"/>
  <c r="L65" i="7" s="1"/>
  <c r="L66" i="7" s="1"/>
  <c r="L67" i="7" s="1"/>
  <c r="L68" i="7" s="1"/>
  <c r="L69" i="7" s="1"/>
  <c r="L70" i="7" s="1"/>
  <c r="L71" i="7" s="1"/>
  <c r="L72" i="7" s="1"/>
  <c r="L73" i="7" s="1"/>
  <c r="L74" i="7" s="1"/>
  <c r="L75" i="7" s="1"/>
  <c r="L76" i="7" s="1"/>
  <c r="L77" i="7" s="1"/>
  <c r="L78" i="7" s="1"/>
  <c r="L79" i="7" s="1"/>
  <c r="L80" i="7" s="1"/>
  <c r="L81" i="7" s="1"/>
  <c r="L82" i="7" s="1"/>
  <c r="L83" i="7" s="1"/>
  <c r="L84" i="7" s="1"/>
  <c r="L85" i="7" s="1"/>
  <c r="L86" i="7" s="1"/>
  <c r="L87" i="7" s="1"/>
  <c r="L88" i="7" s="1"/>
  <c r="L89" i="7" s="1"/>
  <c r="L90" i="7" s="1"/>
  <c r="L91" i="7" s="1"/>
  <c r="L92" i="7" s="1"/>
  <c r="L93" i="7" s="1"/>
  <c r="L94" i="7" s="1"/>
  <c r="L95" i="7" s="1"/>
  <c r="L96" i="7" s="1"/>
  <c r="L97" i="7" s="1"/>
  <c r="L98" i="7" s="1"/>
  <c r="L99" i="7" s="1"/>
  <c r="L100" i="7" s="1"/>
  <c r="L101" i="7" s="1"/>
  <c r="L102" i="7" s="1"/>
  <c r="L103" i="7" s="1"/>
  <c r="L104" i="7" s="1"/>
  <c r="L105" i="7" s="1"/>
  <c r="L106" i="7" s="1"/>
  <c r="L107" i="7" s="1"/>
  <c r="L108" i="7" s="1"/>
  <c r="L109" i="7" s="1"/>
  <c r="L110" i="7" s="1"/>
  <c r="L111" i="7" s="1"/>
  <c r="L112" i="7" s="1"/>
  <c r="L113" i="7" s="1"/>
  <c r="L114" i="7" s="1"/>
  <c r="L115" i="7" s="1"/>
  <c r="L116" i="7" s="1"/>
  <c r="L117" i="7" s="1"/>
  <c r="L118" i="7" s="1"/>
  <c r="L119" i="7" s="1"/>
  <c r="L120" i="7" s="1"/>
  <c r="L121" i="7" s="1"/>
  <c r="L122" i="7" s="1"/>
  <c r="L123" i="7" s="1"/>
  <c r="L124" i="7" s="1"/>
  <c r="L125" i="7" s="1"/>
  <c r="L126" i="7" s="1"/>
  <c r="L127" i="7" s="1"/>
  <c r="L128" i="7" s="1"/>
  <c r="L129" i="7" s="1"/>
  <c r="L130" i="7" s="1"/>
  <c r="N4" i="7"/>
  <c r="N5" i="7" s="1"/>
  <c r="N6" i="7" s="1"/>
  <c r="N7" i="7" s="1"/>
  <c r="N8" i="7" s="1"/>
  <c r="N9" i="7" s="1"/>
  <c r="N10" i="7" s="1"/>
  <c r="N11" i="7" s="1"/>
  <c r="N12" i="7" s="1"/>
  <c r="N13" i="7" s="1"/>
  <c r="N14" i="7" s="1"/>
  <c r="N15" i="7" s="1"/>
  <c r="N16" i="7" s="1"/>
  <c r="N17" i="7" s="1"/>
  <c r="N18" i="7" s="1"/>
  <c r="N19" i="7" s="1"/>
  <c r="N20" i="7" s="1"/>
  <c r="N21" i="7" s="1"/>
  <c r="N22" i="7" s="1"/>
  <c r="N23" i="7" s="1"/>
  <c r="N24" i="7" s="1"/>
  <c r="N25" i="7" s="1"/>
  <c r="N26" i="7" s="1"/>
  <c r="N27" i="7" s="1"/>
  <c r="N28" i="7" s="1"/>
  <c r="N29" i="7" s="1"/>
  <c r="N30" i="7" s="1"/>
  <c r="N31" i="7" s="1"/>
  <c r="N32" i="7" s="1"/>
  <c r="N33" i="7" s="1"/>
  <c r="N34" i="7" s="1"/>
  <c r="N35" i="7" s="1"/>
  <c r="N36" i="7" s="1"/>
  <c r="N37" i="7" s="1"/>
  <c r="N38" i="7" s="1"/>
  <c r="N39" i="7" s="1"/>
  <c r="N40" i="7" s="1"/>
  <c r="N41" i="7" s="1"/>
  <c r="N42" i="7" s="1"/>
  <c r="N43" i="7" s="1"/>
  <c r="N44" i="7" s="1"/>
  <c r="N45" i="7" s="1"/>
  <c r="N46" i="7" s="1"/>
  <c r="N47" i="7" s="1"/>
  <c r="N48" i="7" s="1"/>
  <c r="N49" i="7" s="1"/>
  <c r="N50" i="7" s="1"/>
  <c r="N51" i="7" s="1"/>
  <c r="N52" i="7" s="1"/>
  <c r="N53" i="7" s="1"/>
  <c r="N54" i="7" s="1"/>
  <c r="N55" i="7" s="1"/>
  <c r="N56" i="7" s="1"/>
  <c r="N57" i="7" s="1"/>
  <c r="N58" i="7" s="1"/>
  <c r="N59" i="7" s="1"/>
  <c r="N60" i="7" s="1"/>
  <c r="N61" i="7" s="1"/>
  <c r="N62" i="7" s="1"/>
  <c r="N63" i="7" s="1"/>
  <c r="N64" i="7" s="1"/>
  <c r="N65" i="7" s="1"/>
  <c r="N66" i="7" s="1"/>
  <c r="N67" i="7" s="1"/>
  <c r="N68" i="7" s="1"/>
  <c r="N69" i="7" s="1"/>
  <c r="N70" i="7" s="1"/>
  <c r="N71" i="7" s="1"/>
  <c r="N72" i="7" s="1"/>
  <c r="N73" i="7" s="1"/>
  <c r="N74" i="7" s="1"/>
  <c r="N75" i="7" s="1"/>
  <c r="N76" i="7" s="1"/>
  <c r="N77" i="7" s="1"/>
  <c r="N78" i="7" s="1"/>
  <c r="N79" i="7" s="1"/>
  <c r="N80" i="7" s="1"/>
  <c r="N81" i="7" s="1"/>
  <c r="N82" i="7" s="1"/>
  <c r="N83" i="7" s="1"/>
  <c r="N84" i="7" s="1"/>
  <c r="N85" i="7" s="1"/>
  <c r="N86" i="7" s="1"/>
  <c r="N87" i="7" s="1"/>
  <c r="N88" i="7" s="1"/>
  <c r="N89" i="7" s="1"/>
  <c r="N90" i="7" s="1"/>
  <c r="N91" i="7" s="1"/>
  <c r="N92" i="7" s="1"/>
  <c r="N93" i="7" s="1"/>
  <c r="N94" i="7" s="1"/>
  <c r="N95" i="7" s="1"/>
  <c r="N96" i="7" s="1"/>
  <c r="N97" i="7" s="1"/>
  <c r="N98" i="7" s="1"/>
  <c r="N99" i="7" s="1"/>
  <c r="N100" i="7" s="1"/>
  <c r="N101" i="7" s="1"/>
  <c r="N102" i="7" s="1"/>
  <c r="N103" i="7" s="1"/>
  <c r="N104" i="7" s="1"/>
  <c r="N105" i="7" s="1"/>
  <c r="N106" i="7" s="1"/>
  <c r="N107" i="7" s="1"/>
  <c r="N108" i="7" s="1"/>
  <c r="N109" i="7" s="1"/>
  <c r="N110" i="7" s="1"/>
  <c r="N111" i="7" s="1"/>
  <c r="N112" i="7" s="1"/>
  <c r="N113" i="7" s="1"/>
  <c r="N114" i="7" s="1"/>
  <c r="N115" i="7" s="1"/>
  <c r="N116" i="7" s="1"/>
  <c r="N117" i="7" s="1"/>
  <c r="N118" i="7" s="1"/>
  <c r="N119" i="7" s="1"/>
  <c r="N120" i="7" s="1"/>
  <c r="N121" i="7" s="1"/>
  <c r="N122" i="7" s="1"/>
  <c r="N123" i="7" s="1"/>
  <c r="N124" i="7" s="1"/>
  <c r="N125" i="7" s="1"/>
  <c r="N126" i="7" s="1"/>
  <c r="N127" i="7" s="1"/>
  <c r="N128" i="7" s="1"/>
  <c r="N129" i="7" s="1"/>
  <c r="N130" i="7" s="1"/>
  <c r="A2" i="1"/>
  <c r="C1" i="25" l="1"/>
  <c r="C8" i="24"/>
  <c r="D8" i="24"/>
  <c r="E8" i="24"/>
  <c r="F8" i="24"/>
  <c r="G8" i="24"/>
  <c r="B8" i="24"/>
  <c r="C131" i="23"/>
  <c r="C130" i="23"/>
  <c r="C129" i="23"/>
  <c r="C128" i="23"/>
  <c r="C127" i="23"/>
  <c r="C126" i="23"/>
  <c r="C125" i="23"/>
  <c r="C124" i="23"/>
  <c r="C123" i="23"/>
  <c r="C122" i="23"/>
  <c r="C121" i="23"/>
  <c r="C120" i="23"/>
  <c r="C119" i="23"/>
  <c r="C118" i="23"/>
  <c r="C117" i="23"/>
  <c r="C116" i="23"/>
  <c r="C115" i="23"/>
  <c r="C114" i="23"/>
  <c r="C113" i="23"/>
  <c r="C112" i="23"/>
  <c r="C111" i="23"/>
  <c r="C110" i="23"/>
  <c r="C109" i="23"/>
  <c r="C108" i="23"/>
  <c r="C107" i="23"/>
  <c r="C106" i="23"/>
  <c r="C105" i="23"/>
  <c r="C104" i="23"/>
  <c r="C103" i="23"/>
  <c r="C102" i="23"/>
  <c r="C101" i="23"/>
  <c r="C100" i="23"/>
  <c r="C99" i="23"/>
  <c r="C98" i="23"/>
  <c r="C97" i="23"/>
  <c r="C96" i="23"/>
  <c r="C95" i="23"/>
  <c r="C94" i="23"/>
  <c r="C93" i="23"/>
  <c r="C92" i="23"/>
  <c r="C91" i="23"/>
  <c r="C90" i="23"/>
  <c r="C89" i="23"/>
  <c r="C88" i="23"/>
  <c r="C87" i="23"/>
  <c r="C86" i="23"/>
  <c r="C85" i="23"/>
  <c r="C84" i="23"/>
  <c r="C83" i="23"/>
  <c r="C82" i="23"/>
  <c r="C81" i="23"/>
  <c r="C80" i="23"/>
  <c r="C79" i="23"/>
  <c r="C78" i="23"/>
  <c r="C77" i="23"/>
  <c r="C76" i="23"/>
  <c r="C75" i="23"/>
  <c r="C74" i="23"/>
  <c r="C73" i="23"/>
  <c r="C72" i="23"/>
  <c r="C71" i="23"/>
  <c r="C70" i="23"/>
  <c r="C69" i="23"/>
  <c r="C68" i="23"/>
  <c r="C67" i="23"/>
  <c r="C66" i="23"/>
  <c r="C65" i="23"/>
  <c r="C64" i="23"/>
  <c r="C63" i="23"/>
  <c r="C62" i="23"/>
  <c r="C61" i="23"/>
  <c r="C60" i="23"/>
  <c r="C59" i="23"/>
  <c r="C58" i="23"/>
  <c r="C57" i="23"/>
  <c r="C56" i="23"/>
  <c r="C55" i="23"/>
  <c r="C54" i="23"/>
  <c r="C53" i="23"/>
  <c r="C52" i="23"/>
  <c r="C51" i="23"/>
  <c r="C50" i="23"/>
  <c r="C49" i="23"/>
  <c r="C48" i="23"/>
  <c r="C47" i="23"/>
  <c r="C46" i="23"/>
  <c r="C45" i="23"/>
  <c r="C44" i="23"/>
  <c r="C43" i="23"/>
  <c r="C42" i="23"/>
  <c r="C41" i="23"/>
  <c r="C40" i="23"/>
  <c r="C39" i="23"/>
  <c r="C38" i="23"/>
  <c r="C37" i="23"/>
  <c r="C36" i="23"/>
  <c r="C35" i="23"/>
  <c r="C34" i="23"/>
  <c r="C33" i="23"/>
  <c r="C32" i="23"/>
  <c r="C31" i="23"/>
  <c r="C30" i="23"/>
  <c r="C29" i="23"/>
  <c r="C28" i="23"/>
  <c r="C27" i="23"/>
  <c r="C26" i="23"/>
  <c r="C25" i="23"/>
  <c r="C24" i="23"/>
  <c r="C23" i="23"/>
  <c r="C22" i="23"/>
  <c r="C21" i="23"/>
  <c r="C20" i="23"/>
  <c r="C19" i="23"/>
  <c r="C18" i="23"/>
  <c r="C17" i="23"/>
  <c r="C16" i="23"/>
  <c r="C15" i="23"/>
  <c r="C14" i="23"/>
  <c r="C13" i="23"/>
  <c r="C12" i="23"/>
  <c r="C11" i="23"/>
  <c r="C10" i="23"/>
  <c r="C9" i="23"/>
  <c r="C8" i="23"/>
  <c r="C7" i="23"/>
  <c r="C6" i="23"/>
  <c r="C5" i="23"/>
  <c r="C4" i="23"/>
  <c r="C3" i="23"/>
  <c r="B3" i="23"/>
  <c r="C50" i="4" l="1"/>
  <c r="O2" i="19"/>
  <c r="I2" i="19"/>
  <c r="C2" i="19"/>
  <c r="I28" i="8"/>
  <c r="O28" i="8" s="1"/>
  <c r="C1" i="8"/>
  <c r="H42" i="9"/>
  <c r="G42" i="9"/>
  <c r="F42" i="9"/>
  <c r="E42" i="9"/>
  <c r="D42" i="9"/>
  <c r="C42" i="9"/>
  <c r="H41" i="9"/>
  <c r="G41" i="9"/>
  <c r="F41" i="9"/>
  <c r="E41" i="9"/>
  <c r="D41" i="9"/>
  <c r="C41" i="9"/>
  <c r="E65" i="4"/>
  <c r="O27" i="8"/>
  <c r="N27" i="8"/>
  <c r="M27" i="8"/>
  <c r="L27" i="8"/>
  <c r="K27" i="8"/>
  <c r="J27" i="8"/>
  <c r="O26" i="8"/>
  <c r="N26" i="8"/>
  <c r="M26" i="8"/>
  <c r="L26" i="8"/>
  <c r="K26" i="8"/>
  <c r="J26" i="8"/>
  <c r="O25" i="8"/>
  <c r="N25" i="8"/>
  <c r="M25" i="8"/>
  <c r="L25" i="8"/>
  <c r="K25" i="8"/>
  <c r="J25" i="8"/>
  <c r="O24" i="8"/>
  <c r="N24" i="8"/>
  <c r="M24" i="8"/>
  <c r="L24" i="8"/>
  <c r="K24" i="8"/>
  <c r="J24" i="8"/>
  <c r="O23" i="8"/>
  <c r="N23" i="8"/>
  <c r="M23" i="8"/>
  <c r="L23" i="8"/>
  <c r="K23" i="8"/>
  <c r="J23" i="8"/>
  <c r="O22" i="8"/>
  <c r="N22" i="8"/>
  <c r="M22" i="8"/>
  <c r="L22" i="8"/>
  <c r="K22" i="8"/>
  <c r="J22" i="8"/>
  <c r="O21" i="8"/>
  <c r="N21" i="8"/>
  <c r="M21" i="8"/>
  <c r="L21" i="8"/>
  <c r="K21" i="8"/>
  <c r="J21" i="8"/>
  <c r="O20" i="8"/>
  <c r="N20" i="8"/>
  <c r="M20" i="8"/>
  <c r="L20" i="8"/>
  <c r="K20" i="8"/>
  <c r="J20" i="8"/>
  <c r="O19" i="8"/>
  <c r="N19" i="8"/>
  <c r="M19" i="8"/>
  <c r="L19" i="8"/>
  <c r="K19" i="8"/>
  <c r="J19" i="8"/>
  <c r="O18" i="8"/>
  <c r="N18" i="8"/>
  <c r="M18" i="8"/>
  <c r="L18" i="8"/>
  <c r="K18" i="8"/>
  <c r="J18" i="8"/>
  <c r="O17" i="8"/>
  <c r="N17" i="8"/>
  <c r="M17" i="8"/>
  <c r="L17" i="8"/>
  <c r="K17" i="8"/>
  <c r="J17" i="8"/>
  <c r="O16" i="8"/>
  <c r="N16" i="8"/>
  <c r="M16" i="8"/>
  <c r="L16" i="8"/>
  <c r="K16" i="8"/>
  <c r="J16" i="8"/>
  <c r="C24" i="9"/>
  <c r="C25" i="9"/>
  <c r="D25" i="9" s="1"/>
  <c r="E25" i="9" s="1"/>
  <c r="F25" i="9" s="1"/>
  <c r="G25" i="9" s="1"/>
  <c r="H25" i="9" s="1"/>
  <c r="H23" i="9"/>
  <c r="G23" i="9"/>
  <c r="F23" i="9"/>
  <c r="E23" i="9"/>
  <c r="D23" i="9"/>
  <c r="C23" i="9"/>
  <c r="H22" i="9"/>
  <c r="G3" i="7" s="1"/>
  <c r="G22" i="9"/>
  <c r="F3" i="7" s="1"/>
  <c r="F22" i="9"/>
  <c r="E3" i="7" s="1"/>
  <c r="E22" i="9"/>
  <c r="D3" i="7" s="1"/>
  <c r="D22" i="9"/>
  <c r="C3" i="7" s="1"/>
  <c r="C22" i="9"/>
  <c r="B3" i="7" s="1"/>
  <c r="O30" i="8" l="1"/>
  <c r="G3" i="8" s="1"/>
  <c r="G3" i="25" s="1"/>
  <c r="G4" i="25" s="1"/>
  <c r="G5" i="25" s="1"/>
  <c r="G6" i="25" s="1"/>
  <c r="G7" i="25" s="1"/>
  <c r="G8" i="25" s="1"/>
  <c r="G9" i="25" s="1"/>
  <c r="G10" i="25" s="1"/>
  <c r="G11" i="25" s="1"/>
  <c r="G12" i="25" s="1"/>
  <c r="G13" i="25" s="1"/>
  <c r="G14" i="25" s="1"/>
  <c r="G15" i="25" s="1"/>
  <c r="G16" i="25" s="1"/>
  <c r="G17" i="25" s="1"/>
  <c r="G18" i="25" s="1"/>
  <c r="G19" i="25" s="1"/>
  <c r="G20" i="25" s="1"/>
  <c r="G21" i="25" s="1"/>
  <c r="G22" i="25" s="1"/>
  <c r="G23" i="25" s="1"/>
  <c r="G24" i="25" s="1"/>
  <c r="G25" i="25" s="1"/>
  <c r="G26" i="25" s="1"/>
  <c r="G27" i="25" s="1"/>
  <c r="G28" i="25" s="1"/>
  <c r="G29" i="25" s="1"/>
  <c r="G30" i="25" s="1"/>
  <c r="G31" i="25" s="1"/>
  <c r="G32" i="25" s="1"/>
  <c r="G33" i="25" s="1"/>
  <c r="G34" i="25" s="1"/>
  <c r="G35" i="25" s="1"/>
  <c r="G36" i="25" s="1"/>
  <c r="G37" i="25" s="1"/>
  <c r="G38" i="25" s="1"/>
  <c r="G39" i="25" s="1"/>
  <c r="G40" i="25" s="1"/>
  <c r="G41" i="25" s="1"/>
  <c r="G42" i="25" s="1"/>
  <c r="G43" i="25" s="1"/>
  <c r="G44" i="25" s="1"/>
  <c r="G45" i="25" s="1"/>
  <c r="G46" i="25" s="1"/>
  <c r="G47" i="25" s="1"/>
  <c r="G48" i="25" s="1"/>
  <c r="G49" i="25" s="1"/>
  <c r="G50" i="25" s="1"/>
  <c r="G51" i="25" s="1"/>
  <c r="G52" i="25" s="1"/>
  <c r="G53" i="25" s="1"/>
  <c r="G54" i="25" s="1"/>
  <c r="G55" i="25" s="1"/>
  <c r="G56" i="25" s="1"/>
  <c r="G57" i="25" s="1"/>
  <c r="G58" i="25" s="1"/>
  <c r="G59" i="25" s="1"/>
  <c r="G60" i="25" s="1"/>
  <c r="G61" i="25" s="1"/>
  <c r="G62" i="25" s="1"/>
  <c r="G63" i="25" s="1"/>
  <c r="G64" i="25" s="1"/>
  <c r="G65" i="25" s="1"/>
  <c r="G66" i="25" s="1"/>
  <c r="G67" i="25" s="1"/>
  <c r="G68" i="25" s="1"/>
  <c r="G69" i="25" s="1"/>
  <c r="G70" i="25" s="1"/>
  <c r="G71" i="25" s="1"/>
  <c r="G72" i="25" s="1"/>
  <c r="G73" i="25" s="1"/>
  <c r="G74" i="25" s="1"/>
  <c r="G75" i="25" s="1"/>
  <c r="G76" i="25" s="1"/>
  <c r="G77" i="25" s="1"/>
  <c r="G78" i="25" s="1"/>
  <c r="G79" i="25" s="1"/>
  <c r="G80" i="25" s="1"/>
  <c r="G81" i="25" s="1"/>
  <c r="G82" i="25" s="1"/>
  <c r="G83" i="25" s="1"/>
  <c r="G84" i="25" s="1"/>
  <c r="G85" i="25" s="1"/>
  <c r="G86" i="25" s="1"/>
  <c r="G87" i="25" s="1"/>
  <c r="G88" i="25" s="1"/>
  <c r="G89" i="25" s="1"/>
  <c r="G90" i="25" s="1"/>
  <c r="G91" i="25" s="1"/>
  <c r="G92" i="25" s="1"/>
  <c r="G93" i="25" s="1"/>
  <c r="G94" i="25" s="1"/>
  <c r="G95" i="25" s="1"/>
  <c r="G96" i="25" s="1"/>
  <c r="G97" i="25" s="1"/>
  <c r="G98" i="25" s="1"/>
  <c r="G99" i="25" s="1"/>
  <c r="G100" i="25" s="1"/>
  <c r="G101" i="25" s="1"/>
  <c r="G102" i="25" s="1"/>
  <c r="G103" i="25" s="1"/>
  <c r="G104" i="25" s="1"/>
  <c r="G105" i="25" s="1"/>
  <c r="G106" i="25" s="1"/>
  <c r="G107" i="25" s="1"/>
  <c r="G108" i="25" s="1"/>
  <c r="G109" i="25" s="1"/>
  <c r="G110" i="25" s="1"/>
  <c r="G111" i="25" s="1"/>
  <c r="G112" i="25" s="1"/>
  <c r="G113" i="25" s="1"/>
  <c r="G114" i="25" s="1"/>
  <c r="G115" i="25" s="1"/>
  <c r="G116" i="25" s="1"/>
  <c r="G117" i="25" s="1"/>
  <c r="G118" i="25" s="1"/>
  <c r="G119" i="25" s="1"/>
  <c r="G120" i="25" s="1"/>
  <c r="G121" i="25" s="1"/>
  <c r="G122" i="25" s="1"/>
  <c r="G123" i="25" s="1"/>
  <c r="G124" i="25" s="1"/>
  <c r="G125" i="25" s="1"/>
  <c r="G126" i="25" s="1"/>
  <c r="G127" i="25" s="1"/>
  <c r="G128" i="25" s="1"/>
  <c r="G129" i="25" s="1"/>
  <c r="G130" i="25" s="1"/>
  <c r="J28" i="8"/>
  <c r="J30" i="8" s="1"/>
  <c r="B3" i="8" s="1"/>
  <c r="B4" i="8" s="1"/>
  <c r="K28" i="8"/>
  <c r="K30" i="8" s="1"/>
  <c r="C3" i="8" s="1"/>
  <c r="C3" i="25" s="1"/>
  <c r="C4" i="25" s="1"/>
  <c r="C5" i="25" s="1"/>
  <c r="C6" i="25" s="1"/>
  <c r="C7" i="25" s="1"/>
  <c r="C8" i="25" s="1"/>
  <c r="C9" i="25" s="1"/>
  <c r="C10" i="25" s="1"/>
  <c r="C11" i="25" s="1"/>
  <c r="C12" i="25" s="1"/>
  <c r="C13" i="25" s="1"/>
  <c r="C14" i="25" s="1"/>
  <c r="C15" i="25" s="1"/>
  <c r="C16" i="25" s="1"/>
  <c r="C17" i="25" s="1"/>
  <c r="C18" i="25" s="1"/>
  <c r="C19" i="25" s="1"/>
  <c r="C20" i="25" s="1"/>
  <c r="C21" i="25" s="1"/>
  <c r="C22" i="25" s="1"/>
  <c r="C23" i="25" s="1"/>
  <c r="C24" i="25" s="1"/>
  <c r="C25" i="25" s="1"/>
  <c r="C26" i="25" s="1"/>
  <c r="C27" i="25" s="1"/>
  <c r="C28" i="25" s="1"/>
  <c r="C29" i="25" s="1"/>
  <c r="C30" i="25" s="1"/>
  <c r="C31" i="25" s="1"/>
  <c r="C32" i="25" s="1"/>
  <c r="C33" i="25" s="1"/>
  <c r="C34" i="25" s="1"/>
  <c r="C35" i="25" s="1"/>
  <c r="C36" i="25" s="1"/>
  <c r="C37" i="25" s="1"/>
  <c r="C38" i="25" s="1"/>
  <c r="C39" i="25" s="1"/>
  <c r="C40" i="25" s="1"/>
  <c r="C41" i="25" s="1"/>
  <c r="C42" i="25" s="1"/>
  <c r="C43" i="25" s="1"/>
  <c r="C44" i="25" s="1"/>
  <c r="C45" i="25" s="1"/>
  <c r="C46" i="25" s="1"/>
  <c r="C47" i="25" s="1"/>
  <c r="C48" i="25" s="1"/>
  <c r="C49" i="25" s="1"/>
  <c r="C50" i="25" s="1"/>
  <c r="C51" i="25" s="1"/>
  <c r="C52" i="25" s="1"/>
  <c r="C53" i="25" s="1"/>
  <c r="C54" i="25" s="1"/>
  <c r="C55" i="25" s="1"/>
  <c r="C56" i="25" s="1"/>
  <c r="C57" i="25" s="1"/>
  <c r="C58" i="25" s="1"/>
  <c r="C59" i="25" s="1"/>
  <c r="C60" i="25" s="1"/>
  <c r="C61" i="25" s="1"/>
  <c r="C62" i="25" s="1"/>
  <c r="C63" i="25" s="1"/>
  <c r="C64" i="25" s="1"/>
  <c r="C65" i="25" s="1"/>
  <c r="C66" i="25" s="1"/>
  <c r="C67" i="25" s="1"/>
  <c r="C68" i="25" s="1"/>
  <c r="C69" i="25" s="1"/>
  <c r="C70" i="25" s="1"/>
  <c r="C71" i="25" s="1"/>
  <c r="C72" i="25" s="1"/>
  <c r="C73" i="25" s="1"/>
  <c r="C74" i="25" s="1"/>
  <c r="C75" i="25" s="1"/>
  <c r="C76" i="25" s="1"/>
  <c r="C77" i="25" s="1"/>
  <c r="C78" i="25" s="1"/>
  <c r="C79" i="25" s="1"/>
  <c r="C80" i="25" s="1"/>
  <c r="C81" i="25" s="1"/>
  <c r="C82" i="25" s="1"/>
  <c r="C83" i="25" s="1"/>
  <c r="C84" i="25" s="1"/>
  <c r="C85" i="25" s="1"/>
  <c r="C86" i="25" s="1"/>
  <c r="C87" i="25" s="1"/>
  <c r="C88" i="25" s="1"/>
  <c r="C89" i="25" s="1"/>
  <c r="C90" i="25" s="1"/>
  <c r="C91" i="25" s="1"/>
  <c r="C92" i="25" s="1"/>
  <c r="C93" i="25" s="1"/>
  <c r="C94" i="25" s="1"/>
  <c r="C95" i="25" s="1"/>
  <c r="C96" i="25" s="1"/>
  <c r="C97" i="25" s="1"/>
  <c r="C98" i="25" s="1"/>
  <c r="C99" i="25" s="1"/>
  <c r="C100" i="25" s="1"/>
  <c r="C101" i="25" s="1"/>
  <c r="C102" i="25" s="1"/>
  <c r="C103" i="25" s="1"/>
  <c r="C104" i="25" s="1"/>
  <c r="C105" i="25" s="1"/>
  <c r="C106" i="25" s="1"/>
  <c r="C107" i="25" s="1"/>
  <c r="C108" i="25" s="1"/>
  <c r="C109" i="25" s="1"/>
  <c r="C110" i="25" s="1"/>
  <c r="C111" i="25" s="1"/>
  <c r="C112" i="25" s="1"/>
  <c r="C113" i="25" s="1"/>
  <c r="C114" i="25" s="1"/>
  <c r="C115" i="25" s="1"/>
  <c r="C116" i="25" s="1"/>
  <c r="C117" i="25" s="1"/>
  <c r="C118" i="25" s="1"/>
  <c r="C119" i="25" s="1"/>
  <c r="C120" i="25" s="1"/>
  <c r="C121" i="25" s="1"/>
  <c r="C122" i="25" s="1"/>
  <c r="C123" i="25" s="1"/>
  <c r="C124" i="25" s="1"/>
  <c r="C125" i="25" s="1"/>
  <c r="C126" i="25" s="1"/>
  <c r="C127" i="25" s="1"/>
  <c r="C128" i="25" s="1"/>
  <c r="C129" i="25" s="1"/>
  <c r="C130" i="25" s="1"/>
  <c r="L28" i="8"/>
  <c r="L30" i="8" s="1"/>
  <c r="D3" i="8" s="1"/>
  <c r="M28" i="8"/>
  <c r="M30" i="8" s="1"/>
  <c r="E3" i="8" s="1"/>
  <c r="N28" i="8"/>
  <c r="N30" i="8" s="1"/>
  <c r="F3" i="8" s="1"/>
  <c r="F45" i="9"/>
  <c r="G4" i="8"/>
  <c r="G5" i="8" s="1"/>
  <c r="D45" i="9"/>
  <c r="H45" i="9"/>
  <c r="C45" i="9"/>
  <c r="C26" i="9"/>
  <c r="D26" i="9" s="1"/>
  <c r="E26" i="9" s="1"/>
  <c r="F26" i="9" s="1"/>
  <c r="G26" i="9" s="1"/>
  <c r="H26" i="9" s="1"/>
  <c r="E45" i="9"/>
  <c r="G45" i="9"/>
  <c r="F4" i="7"/>
  <c r="F5" i="7" s="1"/>
  <c r="F6" i="7" s="1"/>
  <c r="F7" i="7" s="1"/>
  <c r="F8" i="7" s="1"/>
  <c r="F9" i="7" s="1"/>
  <c r="F10" i="7" s="1"/>
  <c r="F11" i="7" s="1"/>
  <c r="F12" i="7" s="1"/>
  <c r="F13" i="7" s="1"/>
  <c r="F14" i="7" s="1"/>
  <c r="F15" i="7" s="1"/>
  <c r="F16" i="7" s="1"/>
  <c r="F17" i="7" s="1"/>
  <c r="F18" i="7" s="1"/>
  <c r="F19" i="7" s="1"/>
  <c r="F20" i="7" s="1"/>
  <c r="F21" i="7" s="1"/>
  <c r="F22" i="7" s="1"/>
  <c r="F23" i="7" s="1"/>
  <c r="F24" i="7" s="1"/>
  <c r="F25" i="7" s="1"/>
  <c r="F26" i="7" s="1"/>
  <c r="F27" i="7" s="1"/>
  <c r="F28" i="7" s="1"/>
  <c r="F29" i="7" s="1"/>
  <c r="F30" i="7" s="1"/>
  <c r="F31" i="7" s="1"/>
  <c r="F32" i="7" s="1"/>
  <c r="F33" i="7" s="1"/>
  <c r="F34" i="7" s="1"/>
  <c r="F35" i="7" s="1"/>
  <c r="F36" i="7" s="1"/>
  <c r="F37" i="7" s="1"/>
  <c r="F38" i="7" s="1"/>
  <c r="F39" i="7" s="1"/>
  <c r="F40" i="7" s="1"/>
  <c r="F41" i="7" s="1"/>
  <c r="F42" i="7" s="1"/>
  <c r="F43" i="7" s="1"/>
  <c r="F44" i="7" s="1"/>
  <c r="F45" i="7" s="1"/>
  <c r="F46" i="7" s="1"/>
  <c r="F47" i="7" s="1"/>
  <c r="F48" i="7" s="1"/>
  <c r="F49" i="7" s="1"/>
  <c r="F50" i="7" s="1"/>
  <c r="F51" i="7" s="1"/>
  <c r="F52" i="7" s="1"/>
  <c r="F53" i="7" s="1"/>
  <c r="F54" i="7" s="1"/>
  <c r="F55" i="7" s="1"/>
  <c r="F56" i="7" s="1"/>
  <c r="F57" i="7" s="1"/>
  <c r="F58" i="7" s="1"/>
  <c r="F59" i="7" s="1"/>
  <c r="F60" i="7" s="1"/>
  <c r="F61" i="7" s="1"/>
  <c r="F62" i="7" s="1"/>
  <c r="F63" i="7" s="1"/>
  <c r="F64" i="7" s="1"/>
  <c r="F65" i="7" s="1"/>
  <c r="F66" i="7" s="1"/>
  <c r="F67" i="7" s="1"/>
  <c r="F68" i="7" s="1"/>
  <c r="F69" i="7" s="1"/>
  <c r="F70" i="7" s="1"/>
  <c r="F71" i="7" s="1"/>
  <c r="F72" i="7" s="1"/>
  <c r="F73" i="7" s="1"/>
  <c r="F74" i="7" s="1"/>
  <c r="F75" i="7" s="1"/>
  <c r="F76" i="7" s="1"/>
  <c r="F77" i="7" s="1"/>
  <c r="F78" i="7" s="1"/>
  <c r="F79" i="7" s="1"/>
  <c r="F80" i="7" s="1"/>
  <c r="F81" i="7" s="1"/>
  <c r="F82" i="7" s="1"/>
  <c r="F83" i="7" s="1"/>
  <c r="F84" i="7" s="1"/>
  <c r="F85" i="7" s="1"/>
  <c r="F86" i="7" s="1"/>
  <c r="F87" i="7" s="1"/>
  <c r="F88" i="7" s="1"/>
  <c r="F89" i="7" s="1"/>
  <c r="F90" i="7" s="1"/>
  <c r="F91" i="7" s="1"/>
  <c r="F92" i="7" s="1"/>
  <c r="F93" i="7" s="1"/>
  <c r="F94" i="7" s="1"/>
  <c r="F95" i="7" s="1"/>
  <c r="F96" i="7" s="1"/>
  <c r="F97" i="7" s="1"/>
  <c r="F98" i="7" s="1"/>
  <c r="F99" i="7" s="1"/>
  <c r="F100" i="7" s="1"/>
  <c r="F101" i="7" s="1"/>
  <c r="F102" i="7" s="1"/>
  <c r="F103" i="7" s="1"/>
  <c r="F104" i="7" s="1"/>
  <c r="F105" i="7" s="1"/>
  <c r="F106" i="7" s="1"/>
  <c r="F107" i="7" s="1"/>
  <c r="F108" i="7" s="1"/>
  <c r="F109" i="7" s="1"/>
  <c r="F110" i="7" s="1"/>
  <c r="F111" i="7" s="1"/>
  <c r="F112" i="7" s="1"/>
  <c r="F113" i="7" s="1"/>
  <c r="F114" i="7" s="1"/>
  <c r="F115" i="7" s="1"/>
  <c r="F116" i="7" s="1"/>
  <c r="F117" i="7" s="1"/>
  <c r="F118" i="7" s="1"/>
  <c r="F119" i="7" s="1"/>
  <c r="F120" i="7" s="1"/>
  <c r="F121" i="7" s="1"/>
  <c r="F122" i="7" s="1"/>
  <c r="F123" i="7" s="1"/>
  <c r="F124" i="7" s="1"/>
  <c r="F125" i="7" s="1"/>
  <c r="F126" i="7" s="1"/>
  <c r="F127" i="7" s="1"/>
  <c r="F128" i="7" s="1"/>
  <c r="F129" i="7" s="1"/>
  <c r="F130" i="7" s="1"/>
  <c r="D24" i="9"/>
  <c r="E24" i="9" s="1"/>
  <c r="F24" i="9" s="1"/>
  <c r="G24" i="9" s="1"/>
  <c r="H24" i="9" s="1"/>
  <c r="D4" i="7"/>
  <c r="E4" i="7"/>
  <c r="C4" i="7"/>
  <c r="B4" i="7"/>
  <c r="B5" i="7" s="1"/>
  <c r="B6" i="7" s="1"/>
  <c r="B7" i="7" s="1"/>
  <c r="B8" i="7" s="1"/>
  <c r="B9" i="7" s="1"/>
  <c r="B10" i="7" s="1"/>
  <c r="B11" i="7" s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B32" i="7" s="1"/>
  <c r="B33" i="7" s="1"/>
  <c r="B34" i="7" s="1"/>
  <c r="B35" i="7" s="1"/>
  <c r="B36" i="7" s="1"/>
  <c r="B37" i="7" s="1"/>
  <c r="B38" i="7" s="1"/>
  <c r="B39" i="7" s="1"/>
  <c r="B40" i="7" s="1"/>
  <c r="B41" i="7" s="1"/>
  <c r="B42" i="7" s="1"/>
  <c r="B43" i="7" s="1"/>
  <c r="B44" i="7" s="1"/>
  <c r="B45" i="7" s="1"/>
  <c r="B46" i="7" s="1"/>
  <c r="B47" i="7" s="1"/>
  <c r="B48" i="7" s="1"/>
  <c r="B49" i="7" s="1"/>
  <c r="B50" i="7" s="1"/>
  <c r="B51" i="7" s="1"/>
  <c r="B52" i="7" s="1"/>
  <c r="B53" i="7" s="1"/>
  <c r="B54" i="7" s="1"/>
  <c r="B55" i="7" s="1"/>
  <c r="B56" i="7" s="1"/>
  <c r="B57" i="7" s="1"/>
  <c r="B58" i="7" s="1"/>
  <c r="B59" i="7" s="1"/>
  <c r="B60" i="7" s="1"/>
  <c r="B61" i="7" s="1"/>
  <c r="B62" i="7" s="1"/>
  <c r="B63" i="7" s="1"/>
  <c r="B64" i="7" s="1"/>
  <c r="B65" i="7" s="1"/>
  <c r="B66" i="7" s="1"/>
  <c r="B67" i="7" s="1"/>
  <c r="B68" i="7" s="1"/>
  <c r="B69" i="7" s="1"/>
  <c r="B70" i="7" s="1"/>
  <c r="B71" i="7" s="1"/>
  <c r="B72" i="7" s="1"/>
  <c r="B73" i="7" s="1"/>
  <c r="B74" i="7" s="1"/>
  <c r="B75" i="7" s="1"/>
  <c r="B76" i="7" s="1"/>
  <c r="B77" i="7" s="1"/>
  <c r="B78" i="7" s="1"/>
  <c r="B79" i="7" s="1"/>
  <c r="B80" i="7" s="1"/>
  <c r="B81" i="7" s="1"/>
  <c r="B82" i="7" s="1"/>
  <c r="B83" i="7" s="1"/>
  <c r="B84" i="7" s="1"/>
  <c r="B85" i="7" s="1"/>
  <c r="B86" i="7" s="1"/>
  <c r="B87" i="7" s="1"/>
  <c r="B88" i="7" s="1"/>
  <c r="B89" i="7" s="1"/>
  <c r="B90" i="7" s="1"/>
  <c r="B91" i="7" s="1"/>
  <c r="B92" i="7" s="1"/>
  <c r="B93" i="7" s="1"/>
  <c r="B94" i="7" s="1"/>
  <c r="B95" i="7" s="1"/>
  <c r="B96" i="7" s="1"/>
  <c r="B97" i="7" s="1"/>
  <c r="B98" i="7" s="1"/>
  <c r="B99" i="7" s="1"/>
  <c r="B100" i="7" s="1"/>
  <c r="B101" i="7" s="1"/>
  <c r="B102" i="7" s="1"/>
  <c r="B103" i="7" s="1"/>
  <c r="B104" i="7" s="1"/>
  <c r="B105" i="7" s="1"/>
  <c r="B106" i="7" s="1"/>
  <c r="B107" i="7" s="1"/>
  <c r="B108" i="7" s="1"/>
  <c r="B109" i="7" s="1"/>
  <c r="B110" i="7" s="1"/>
  <c r="B111" i="7" s="1"/>
  <c r="B112" i="7" s="1"/>
  <c r="B113" i="7" s="1"/>
  <c r="B114" i="7" s="1"/>
  <c r="B115" i="7" s="1"/>
  <c r="B116" i="7" s="1"/>
  <c r="B117" i="7" s="1"/>
  <c r="B118" i="7" s="1"/>
  <c r="B119" i="7" s="1"/>
  <c r="B120" i="7" s="1"/>
  <c r="B121" i="7" s="1"/>
  <c r="B122" i="7" s="1"/>
  <c r="B123" i="7" s="1"/>
  <c r="B124" i="7" s="1"/>
  <c r="B125" i="7" s="1"/>
  <c r="B126" i="7" s="1"/>
  <c r="B127" i="7" s="1"/>
  <c r="B128" i="7" s="1"/>
  <c r="B129" i="7" s="1"/>
  <c r="B130" i="7" s="1"/>
  <c r="G4" i="7"/>
  <c r="E3" i="25" l="1"/>
  <c r="E4" i="25" s="1"/>
  <c r="E5" i="25" s="1"/>
  <c r="E6" i="25" s="1"/>
  <c r="E7" i="25" s="1"/>
  <c r="E8" i="25" s="1"/>
  <c r="E9" i="25" s="1"/>
  <c r="E10" i="25" s="1"/>
  <c r="E11" i="25" s="1"/>
  <c r="E12" i="25" s="1"/>
  <c r="E13" i="25" s="1"/>
  <c r="E14" i="25" s="1"/>
  <c r="E15" i="25" s="1"/>
  <c r="E16" i="25" s="1"/>
  <c r="E17" i="25" s="1"/>
  <c r="E18" i="25" s="1"/>
  <c r="E19" i="25" s="1"/>
  <c r="E20" i="25" s="1"/>
  <c r="E21" i="25" s="1"/>
  <c r="E22" i="25" s="1"/>
  <c r="E23" i="25" s="1"/>
  <c r="E24" i="25" s="1"/>
  <c r="E25" i="25" s="1"/>
  <c r="E26" i="25" s="1"/>
  <c r="E27" i="25" s="1"/>
  <c r="E28" i="25" s="1"/>
  <c r="E29" i="25" s="1"/>
  <c r="E30" i="25" s="1"/>
  <c r="E31" i="25" s="1"/>
  <c r="E32" i="25" s="1"/>
  <c r="E33" i="25" s="1"/>
  <c r="E34" i="25" s="1"/>
  <c r="E35" i="25" s="1"/>
  <c r="E36" i="25" s="1"/>
  <c r="E37" i="25" s="1"/>
  <c r="E38" i="25" s="1"/>
  <c r="E39" i="25" s="1"/>
  <c r="E40" i="25" s="1"/>
  <c r="E41" i="25" s="1"/>
  <c r="E42" i="25" s="1"/>
  <c r="E43" i="25" s="1"/>
  <c r="E44" i="25" s="1"/>
  <c r="E45" i="25" s="1"/>
  <c r="E46" i="25" s="1"/>
  <c r="E47" i="25" s="1"/>
  <c r="E48" i="25" s="1"/>
  <c r="E49" i="25" s="1"/>
  <c r="E50" i="25" s="1"/>
  <c r="E51" i="25" s="1"/>
  <c r="E52" i="25" s="1"/>
  <c r="E53" i="25" s="1"/>
  <c r="E54" i="25" s="1"/>
  <c r="E55" i="25" s="1"/>
  <c r="E56" i="25" s="1"/>
  <c r="E57" i="25" s="1"/>
  <c r="E58" i="25" s="1"/>
  <c r="E59" i="25" s="1"/>
  <c r="E60" i="25" s="1"/>
  <c r="E61" i="25" s="1"/>
  <c r="E62" i="25" s="1"/>
  <c r="E63" i="25" s="1"/>
  <c r="E64" i="25" s="1"/>
  <c r="E65" i="25" s="1"/>
  <c r="E66" i="25" s="1"/>
  <c r="E67" i="25" s="1"/>
  <c r="E68" i="25" s="1"/>
  <c r="E69" i="25" s="1"/>
  <c r="E70" i="25" s="1"/>
  <c r="E71" i="25" s="1"/>
  <c r="E72" i="25" s="1"/>
  <c r="E73" i="25" s="1"/>
  <c r="E74" i="25" s="1"/>
  <c r="E75" i="25" s="1"/>
  <c r="E76" i="25" s="1"/>
  <c r="E77" i="25" s="1"/>
  <c r="E78" i="25" s="1"/>
  <c r="E79" i="25" s="1"/>
  <c r="E80" i="25" s="1"/>
  <c r="E81" i="25" s="1"/>
  <c r="E82" i="25" s="1"/>
  <c r="E83" i="25" s="1"/>
  <c r="E84" i="25" s="1"/>
  <c r="E85" i="25" s="1"/>
  <c r="E86" i="25" s="1"/>
  <c r="E87" i="25" s="1"/>
  <c r="E88" i="25" s="1"/>
  <c r="E89" i="25" s="1"/>
  <c r="E90" i="25" s="1"/>
  <c r="E91" i="25" s="1"/>
  <c r="E92" i="25" s="1"/>
  <c r="E93" i="25" s="1"/>
  <c r="E94" i="25" s="1"/>
  <c r="E95" i="25" s="1"/>
  <c r="E96" i="25" s="1"/>
  <c r="E97" i="25" s="1"/>
  <c r="E98" i="25" s="1"/>
  <c r="E99" i="25" s="1"/>
  <c r="E100" i="25" s="1"/>
  <c r="E101" i="25" s="1"/>
  <c r="E102" i="25" s="1"/>
  <c r="E103" i="25" s="1"/>
  <c r="E104" i="25" s="1"/>
  <c r="E105" i="25" s="1"/>
  <c r="E106" i="25" s="1"/>
  <c r="E107" i="25" s="1"/>
  <c r="E108" i="25" s="1"/>
  <c r="E109" i="25" s="1"/>
  <c r="E110" i="25" s="1"/>
  <c r="E111" i="25" s="1"/>
  <c r="E112" i="25" s="1"/>
  <c r="E113" i="25" s="1"/>
  <c r="E114" i="25" s="1"/>
  <c r="E115" i="25" s="1"/>
  <c r="E116" i="25" s="1"/>
  <c r="E117" i="25" s="1"/>
  <c r="E118" i="25" s="1"/>
  <c r="E119" i="25" s="1"/>
  <c r="E120" i="25" s="1"/>
  <c r="E121" i="25" s="1"/>
  <c r="E122" i="25" s="1"/>
  <c r="E123" i="25" s="1"/>
  <c r="E124" i="25" s="1"/>
  <c r="E125" i="25" s="1"/>
  <c r="E126" i="25" s="1"/>
  <c r="E127" i="25" s="1"/>
  <c r="E128" i="25" s="1"/>
  <c r="E129" i="25" s="1"/>
  <c r="E130" i="25" s="1"/>
  <c r="B3" i="25"/>
  <c r="B4" i="25" s="1"/>
  <c r="B5" i="25" s="1"/>
  <c r="B6" i="25" s="1"/>
  <c r="B7" i="25" s="1"/>
  <c r="B8" i="25" s="1"/>
  <c r="B9" i="25" s="1"/>
  <c r="B10" i="25" s="1"/>
  <c r="B11" i="25" s="1"/>
  <c r="B12" i="25" s="1"/>
  <c r="B13" i="25" s="1"/>
  <c r="B14" i="25" s="1"/>
  <c r="B15" i="25" s="1"/>
  <c r="B16" i="25" s="1"/>
  <c r="B17" i="25" s="1"/>
  <c r="B18" i="25" s="1"/>
  <c r="B19" i="25" s="1"/>
  <c r="B20" i="25" s="1"/>
  <c r="B21" i="25" s="1"/>
  <c r="B22" i="25" s="1"/>
  <c r="B23" i="25" s="1"/>
  <c r="B24" i="25" s="1"/>
  <c r="B25" i="25" s="1"/>
  <c r="B26" i="25" s="1"/>
  <c r="B27" i="25" s="1"/>
  <c r="B28" i="25" s="1"/>
  <c r="B29" i="25" s="1"/>
  <c r="B30" i="25" s="1"/>
  <c r="B31" i="25" s="1"/>
  <c r="B32" i="25" s="1"/>
  <c r="B33" i="25" s="1"/>
  <c r="B34" i="25" s="1"/>
  <c r="B35" i="25" s="1"/>
  <c r="B36" i="25" s="1"/>
  <c r="B37" i="25" s="1"/>
  <c r="B38" i="25" s="1"/>
  <c r="B39" i="25" s="1"/>
  <c r="B40" i="25" s="1"/>
  <c r="B41" i="25" s="1"/>
  <c r="B42" i="25" s="1"/>
  <c r="B43" i="25" s="1"/>
  <c r="B44" i="25" s="1"/>
  <c r="B45" i="25" s="1"/>
  <c r="B46" i="25" s="1"/>
  <c r="B47" i="25" s="1"/>
  <c r="B48" i="25" s="1"/>
  <c r="B49" i="25" s="1"/>
  <c r="B50" i="25" s="1"/>
  <c r="B51" i="25" s="1"/>
  <c r="B52" i="25" s="1"/>
  <c r="B53" i="25" s="1"/>
  <c r="B54" i="25" s="1"/>
  <c r="B55" i="25" s="1"/>
  <c r="B56" i="25" s="1"/>
  <c r="B57" i="25" s="1"/>
  <c r="B58" i="25" s="1"/>
  <c r="B59" i="25" s="1"/>
  <c r="B60" i="25" s="1"/>
  <c r="B61" i="25" s="1"/>
  <c r="B62" i="25" s="1"/>
  <c r="B63" i="25" s="1"/>
  <c r="B64" i="25" s="1"/>
  <c r="B65" i="25" s="1"/>
  <c r="B66" i="25" s="1"/>
  <c r="B67" i="25" s="1"/>
  <c r="B68" i="25" s="1"/>
  <c r="B69" i="25" s="1"/>
  <c r="B70" i="25" s="1"/>
  <c r="B71" i="25" s="1"/>
  <c r="B72" i="25" s="1"/>
  <c r="B73" i="25" s="1"/>
  <c r="B74" i="25" s="1"/>
  <c r="B75" i="25" s="1"/>
  <c r="B76" i="25" s="1"/>
  <c r="B77" i="25" s="1"/>
  <c r="B78" i="25" s="1"/>
  <c r="B79" i="25" s="1"/>
  <c r="B80" i="25" s="1"/>
  <c r="B81" i="25" s="1"/>
  <c r="B82" i="25" s="1"/>
  <c r="B83" i="25" s="1"/>
  <c r="B84" i="25" s="1"/>
  <c r="B85" i="25" s="1"/>
  <c r="B86" i="25" s="1"/>
  <c r="B87" i="25" s="1"/>
  <c r="B88" i="25" s="1"/>
  <c r="B89" i="25" s="1"/>
  <c r="B90" i="25" s="1"/>
  <c r="B91" i="25" s="1"/>
  <c r="B92" i="25" s="1"/>
  <c r="B93" i="25" s="1"/>
  <c r="B94" i="25" s="1"/>
  <c r="B95" i="25" s="1"/>
  <c r="B96" i="25" s="1"/>
  <c r="B97" i="25" s="1"/>
  <c r="B98" i="25" s="1"/>
  <c r="B99" i="25" s="1"/>
  <c r="B100" i="25" s="1"/>
  <c r="B101" i="25" s="1"/>
  <c r="B102" i="25" s="1"/>
  <c r="B103" i="25" s="1"/>
  <c r="B104" i="25" s="1"/>
  <c r="B105" i="25" s="1"/>
  <c r="B106" i="25" s="1"/>
  <c r="B107" i="25" s="1"/>
  <c r="B108" i="25" s="1"/>
  <c r="B109" i="25" s="1"/>
  <c r="B110" i="25" s="1"/>
  <c r="B111" i="25" s="1"/>
  <c r="B112" i="25" s="1"/>
  <c r="B113" i="25" s="1"/>
  <c r="B114" i="25" s="1"/>
  <c r="B115" i="25" s="1"/>
  <c r="B116" i="25" s="1"/>
  <c r="B117" i="25" s="1"/>
  <c r="B118" i="25" s="1"/>
  <c r="B119" i="25" s="1"/>
  <c r="B120" i="25" s="1"/>
  <c r="B121" i="25" s="1"/>
  <c r="B122" i="25" s="1"/>
  <c r="B123" i="25" s="1"/>
  <c r="B124" i="25" s="1"/>
  <c r="B125" i="25" s="1"/>
  <c r="B126" i="25" s="1"/>
  <c r="B127" i="25" s="1"/>
  <c r="B128" i="25" s="1"/>
  <c r="B129" i="25" s="1"/>
  <c r="B130" i="25" s="1"/>
  <c r="F3" i="25"/>
  <c r="F4" i="25" s="1"/>
  <c r="F5" i="25" s="1"/>
  <c r="F6" i="25" s="1"/>
  <c r="F7" i="25" s="1"/>
  <c r="F8" i="25" s="1"/>
  <c r="F9" i="25" s="1"/>
  <c r="F10" i="25" s="1"/>
  <c r="F11" i="25" s="1"/>
  <c r="F12" i="25" s="1"/>
  <c r="F13" i="25" s="1"/>
  <c r="F14" i="25" s="1"/>
  <c r="F15" i="25" s="1"/>
  <c r="F16" i="25" s="1"/>
  <c r="F17" i="25" s="1"/>
  <c r="F18" i="25" s="1"/>
  <c r="F19" i="25" s="1"/>
  <c r="F20" i="25" s="1"/>
  <c r="F21" i="25" s="1"/>
  <c r="F22" i="25" s="1"/>
  <c r="F23" i="25" s="1"/>
  <c r="F24" i="25" s="1"/>
  <c r="F25" i="25" s="1"/>
  <c r="F26" i="25" s="1"/>
  <c r="F27" i="25" s="1"/>
  <c r="F28" i="25" s="1"/>
  <c r="F29" i="25" s="1"/>
  <c r="F30" i="25" s="1"/>
  <c r="F31" i="25" s="1"/>
  <c r="F32" i="25" s="1"/>
  <c r="F33" i="25" s="1"/>
  <c r="F34" i="25" s="1"/>
  <c r="F35" i="25" s="1"/>
  <c r="F36" i="25" s="1"/>
  <c r="F37" i="25" s="1"/>
  <c r="F38" i="25" s="1"/>
  <c r="F39" i="25" s="1"/>
  <c r="F40" i="25" s="1"/>
  <c r="F41" i="25" s="1"/>
  <c r="F42" i="25" s="1"/>
  <c r="F43" i="25" s="1"/>
  <c r="F44" i="25" s="1"/>
  <c r="F45" i="25" s="1"/>
  <c r="F46" i="25" s="1"/>
  <c r="F47" i="25" s="1"/>
  <c r="F48" i="25" s="1"/>
  <c r="F49" i="25" s="1"/>
  <c r="F50" i="25" s="1"/>
  <c r="F51" i="25" s="1"/>
  <c r="F52" i="25" s="1"/>
  <c r="F53" i="25" s="1"/>
  <c r="F54" i="25" s="1"/>
  <c r="F55" i="25" s="1"/>
  <c r="F56" i="25" s="1"/>
  <c r="F57" i="25" s="1"/>
  <c r="F58" i="25" s="1"/>
  <c r="F59" i="25" s="1"/>
  <c r="F60" i="25" s="1"/>
  <c r="F61" i="25" s="1"/>
  <c r="F62" i="25" s="1"/>
  <c r="F63" i="25" s="1"/>
  <c r="F64" i="25" s="1"/>
  <c r="F65" i="25" s="1"/>
  <c r="F66" i="25" s="1"/>
  <c r="F67" i="25" s="1"/>
  <c r="F68" i="25" s="1"/>
  <c r="F69" i="25" s="1"/>
  <c r="F70" i="25" s="1"/>
  <c r="F71" i="25" s="1"/>
  <c r="F72" i="25" s="1"/>
  <c r="F73" i="25" s="1"/>
  <c r="F74" i="25" s="1"/>
  <c r="F75" i="25" s="1"/>
  <c r="F76" i="25" s="1"/>
  <c r="F77" i="25" s="1"/>
  <c r="F78" i="25" s="1"/>
  <c r="F79" i="25" s="1"/>
  <c r="F80" i="25" s="1"/>
  <c r="F81" i="25" s="1"/>
  <c r="F82" i="25" s="1"/>
  <c r="F83" i="25" s="1"/>
  <c r="F84" i="25" s="1"/>
  <c r="F85" i="25" s="1"/>
  <c r="F86" i="25" s="1"/>
  <c r="F87" i="25" s="1"/>
  <c r="F88" i="25" s="1"/>
  <c r="F89" i="25" s="1"/>
  <c r="F90" i="25" s="1"/>
  <c r="F91" i="25" s="1"/>
  <c r="F92" i="25" s="1"/>
  <c r="F93" i="25" s="1"/>
  <c r="F94" i="25" s="1"/>
  <c r="F95" i="25" s="1"/>
  <c r="F96" i="25" s="1"/>
  <c r="F97" i="25" s="1"/>
  <c r="F98" i="25" s="1"/>
  <c r="F99" i="25" s="1"/>
  <c r="F100" i="25" s="1"/>
  <c r="F101" i="25" s="1"/>
  <c r="F102" i="25" s="1"/>
  <c r="F103" i="25" s="1"/>
  <c r="F104" i="25" s="1"/>
  <c r="F105" i="25" s="1"/>
  <c r="F106" i="25" s="1"/>
  <c r="F107" i="25" s="1"/>
  <c r="F108" i="25" s="1"/>
  <c r="F109" i="25" s="1"/>
  <c r="F110" i="25" s="1"/>
  <c r="F111" i="25" s="1"/>
  <c r="F112" i="25" s="1"/>
  <c r="F113" i="25" s="1"/>
  <c r="F114" i="25" s="1"/>
  <c r="F115" i="25" s="1"/>
  <c r="F116" i="25" s="1"/>
  <c r="F117" i="25" s="1"/>
  <c r="F118" i="25" s="1"/>
  <c r="F119" i="25" s="1"/>
  <c r="F120" i="25" s="1"/>
  <c r="F121" i="25" s="1"/>
  <c r="F122" i="25" s="1"/>
  <c r="F123" i="25" s="1"/>
  <c r="F124" i="25" s="1"/>
  <c r="F125" i="25" s="1"/>
  <c r="F126" i="25" s="1"/>
  <c r="F127" i="25" s="1"/>
  <c r="F128" i="25" s="1"/>
  <c r="F129" i="25" s="1"/>
  <c r="F130" i="25" s="1"/>
  <c r="E4" i="8"/>
  <c r="D3" i="25"/>
  <c r="D4" i="25" s="1"/>
  <c r="D5" i="25" s="1"/>
  <c r="D6" i="25" s="1"/>
  <c r="D7" i="25" s="1"/>
  <c r="D8" i="25" s="1"/>
  <c r="D9" i="25" s="1"/>
  <c r="D10" i="25" s="1"/>
  <c r="D11" i="25" s="1"/>
  <c r="D12" i="25" s="1"/>
  <c r="D13" i="25" s="1"/>
  <c r="D14" i="25" s="1"/>
  <c r="D15" i="25" s="1"/>
  <c r="D16" i="25" s="1"/>
  <c r="D17" i="25" s="1"/>
  <c r="D18" i="25" s="1"/>
  <c r="D19" i="25" s="1"/>
  <c r="D20" i="25" s="1"/>
  <c r="D21" i="25" s="1"/>
  <c r="D22" i="25" s="1"/>
  <c r="D23" i="25" s="1"/>
  <c r="D24" i="25" s="1"/>
  <c r="D25" i="25" s="1"/>
  <c r="D26" i="25" s="1"/>
  <c r="D27" i="25" s="1"/>
  <c r="D28" i="25" s="1"/>
  <c r="D29" i="25" s="1"/>
  <c r="D30" i="25" s="1"/>
  <c r="D31" i="25" s="1"/>
  <c r="D32" i="25" s="1"/>
  <c r="D33" i="25" s="1"/>
  <c r="D34" i="25" s="1"/>
  <c r="D35" i="25" s="1"/>
  <c r="D36" i="25" s="1"/>
  <c r="D37" i="25" s="1"/>
  <c r="D38" i="25" s="1"/>
  <c r="D39" i="25" s="1"/>
  <c r="D40" i="25" s="1"/>
  <c r="D41" i="25" s="1"/>
  <c r="D42" i="25" s="1"/>
  <c r="D43" i="25" s="1"/>
  <c r="D44" i="25" s="1"/>
  <c r="D45" i="25" s="1"/>
  <c r="D46" i="25" s="1"/>
  <c r="D47" i="25" s="1"/>
  <c r="D48" i="25" s="1"/>
  <c r="D49" i="25" s="1"/>
  <c r="D50" i="25" s="1"/>
  <c r="D51" i="25" s="1"/>
  <c r="D52" i="25" s="1"/>
  <c r="D53" i="25" s="1"/>
  <c r="D54" i="25" s="1"/>
  <c r="D55" i="25" s="1"/>
  <c r="D56" i="25" s="1"/>
  <c r="D57" i="25" s="1"/>
  <c r="D58" i="25" s="1"/>
  <c r="D59" i="25" s="1"/>
  <c r="D60" i="25" s="1"/>
  <c r="D61" i="25" s="1"/>
  <c r="D62" i="25" s="1"/>
  <c r="D63" i="25" s="1"/>
  <c r="D64" i="25" s="1"/>
  <c r="D65" i="25" s="1"/>
  <c r="D66" i="25" s="1"/>
  <c r="D67" i="25" s="1"/>
  <c r="D68" i="25" s="1"/>
  <c r="D69" i="25" s="1"/>
  <c r="D70" i="25" s="1"/>
  <c r="D71" i="25" s="1"/>
  <c r="D72" i="25" s="1"/>
  <c r="D73" i="25" s="1"/>
  <c r="D74" i="25" s="1"/>
  <c r="D75" i="25" s="1"/>
  <c r="D76" i="25" s="1"/>
  <c r="D77" i="25" s="1"/>
  <c r="D78" i="25" s="1"/>
  <c r="D79" i="25" s="1"/>
  <c r="D80" i="25" s="1"/>
  <c r="D81" i="25" s="1"/>
  <c r="D82" i="25" s="1"/>
  <c r="D83" i="25" s="1"/>
  <c r="D84" i="25" s="1"/>
  <c r="D85" i="25" s="1"/>
  <c r="D86" i="25" s="1"/>
  <c r="D87" i="25" s="1"/>
  <c r="D88" i="25" s="1"/>
  <c r="D89" i="25" s="1"/>
  <c r="D90" i="25" s="1"/>
  <c r="D91" i="25" s="1"/>
  <c r="D92" i="25" s="1"/>
  <c r="D93" i="25" s="1"/>
  <c r="D94" i="25" s="1"/>
  <c r="D95" i="25" s="1"/>
  <c r="D96" i="25" s="1"/>
  <c r="D97" i="25" s="1"/>
  <c r="D98" i="25" s="1"/>
  <c r="D99" i="25" s="1"/>
  <c r="D100" i="25" s="1"/>
  <c r="D101" i="25" s="1"/>
  <c r="D102" i="25" s="1"/>
  <c r="D103" i="25" s="1"/>
  <c r="D104" i="25" s="1"/>
  <c r="D105" i="25" s="1"/>
  <c r="D106" i="25" s="1"/>
  <c r="D107" i="25" s="1"/>
  <c r="D108" i="25" s="1"/>
  <c r="D109" i="25" s="1"/>
  <c r="D110" i="25" s="1"/>
  <c r="D111" i="25" s="1"/>
  <c r="D112" i="25" s="1"/>
  <c r="D113" i="25" s="1"/>
  <c r="D114" i="25" s="1"/>
  <c r="D115" i="25" s="1"/>
  <c r="D116" i="25" s="1"/>
  <c r="D117" i="25" s="1"/>
  <c r="D118" i="25" s="1"/>
  <c r="D119" i="25" s="1"/>
  <c r="D120" i="25" s="1"/>
  <c r="D121" i="25" s="1"/>
  <c r="D122" i="25" s="1"/>
  <c r="D123" i="25" s="1"/>
  <c r="D124" i="25" s="1"/>
  <c r="D125" i="25" s="1"/>
  <c r="D126" i="25" s="1"/>
  <c r="D127" i="25" s="1"/>
  <c r="D128" i="25" s="1"/>
  <c r="D129" i="25" s="1"/>
  <c r="D130" i="25" s="1"/>
  <c r="F4" i="8"/>
  <c r="D4" i="8"/>
  <c r="D5" i="8" s="1"/>
  <c r="D6" i="8" s="1"/>
  <c r="C4" i="8"/>
  <c r="G6" i="8"/>
  <c r="B5" i="8"/>
  <c r="B6" i="8" s="1"/>
  <c r="B7" i="8" s="1"/>
  <c r="B8" i="8" s="1"/>
  <c r="B9" i="8" s="1"/>
  <c r="B10" i="8" s="1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31" i="8" s="1"/>
  <c r="B32" i="8" s="1"/>
  <c r="B33" i="8" s="1"/>
  <c r="B34" i="8" s="1"/>
  <c r="B35" i="8" s="1"/>
  <c r="B36" i="8" s="1"/>
  <c r="B37" i="8" s="1"/>
  <c r="B38" i="8" s="1"/>
  <c r="B39" i="8" s="1"/>
  <c r="B40" i="8" s="1"/>
  <c r="B41" i="8" s="1"/>
  <c r="B42" i="8" s="1"/>
  <c r="B43" i="8" s="1"/>
  <c r="B44" i="8" s="1"/>
  <c r="B45" i="8" s="1"/>
  <c r="B46" i="8" s="1"/>
  <c r="B47" i="8" s="1"/>
  <c r="B48" i="8" s="1"/>
  <c r="B49" i="8" s="1"/>
  <c r="B50" i="8" s="1"/>
  <c r="B51" i="8" s="1"/>
  <c r="B52" i="8" s="1"/>
  <c r="B53" i="8" s="1"/>
  <c r="B54" i="8" s="1"/>
  <c r="B55" i="8" s="1"/>
  <c r="B56" i="8" s="1"/>
  <c r="B57" i="8" s="1"/>
  <c r="B58" i="8" s="1"/>
  <c r="B59" i="8" s="1"/>
  <c r="B60" i="8" s="1"/>
  <c r="B61" i="8" s="1"/>
  <c r="B62" i="8" s="1"/>
  <c r="B63" i="8" s="1"/>
  <c r="B64" i="8" s="1"/>
  <c r="B65" i="8" s="1"/>
  <c r="B66" i="8" s="1"/>
  <c r="B67" i="8" s="1"/>
  <c r="B68" i="8" s="1"/>
  <c r="B69" i="8" s="1"/>
  <c r="B70" i="8" s="1"/>
  <c r="B71" i="8" s="1"/>
  <c r="B72" i="8" s="1"/>
  <c r="B73" i="8" s="1"/>
  <c r="B74" i="8" s="1"/>
  <c r="B75" i="8" s="1"/>
  <c r="B76" i="8" s="1"/>
  <c r="B77" i="8" s="1"/>
  <c r="B78" i="8" s="1"/>
  <c r="B79" i="8" s="1"/>
  <c r="B80" i="8" s="1"/>
  <c r="B81" i="8" s="1"/>
  <c r="B82" i="8" s="1"/>
  <c r="B83" i="8" s="1"/>
  <c r="B84" i="8" s="1"/>
  <c r="B85" i="8" s="1"/>
  <c r="B86" i="8" s="1"/>
  <c r="B87" i="8" s="1"/>
  <c r="B88" i="8" s="1"/>
  <c r="B89" i="8" s="1"/>
  <c r="B90" i="8" s="1"/>
  <c r="B91" i="8" s="1"/>
  <c r="B92" i="8" s="1"/>
  <c r="B93" i="8" s="1"/>
  <c r="B94" i="8" s="1"/>
  <c r="B95" i="8" s="1"/>
  <c r="B96" i="8" s="1"/>
  <c r="B97" i="8" s="1"/>
  <c r="B98" i="8" s="1"/>
  <c r="B99" i="8" s="1"/>
  <c r="B100" i="8" s="1"/>
  <c r="B101" i="8" s="1"/>
  <c r="B102" i="8" s="1"/>
  <c r="B103" i="8" s="1"/>
  <c r="B104" i="8" s="1"/>
  <c r="B105" i="8" s="1"/>
  <c r="B106" i="8" s="1"/>
  <c r="B107" i="8" s="1"/>
  <c r="B108" i="8" s="1"/>
  <c r="B109" i="8" s="1"/>
  <c r="B110" i="8" s="1"/>
  <c r="B111" i="8" s="1"/>
  <c r="B112" i="8" s="1"/>
  <c r="B113" i="8" s="1"/>
  <c r="B114" i="8" s="1"/>
  <c r="B115" i="8" s="1"/>
  <c r="B116" i="8" s="1"/>
  <c r="B117" i="8" s="1"/>
  <c r="B118" i="8" s="1"/>
  <c r="B119" i="8" s="1"/>
  <c r="B120" i="8" s="1"/>
  <c r="B121" i="8" s="1"/>
  <c r="B122" i="8" s="1"/>
  <c r="B123" i="8" s="1"/>
  <c r="B124" i="8" s="1"/>
  <c r="B125" i="8" s="1"/>
  <c r="B126" i="8" s="1"/>
  <c r="B127" i="8" s="1"/>
  <c r="B128" i="8" s="1"/>
  <c r="B129" i="8" s="1"/>
  <c r="B130" i="8" s="1"/>
  <c r="F5" i="8"/>
  <c r="E5" i="7"/>
  <c r="G5" i="7"/>
  <c r="D5" i="7"/>
  <c r="C5" i="7"/>
  <c r="E5" i="8" l="1"/>
  <c r="E6" i="8" s="1"/>
  <c r="C5" i="8"/>
  <c r="G7" i="8"/>
  <c r="F6" i="8"/>
  <c r="D7" i="8"/>
  <c r="D6" i="7"/>
  <c r="D7" i="7" s="1"/>
  <c r="D8" i="7" s="1"/>
  <c r="D9" i="7" s="1"/>
  <c r="D10" i="7" s="1"/>
  <c r="D11" i="7" s="1"/>
  <c r="D12" i="7" s="1"/>
  <c r="D13" i="7" s="1"/>
  <c r="D14" i="7" s="1"/>
  <c r="D15" i="7" s="1"/>
  <c r="D16" i="7" s="1"/>
  <c r="D17" i="7" s="1"/>
  <c r="D18" i="7" s="1"/>
  <c r="D19" i="7" s="1"/>
  <c r="D20" i="7" s="1"/>
  <c r="D21" i="7" s="1"/>
  <c r="D22" i="7" s="1"/>
  <c r="D23" i="7" s="1"/>
  <c r="D24" i="7" s="1"/>
  <c r="D25" i="7" s="1"/>
  <c r="D26" i="7" s="1"/>
  <c r="D27" i="7" s="1"/>
  <c r="D28" i="7" s="1"/>
  <c r="D29" i="7" s="1"/>
  <c r="D30" i="7" s="1"/>
  <c r="D31" i="7" s="1"/>
  <c r="D32" i="7" s="1"/>
  <c r="D33" i="7" s="1"/>
  <c r="D34" i="7" s="1"/>
  <c r="D35" i="7" s="1"/>
  <c r="D36" i="7" s="1"/>
  <c r="D37" i="7" s="1"/>
  <c r="D38" i="7" s="1"/>
  <c r="D39" i="7" s="1"/>
  <c r="D40" i="7" s="1"/>
  <c r="D41" i="7" s="1"/>
  <c r="D42" i="7" s="1"/>
  <c r="D43" i="7" s="1"/>
  <c r="D44" i="7" s="1"/>
  <c r="D45" i="7" s="1"/>
  <c r="D46" i="7" s="1"/>
  <c r="D47" i="7" s="1"/>
  <c r="D48" i="7" s="1"/>
  <c r="D49" i="7" s="1"/>
  <c r="D50" i="7" s="1"/>
  <c r="D51" i="7" s="1"/>
  <c r="D52" i="7" s="1"/>
  <c r="D53" i="7" s="1"/>
  <c r="D54" i="7" s="1"/>
  <c r="D55" i="7" s="1"/>
  <c r="D56" i="7" s="1"/>
  <c r="D57" i="7" s="1"/>
  <c r="D58" i="7" s="1"/>
  <c r="D59" i="7" s="1"/>
  <c r="D60" i="7" s="1"/>
  <c r="D61" i="7" s="1"/>
  <c r="D62" i="7" s="1"/>
  <c r="D63" i="7" s="1"/>
  <c r="D64" i="7" s="1"/>
  <c r="D65" i="7" s="1"/>
  <c r="D66" i="7" s="1"/>
  <c r="D67" i="7" s="1"/>
  <c r="D68" i="7" s="1"/>
  <c r="D69" i="7" s="1"/>
  <c r="D70" i="7" s="1"/>
  <c r="D71" i="7" s="1"/>
  <c r="D72" i="7" s="1"/>
  <c r="D73" i="7" s="1"/>
  <c r="D74" i="7" s="1"/>
  <c r="D75" i="7" s="1"/>
  <c r="D76" i="7" s="1"/>
  <c r="D77" i="7" s="1"/>
  <c r="D78" i="7" s="1"/>
  <c r="D79" i="7" s="1"/>
  <c r="D80" i="7" s="1"/>
  <c r="D81" i="7" s="1"/>
  <c r="D82" i="7" s="1"/>
  <c r="D83" i="7" s="1"/>
  <c r="D84" i="7" s="1"/>
  <c r="D85" i="7" s="1"/>
  <c r="D86" i="7" s="1"/>
  <c r="D87" i="7" s="1"/>
  <c r="D88" i="7" s="1"/>
  <c r="D89" i="7" s="1"/>
  <c r="D90" i="7" s="1"/>
  <c r="D91" i="7" s="1"/>
  <c r="D92" i="7" s="1"/>
  <c r="D93" i="7" s="1"/>
  <c r="D94" i="7" s="1"/>
  <c r="D95" i="7" s="1"/>
  <c r="D96" i="7" s="1"/>
  <c r="D97" i="7" s="1"/>
  <c r="D98" i="7" s="1"/>
  <c r="D99" i="7" s="1"/>
  <c r="D100" i="7" s="1"/>
  <c r="D101" i="7" s="1"/>
  <c r="D102" i="7" s="1"/>
  <c r="D103" i="7" s="1"/>
  <c r="D104" i="7" s="1"/>
  <c r="D105" i="7" s="1"/>
  <c r="D106" i="7" s="1"/>
  <c r="D107" i="7" s="1"/>
  <c r="D108" i="7" s="1"/>
  <c r="D109" i="7" s="1"/>
  <c r="D110" i="7" s="1"/>
  <c r="D111" i="7" s="1"/>
  <c r="D112" i="7" s="1"/>
  <c r="D113" i="7" s="1"/>
  <c r="D114" i="7" s="1"/>
  <c r="D115" i="7" s="1"/>
  <c r="D116" i="7" s="1"/>
  <c r="D117" i="7" s="1"/>
  <c r="D118" i="7" s="1"/>
  <c r="D119" i="7" s="1"/>
  <c r="D120" i="7" s="1"/>
  <c r="D121" i="7" s="1"/>
  <c r="D122" i="7" s="1"/>
  <c r="D123" i="7" s="1"/>
  <c r="D124" i="7" s="1"/>
  <c r="D125" i="7" s="1"/>
  <c r="D126" i="7" s="1"/>
  <c r="D127" i="7" s="1"/>
  <c r="D128" i="7" s="1"/>
  <c r="D129" i="7" s="1"/>
  <c r="D130" i="7" s="1"/>
  <c r="E6" i="7"/>
  <c r="C6" i="7"/>
  <c r="C7" i="7" s="1"/>
  <c r="C8" i="7" s="1"/>
  <c r="C9" i="7" s="1"/>
  <c r="C10" i="7" s="1"/>
  <c r="C11" i="7" s="1"/>
  <c r="C12" i="7" s="1"/>
  <c r="C13" i="7" s="1"/>
  <c r="C14" i="7" s="1"/>
  <c r="C15" i="7" s="1"/>
  <c r="C16" i="7" s="1"/>
  <c r="C17" i="7" s="1"/>
  <c r="C18" i="7" s="1"/>
  <c r="C19" i="7" s="1"/>
  <c r="C20" i="7" s="1"/>
  <c r="C21" i="7" s="1"/>
  <c r="C22" i="7" s="1"/>
  <c r="C23" i="7" s="1"/>
  <c r="C24" i="7" s="1"/>
  <c r="C25" i="7" s="1"/>
  <c r="C26" i="7" s="1"/>
  <c r="C27" i="7" s="1"/>
  <c r="C28" i="7" s="1"/>
  <c r="C29" i="7" s="1"/>
  <c r="C30" i="7" s="1"/>
  <c r="C31" i="7" s="1"/>
  <c r="C32" i="7" s="1"/>
  <c r="C33" i="7" s="1"/>
  <c r="C34" i="7" s="1"/>
  <c r="C35" i="7" s="1"/>
  <c r="C36" i="7" s="1"/>
  <c r="C37" i="7" s="1"/>
  <c r="C38" i="7" s="1"/>
  <c r="C39" i="7" s="1"/>
  <c r="C40" i="7" s="1"/>
  <c r="C41" i="7" s="1"/>
  <c r="C42" i="7" s="1"/>
  <c r="C43" i="7" s="1"/>
  <c r="C44" i="7" s="1"/>
  <c r="C45" i="7" s="1"/>
  <c r="C46" i="7" s="1"/>
  <c r="C47" i="7" s="1"/>
  <c r="C48" i="7" s="1"/>
  <c r="C49" i="7" s="1"/>
  <c r="C50" i="7" s="1"/>
  <c r="C51" i="7" s="1"/>
  <c r="C52" i="7" s="1"/>
  <c r="C53" i="7" s="1"/>
  <c r="C54" i="7" s="1"/>
  <c r="C55" i="7" s="1"/>
  <c r="C56" i="7" s="1"/>
  <c r="C57" i="7" s="1"/>
  <c r="C58" i="7" s="1"/>
  <c r="C59" i="7" s="1"/>
  <c r="C60" i="7" s="1"/>
  <c r="C61" i="7" s="1"/>
  <c r="C62" i="7" s="1"/>
  <c r="C63" i="7" s="1"/>
  <c r="C64" i="7" s="1"/>
  <c r="C65" i="7" s="1"/>
  <c r="C66" i="7" s="1"/>
  <c r="C67" i="7" s="1"/>
  <c r="C68" i="7" s="1"/>
  <c r="C69" i="7" s="1"/>
  <c r="C70" i="7" s="1"/>
  <c r="C71" i="7" s="1"/>
  <c r="C72" i="7" s="1"/>
  <c r="C73" i="7" s="1"/>
  <c r="C74" i="7" s="1"/>
  <c r="C75" i="7" s="1"/>
  <c r="C76" i="7" s="1"/>
  <c r="C77" i="7" s="1"/>
  <c r="C78" i="7" s="1"/>
  <c r="C79" i="7" s="1"/>
  <c r="C80" i="7" s="1"/>
  <c r="C81" i="7" s="1"/>
  <c r="C82" i="7" s="1"/>
  <c r="C83" i="7" s="1"/>
  <c r="C84" i="7" s="1"/>
  <c r="C85" i="7" s="1"/>
  <c r="C86" i="7" s="1"/>
  <c r="C87" i="7" s="1"/>
  <c r="C88" i="7" s="1"/>
  <c r="C89" i="7" s="1"/>
  <c r="C90" i="7" s="1"/>
  <c r="C91" i="7" s="1"/>
  <c r="C92" i="7" s="1"/>
  <c r="C93" i="7" s="1"/>
  <c r="C94" i="7" s="1"/>
  <c r="C95" i="7" s="1"/>
  <c r="C96" i="7" s="1"/>
  <c r="C97" i="7" s="1"/>
  <c r="C98" i="7" s="1"/>
  <c r="C99" i="7" s="1"/>
  <c r="C100" i="7" s="1"/>
  <c r="C101" i="7" s="1"/>
  <c r="C102" i="7" s="1"/>
  <c r="C103" i="7" s="1"/>
  <c r="C104" i="7" s="1"/>
  <c r="C105" i="7" s="1"/>
  <c r="C106" i="7" s="1"/>
  <c r="C107" i="7" s="1"/>
  <c r="C108" i="7" s="1"/>
  <c r="C109" i="7" s="1"/>
  <c r="C110" i="7" s="1"/>
  <c r="C111" i="7" s="1"/>
  <c r="C112" i="7" s="1"/>
  <c r="C113" i="7" s="1"/>
  <c r="C114" i="7" s="1"/>
  <c r="C115" i="7" s="1"/>
  <c r="C116" i="7" s="1"/>
  <c r="C117" i="7" s="1"/>
  <c r="C118" i="7" s="1"/>
  <c r="C119" i="7" s="1"/>
  <c r="C120" i="7" s="1"/>
  <c r="C121" i="7" s="1"/>
  <c r="C122" i="7" s="1"/>
  <c r="C123" i="7" s="1"/>
  <c r="C124" i="7" s="1"/>
  <c r="C125" i="7" s="1"/>
  <c r="C126" i="7" s="1"/>
  <c r="C127" i="7" s="1"/>
  <c r="C128" i="7" s="1"/>
  <c r="C129" i="7" s="1"/>
  <c r="C130" i="7" s="1"/>
  <c r="G6" i="7"/>
  <c r="C6" i="8" l="1"/>
  <c r="G8" i="8"/>
  <c r="E7" i="8"/>
  <c r="F7" i="8"/>
  <c r="D8" i="8"/>
  <c r="E7" i="7"/>
  <c r="G7" i="7"/>
  <c r="C7" i="8" l="1"/>
  <c r="G9" i="8"/>
  <c r="E8" i="8"/>
  <c r="F8" i="8"/>
  <c r="D9" i="8"/>
  <c r="G8" i="7"/>
  <c r="E8" i="7"/>
  <c r="C8" i="8" l="1"/>
  <c r="G10" i="8"/>
  <c r="F9" i="8"/>
  <c r="E9" i="8"/>
  <c r="D10" i="8"/>
  <c r="G9" i="7"/>
  <c r="E9" i="7"/>
  <c r="C9" i="8" l="1"/>
  <c r="G11" i="8"/>
  <c r="E10" i="8"/>
  <c r="F10" i="8"/>
  <c r="D11" i="8"/>
  <c r="G10" i="7"/>
  <c r="E10" i="7"/>
  <c r="C10" i="8" l="1"/>
  <c r="G12" i="8"/>
  <c r="F11" i="8"/>
  <c r="E11" i="8"/>
  <c r="D12" i="8"/>
  <c r="E11" i="7"/>
  <c r="G11" i="7"/>
  <c r="C11" i="8" l="1"/>
  <c r="G13" i="8"/>
  <c r="E12" i="8"/>
  <c r="F12" i="8"/>
  <c r="D13" i="8"/>
  <c r="E12" i="7"/>
  <c r="G12" i="7"/>
  <c r="C12" i="8" l="1"/>
  <c r="G14" i="8"/>
  <c r="F13" i="8"/>
  <c r="E13" i="8"/>
  <c r="D14" i="8"/>
  <c r="G13" i="7"/>
  <c r="E13" i="7"/>
  <c r="C13" i="8" l="1"/>
  <c r="G15" i="8"/>
  <c r="F14" i="8"/>
  <c r="E14" i="8"/>
  <c r="D15" i="8"/>
  <c r="G14" i="7"/>
  <c r="E14" i="7"/>
  <c r="C14" i="8" l="1"/>
  <c r="G16" i="8"/>
  <c r="E15" i="8"/>
  <c r="F15" i="8"/>
  <c r="D16" i="8"/>
  <c r="G15" i="7"/>
  <c r="E15" i="7"/>
  <c r="C15" i="8" l="1"/>
  <c r="G17" i="8"/>
  <c r="F16" i="8"/>
  <c r="E16" i="8"/>
  <c r="D17" i="8"/>
  <c r="G16" i="7"/>
  <c r="E16" i="7"/>
  <c r="C16" i="8" l="1"/>
  <c r="G18" i="8"/>
  <c r="E17" i="8"/>
  <c r="F17" i="8"/>
  <c r="D18" i="8"/>
  <c r="E17" i="7"/>
  <c r="G17" i="7"/>
  <c r="C17" i="8" l="1"/>
  <c r="G19" i="8"/>
  <c r="F18" i="8"/>
  <c r="E18" i="8"/>
  <c r="D19" i="8"/>
  <c r="G18" i="7"/>
  <c r="E18" i="7"/>
  <c r="C18" i="8" l="1"/>
  <c r="G20" i="8"/>
  <c r="F19" i="8"/>
  <c r="E19" i="8"/>
  <c r="D20" i="8"/>
  <c r="E19" i="7"/>
  <c r="G19" i="7"/>
  <c r="C19" i="8" l="1"/>
  <c r="G21" i="8"/>
  <c r="F20" i="8"/>
  <c r="E20" i="8"/>
  <c r="D21" i="8"/>
  <c r="G20" i="7"/>
  <c r="E20" i="7"/>
  <c r="C20" i="8" l="1"/>
  <c r="G22" i="8"/>
  <c r="F21" i="8"/>
  <c r="E21" i="8"/>
  <c r="D22" i="8"/>
  <c r="E21" i="7"/>
  <c r="G21" i="7"/>
  <c r="C21" i="8" l="1"/>
  <c r="G23" i="8"/>
  <c r="E22" i="8"/>
  <c r="F22" i="8"/>
  <c r="D23" i="8"/>
  <c r="G22" i="7"/>
  <c r="E22" i="7"/>
  <c r="C22" i="8" l="1"/>
  <c r="G24" i="8"/>
  <c r="E23" i="8"/>
  <c r="F23" i="8"/>
  <c r="D24" i="8"/>
  <c r="E23" i="7"/>
  <c r="G23" i="7"/>
  <c r="C23" i="8" l="1"/>
  <c r="G25" i="8"/>
  <c r="F24" i="8"/>
  <c r="E24" i="8"/>
  <c r="D25" i="8"/>
  <c r="G24" i="7"/>
  <c r="E24" i="7"/>
  <c r="C24" i="8" l="1"/>
  <c r="G26" i="8"/>
  <c r="F25" i="8"/>
  <c r="E25" i="8"/>
  <c r="D26" i="8"/>
  <c r="E25" i="7"/>
  <c r="G25" i="7"/>
  <c r="C25" i="8" l="1"/>
  <c r="G27" i="8"/>
  <c r="F26" i="8"/>
  <c r="E26" i="8"/>
  <c r="D27" i="8"/>
  <c r="E26" i="7"/>
  <c r="G26" i="7"/>
  <c r="C26" i="8" l="1"/>
  <c r="G28" i="8"/>
  <c r="E27" i="8"/>
  <c r="F27" i="8"/>
  <c r="D28" i="8"/>
  <c r="G27" i="7"/>
  <c r="E27" i="7"/>
  <c r="C27" i="8" l="1"/>
  <c r="G29" i="8"/>
  <c r="E28" i="8"/>
  <c r="F28" i="8"/>
  <c r="D29" i="8"/>
  <c r="E28" i="7"/>
  <c r="G28" i="7"/>
  <c r="C28" i="8" l="1"/>
  <c r="G30" i="8"/>
  <c r="F29" i="8"/>
  <c r="E29" i="8"/>
  <c r="D30" i="8"/>
  <c r="E29" i="7"/>
  <c r="G29" i="7"/>
  <c r="C29" i="8" l="1"/>
  <c r="G31" i="8"/>
  <c r="E30" i="8"/>
  <c r="F30" i="8"/>
  <c r="D31" i="8"/>
  <c r="G30" i="7"/>
  <c r="E30" i="7"/>
  <c r="C30" i="8" l="1"/>
  <c r="G32" i="8"/>
  <c r="F31" i="8"/>
  <c r="E31" i="8"/>
  <c r="D32" i="8"/>
  <c r="E31" i="7"/>
  <c r="G31" i="7"/>
  <c r="C31" i="8" l="1"/>
  <c r="G33" i="8"/>
  <c r="E32" i="8"/>
  <c r="F32" i="8"/>
  <c r="D33" i="8"/>
  <c r="E32" i="7"/>
  <c r="G32" i="7"/>
  <c r="C32" i="8" l="1"/>
  <c r="G34" i="8"/>
  <c r="F33" i="8"/>
  <c r="E33" i="8"/>
  <c r="D34" i="8"/>
  <c r="G33" i="7"/>
  <c r="E33" i="7"/>
  <c r="C33" i="8" l="1"/>
  <c r="G35" i="8"/>
  <c r="E34" i="8"/>
  <c r="F34" i="8"/>
  <c r="D35" i="8"/>
  <c r="E34" i="7"/>
  <c r="G34" i="7"/>
  <c r="C34" i="8" l="1"/>
  <c r="G36" i="8"/>
  <c r="E35" i="8"/>
  <c r="F35" i="8"/>
  <c r="D36" i="8"/>
  <c r="G35" i="7"/>
  <c r="E35" i="7"/>
  <c r="C35" i="8" l="1"/>
  <c r="G37" i="8"/>
  <c r="F36" i="8"/>
  <c r="E36" i="8"/>
  <c r="D37" i="8"/>
  <c r="G36" i="7"/>
  <c r="E36" i="7"/>
  <c r="C36" i="8" l="1"/>
  <c r="G38" i="8"/>
  <c r="E37" i="8"/>
  <c r="F37" i="8"/>
  <c r="D38" i="8"/>
  <c r="E37" i="7"/>
  <c r="G37" i="7"/>
  <c r="C37" i="8" l="1"/>
  <c r="G39" i="8"/>
  <c r="F38" i="8"/>
  <c r="E38" i="8"/>
  <c r="D39" i="8"/>
  <c r="G38" i="7"/>
  <c r="E38" i="7"/>
  <c r="C38" i="8" l="1"/>
  <c r="G40" i="8"/>
  <c r="E39" i="8"/>
  <c r="F39" i="8"/>
  <c r="D40" i="8"/>
  <c r="E39" i="7"/>
  <c r="G39" i="7"/>
  <c r="C39" i="8" l="1"/>
  <c r="G41" i="8"/>
  <c r="E40" i="8"/>
  <c r="F40" i="8"/>
  <c r="D41" i="8"/>
  <c r="G40" i="7"/>
  <c r="E40" i="7"/>
  <c r="C40" i="8" l="1"/>
  <c r="G42" i="8"/>
  <c r="F41" i="8"/>
  <c r="E41" i="8"/>
  <c r="D42" i="8"/>
  <c r="E41" i="7"/>
  <c r="G41" i="7"/>
  <c r="C41" i="8" l="1"/>
  <c r="G43" i="8"/>
  <c r="F42" i="8"/>
  <c r="E42" i="8"/>
  <c r="D43" i="8"/>
  <c r="G42" i="7"/>
  <c r="E42" i="7"/>
  <c r="C42" i="8" l="1"/>
  <c r="G44" i="8"/>
  <c r="F43" i="8"/>
  <c r="E43" i="8"/>
  <c r="D44" i="8"/>
  <c r="G43" i="7"/>
  <c r="E43" i="7"/>
  <c r="C43" i="8" l="1"/>
  <c r="G45" i="8"/>
  <c r="F44" i="8"/>
  <c r="E44" i="8"/>
  <c r="D45" i="8"/>
  <c r="G44" i="7"/>
  <c r="E44" i="7"/>
  <c r="C44" i="8" l="1"/>
  <c r="G46" i="8"/>
  <c r="E45" i="8"/>
  <c r="F45" i="8"/>
  <c r="D46" i="8"/>
  <c r="E45" i="7"/>
  <c r="G45" i="7"/>
  <c r="C45" i="8" l="1"/>
  <c r="G47" i="8"/>
  <c r="F46" i="8"/>
  <c r="E46" i="8"/>
  <c r="D47" i="8"/>
  <c r="E46" i="7"/>
  <c r="G46" i="7"/>
  <c r="C46" i="8" l="1"/>
  <c r="G48" i="8"/>
  <c r="E47" i="8"/>
  <c r="F47" i="8"/>
  <c r="D48" i="8"/>
  <c r="E47" i="7"/>
  <c r="G47" i="7"/>
  <c r="C47" i="8" l="1"/>
  <c r="G49" i="8"/>
  <c r="F48" i="8"/>
  <c r="E48" i="8"/>
  <c r="D49" i="8"/>
  <c r="G48" i="7"/>
  <c r="E48" i="7"/>
  <c r="C48" i="8" l="1"/>
  <c r="G50" i="8"/>
  <c r="E49" i="8"/>
  <c r="F49" i="8"/>
  <c r="D50" i="8"/>
  <c r="G49" i="7"/>
  <c r="E49" i="7"/>
  <c r="C49" i="8" l="1"/>
  <c r="G51" i="8"/>
  <c r="F50" i="8"/>
  <c r="E50" i="8"/>
  <c r="D51" i="8"/>
  <c r="G50" i="7"/>
  <c r="E50" i="7"/>
  <c r="C50" i="8" l="1"/>
  <c r="G52" i="8"/>
  <c r="E51" i="8"/>
  <c r="F51" i="8"/>
  <c r="D52" i="8"/>
  <c r="G51" i="7"/>
  <c r="E51" i="7"/>
  <c r="C51" i="8" l="1"/>
  <c r="G53" i="8"/>
  <c r="F52" i="8"/>
  <c r="E52" i="8"/>
  <c r="D53" i="8"/>
  <c r="G52" i="7"/>
  <c r="E52" i="7"/>
  <c r="C52" i="8" l="1"/>
  <c r="G54" i="8"/>
  <c r="E53" i="8"/>
  <c r="F53" i="8"/>
  <c r="D54" i="8"/>
  <c r="E53" i="7"/>
  <c r="G53" i="7"/>
  <c r="C53" i="8" l="1"/>
  <c r="G55" i="8"/>
  <c r="F54" i="8"/>
  <c r="E54" i="8"/>
  <c r="D55" i="8"/>
  <c r="G54" i="7"/>
  <c r="E54" i="7"/>
  <c r="C54" i="8" l="1"/>
  <c r="G56" i="8"/>
  <c r="F55" i="8"/>
  <c r="E55" i="8"/>
  <c r="D56" i="8"/>
  <c r="E55" i="7"/>
  <c r="G55" i="7"/>
  <c r="C55" i="8" l="1"/>
  <c r="G57" i="8"/>
  <c r="F56" i="8"/>
  <c r="E56" i="8"/>
  <c r="D57" i="8"/>
  <c r="G56" i="7"/>
  <c r="E56" i="7"/>
  <c r="C56" i="8" l="1"/>
  <c r="G58" i="8"/>
  <c r="E57" i="8"/>
  <c r="F57" i="8"/>
  <c r="D58" i="8"/>
  <c r="E57" i="7"/>
  <c r="G57" i="7"/>
  <c r="C57" i="8" l="1"/>
  <c r="G59" i="8"/>
  <c r="F58" i="8"/>
  <c r="E58" i="8"/>
  <c r="D59" i="8"/>
  <c r="E58" i="7"/>
  <c r="G58" i="7"/>
  <c r="C58" i="8" l="1"/>
  <c r="G60" i="8"/>
  <c r="F59" i="8"/>
  <c r="E59" i="8"/>
  <c r="D60" i="8"/>
  <c r="G59" i="7"/>
  <c r="E59" i="7"/>
  <c r="C59" i="8" l="1"/>
  <c r="G61" i="8"/>
  <c r="F60" i="8"/>
  <c r="E60" i="8"/>
  <c r="D61" i="8"/>
  <c r="E60" i="7"/>
  <c r="G60" i="7"/>
  <c r="C60" i="8" l="1"/>
  <c r="G62" i="8"/>
  <c r="E61" i="8"/>
  <c r="F61" i="8"/>
  <c r="D62" i="8"/>
  <c r="E61" i="7"/>
  <c r="G61" i="7"/>
  <c r="C61" i="8" l="1"/>
  <c r="G63" i="8"/>
  <c r="F62" i="8"/>
  <c r="E62" i="8"/>
  <c r="D63" i="8"/>
  <c r="E62" i="7"/>
  <c r="G62" i="7"/>
  <c r="C62" i="8" l="1"/>
  <c r="G64" i="8"/>
  <c r="F63" i="8"/>
  <c r="E63" i="8"/>
  <c r="D64" i="8"/>
  <c r="G63" i="7"/>
  <c r="E63" i="7"/>
  <c r="C63" i="8" l="1"/>
  <c r="G65" i="8"/>
  <c r="F64" i="8"/>
  <c r="E64" i="8"/>
  <c r="D65" i="8"/>
  <c r="G64" i="7"/>
  <c r="E64" i="7"/>
  <c r="C64" i="8" l="1"/>
  <c r="G66" i="8"/>
  <c r="E65" i="8"/>
  <c r="F65" i="8"/>
  <c r="D66" i="8"/>
  <c r="E65" i="7"/>
  <c r="G65" i="7"/>
  <c r="C65" i="8" l="1"/>
  <c r="G67" i="8"/>
  <c r="F66" i="8"/>
  <c r="E66" i="8"/>
  <c r="D67" i="8"/>
  <c r="G66" i="7"/>
  <c r="E66" i="7"/>
  <c r="C66" i="8" l="1"/>
  <c r="G68" i="8"/>
  <c r="E67" i="8"/>
  <c r="F67" i="8"/>
  <c r="D68" i="8"/>
  <c r="G67" i="7"/>
  <c r="E67" i="7"/>
  <c r="C67" i="8" l="1"/>
  <c r="G69" i="8"/>
  <c r="E68" i="8"/>
  <c r="F68" i="8"/>
  <c r="D69" i="8"/>
  <c r="E68" i="7"/>
  <c r="G68" i="7"/>
  <c r="C68" i="8" l="1"/>
  <c r="G70" i="8"/>
  <c r="F69" i="8"/>
  <c r="E69" i="8"/>
  <c r="D70" i="8"/>
  <c r="G69" i="7"/>
  <c r="E69" i="7"/>
  <c r="C69" i="8" l="1"/>
  <c r="G71" i="8"/>
  <c r="E70" i="8"/>
  <c r="F70" i="8"/>
  <c r="D71" i="8"/>
  <c r="E70" i="7"/>
  <c r="G70" i="7"/>
  <c r="C70" i="8" l="1"/>
  <c r="G72" i="8"/>
  <c r="F71" i="8"/>
  <c r="E71" i="8"/>
  <c r="D72" i="8"/>
  <c r="G71" i="7"/>
  <c r="E71" i="7"/>
  <c r="C71" i="8" l="1"/>
  <c r="G73" i="8"/>
  <c r="E72" i="8"/>
  <c r="F72" i="8"/>
  <c r="D73" i="8"/>
  <c r="G72" i="7"/>
  <c r="E72" i="7"/>
  <c r="C72" i="8" l="1"/>
  <c r="G74" i="8"/>
  <c r="F73" i="8"/>
  <c r="E73" i="8"/>
  <c r="D74" i="8"/>
  <c r="E73" i="7"/>
  <c r="G73" i="7"/>
  <c r="C73" i="8" l="1"/>
  <c r="G75" i="8"/>
  <c r="E74" i="8"/>
  <c r="F74" i="8"/>
  <c r="D75" i="8"/>
  <c r="G74" i="7"/>
  <c r="E74" i="7"/>
  <c r="C74" i="8" l="1"/>
  <c r="G76" i="8"/>
  <c r="F75" i="8"/>
  <c r="E75" i="8"/>
  <c r="D76" i="8"/>
  <c r="E75" i="7"/>
  <c r="G75" i="7"/>
  <c r="C75" i="8" l="1"/>
  <c r="G77" i="8"/>
  <c r="E76" i="8"/>
  <c r="F76" i="8"/>
  <c r="D77" i="8"/>
  <c r="E76" i="7"/>
  <c r="G76" i="7"/>
  <c r="C76" i="8" l="1"/>
  <c r="G78" i="8"/>
  <c r="F77" i="8"/>
  <c r="E77" i="8"/>
  <c r="D78" i="8"/>
  <c r="G77" i="7"/>
  <c r="E77" i="7"/>
  <c r="C77" i="8" l="1"/>
  <c r="G79" i="8"/>
  <c r="E78" i="8"/>
  <c r="F78" i="8"/>
  <c r="D79" i="8"/>
  <c r="E78" i="7"/>
  <c r="G78" i="7"/>
  <c r="C78" i="8" l="1"/>
  <c r="G80" i="8"/>
  <c r="F79" i="8"/>
  <c r="E79" i="8"/>
  <c r="D80" i="8"/>
  <c r="G79" i="7"/>
  <c r="E79" i="7"/>
  <c r="C79" i="8" l="1"/>
  <c r="G81" i="8"/>
  <c r="E80" i="8"/>
  <c r="F80" i="8"/>
  <c r="D81" i="8"/>
  <c r="G80" i="7"/>
  <c r="E80" i="7"/>
  <c r="C80" i="8" l="1"/>
  <c r="G82" i="8"/>
  <c r="E81" i="8"/>
  <c r="F81" i="8"/>
  <c r="D82" i="8"/>
  <c r="G81" i="7"/>
  <c r="E81" i="7"/>
  <c r="C81" i="8" l="1"/>
  <c r="G83" i="8"/>
  <c r="F82" i="8"/>
  <c r="E82" i="8"/>
  <c r="D83" i="8"/>
  <c r="G82" i="7"/>
  <c r="E82" i="7"/>
  <c r="C82" i="8" l="1"/>
  <c r="G84" i="8"/>
  <c r="E83" i="8"/>
  <c r="F83" i="8"/>
  <c r="D84" i="8"/>
  <c r="G83" i="7"/>
  <c r="E83" i="7"/>
  <c r="C83" i="8" l="1"/>
  <c r="G85" i="8"/>
  <c r="E84" i="8"/>
  <c r="F84" i="8"/>
  <c r="D85" i="8"/>
  <c r="G84" i="7"/>
  <c r="E84" i="7"/>
  <c r="C84" i="8" l="1"/>
  <c r="G86" i="8"/>
  <c r="F85" i="8"/>
  <c r="E85" i="8"/>
  <c r="D86" i="8"/>
  <c r="E85" i="7"/>
  <c r="G85" i="7"/>
  <c r="C85" i="8" l="1"/>
  <c r="G87" i="8"/>
  <c r="E86" i="8"/>
  <c r="F86" i="8"/>
  <c r="D87" i="8"/>
  <c r="G86" i="7"/>
  <c r="E86" i="7"/>
  <c r="C86" i="8" l="1"/>
  <c r="G88" i="8"/>
  <c r="F87" i="8"/>
  <c r="E87" i="8"/>
  <c r="D88" i="8"/>
  <c r="G87" i="7"/>
  <c r="E87" i="7"/>
  <c r="C87" i="8" l="1"/>
  <c r="G89" i="8"/>
  <c r="E88" i="8"/>
  <c r="F88" i="8"/>
  <c r="D89" i="8"/>
  <c r="G88" i="7"/>
  <c r="E88" i="7"/>
  <c r="C88" i="8" l="1"/>
  <c r="G90" i="8"/>
  <c r="E89" i="8"/>
  <c r="F89" i="8"/>
  <c r="D90" i="8"/>
  <c r="G89" i="7"/>
  <c r="E89" i="7"/>
  <c r="C89" i="8" l="1"/>
  <c r="G91" i="8"/>
  <c r="F90" i="8"/>
  <c r="E90" i="8"/>
  <c r="D91" i="8"/>
  <c r="G90" i="7"/>
  <c r="E90" i="7"/>
  <c r="C90" i="8" l="1"/>
  <c r="G92" i="8"/>
  <c r="E91" i="8"/>
  <c r="F91" i="8"/>
  <c r="D92" i="8"/>
  <c r="G91" i="7"/>
  <c r="E91" i="7"/>
  <c r="C91" i="8" l="1"/>
  <c r="G93" i="8"/>
  <c r="F92" i="8"/>
  <c r="E92" i="8"/>
  <c r="D93" i="8"/>
  <c r="G92" i="7"/>
  <c r="E92" i="7"/>
  <c r="C92" i="8" l="1"/>
  <c r="G94" i="8"/>
  <c r="E93" i="8"/>
  <c r="F93" i="8"/>
  <c r="D94" i="8"/>
  <c r="G93" i="7"/>
  <c r="E93" i="7"/>
  <c r="C93" i="8" l="1"/>
  <c r="G95" i="8"/>
  <c r="F94" i="8"/>
  <c r="E94" i="8"/>
  <c r="D95" i="8"/>
  <c r="G94" i="7"/>
  <c r="E94" i="7"/>
  <c r="C94" i="8" l="1"/>
  <c r="G96" i="8"/>
  <c r="F95" i="8"/>
  <c r="E95" i="8"/>
  <c r="D96" i="8"/>
  <c r="G95" i="7"/>
  <c r="E95" i="7"/>
  <c r="C95" i="8" l="1"/>
  <c r="G97" i="8"/>
  <c r="F96" i="8"/>
  <c r="E96" i="8"/>
  <c r="D97" i="8"/>
  <c r="E96" i="7"/>
  <c r="G96" i="7"/>
  <c r="C96" i="8" l="1"/>
  <c r="G98" i="8"/>
  <c r="F97" i="8"/>
  <c r="E97" i="8"/>
  <c r="D98" i="8"/>
  <c r="E97" i="7"/>
  <c r="G97" i="7"/>
  <c r="C97" i="8" l="1"/>
  <c r="G99" i="8"/>
  <c r="F98" i="8"/>
  <c r="E98" i="8"/>
  <c r="D99" i="8"/>
  <c r="G98" i="7"/>
  <c r="E98" i="7"/>
  <c r="C98" i="8" l="1"/>
  <c r="G100" i="8"/>
  <c r="E99" i="8"/>
  <c r="F99" i="8"/>
  <c r="D100" i="8"/>
  <c r="G99" i="7"/>
  <c r="E99" i="7"/>
  <c r="C99" i="8" l="1"/>
  <c r="G101" i="8"/>
  <c r="F100" i="8"/>
  <c r="E100" i="8"/>
  <c r="D101" i="8"/>
  <c r="E100" i="7"/>
  <c r="G100" i="7"/>
  <c r="C100" i="8" l="1"/>
  <c r="G102" i="8"/>
  <c r="E101" i="8"/>
  <c r="F101" i="8"/>
  <c r="D102" i="8"/>
  <c r="E101" i="7"/>
  <c r="G101" i="7"/>
  <c r="C101" i="8" l="1"/>
  <c r="G103" i="8"/>
  <c r="F102" i="8"/>
  <c r="E102" i="8"/>
  <c r="D103" i="8"/>
  <c r="E102" i="7"/>
  <c r="G102" i="7"/>
  <c r="C102" i="8" l="1"/>
  <c r="G104" i="8"/>
  <c r="F103" i="8"/>
  <c r="E103" i="8"/>
  <c r="D104" i="8"/>
  <c r="E103" i="7"/>
  <c r="G103" i="7"/>
  <c r="C103" i="8" l="1"/>
  <c r="G105" i="8"/>
  <c r="E104" i="8"/>
  <c r="F104" i="8"/>
  <c r="D105" i="8"/>
  <c r="G104" i="7"/>
  <c r="E104" i="7"/>
  <c r="C104" i="8" l="1"/>
  <c r="G106" i="8"/>
  <c r="F105" i="8"/>
  <c r="E105" i="8"/>
  <c r="D106" i="8"/>
  <c r="E105" i="7"/>
  <c r="G105" i="7"/>
  <c r="C105" i="8" l="1"/>
  <c r="G107" i="8"/>
  <c r="F106" i="8"/>
  <c r="E106" i="8"/>
  <c r="D107" i="8"/>
  <c r="G106" i="7"/>
  <c r="E106" i="7"/>
  <c r="C106" i="8" l="1"/>
  <c r="G108" i="8"/>
  <c r="F107" i="8"/>
  <c r="E107" i="8"/>
  <c r="D108" i="8"/>
  <c r="E107" i="7"/>
  <c r="G107" i="7"/>
  <c r="C107" i="8" l="1"/>
  <c r="G109" i="8"/>
  <c r="F108" i="8"/>
  <c r="E108" i="8"/>
  <c r="D109" i="8"/>
  <c r="E108" i="7"/>
  <c r="G108" i="7"/>
  <c r="C108" i="8" l="1"/>
  <c r="G110" i="8"/>
  <c r="E109" i="8"/>
  <c r="F109" i="8"/>
  <c r="D110" i="8"/>
  <c r="G109" i="7"/>
  <c r="E109" i="7"/>
  <c r="C109" i="8" l="1"/>
  <c r="G111" i="8"/>
  <c r="F110" i="8"/>
  <c r="E110" i="8"/>
  <c r="D111" i="8"/>
  <c r="E110" i="7"/>
  <c r="G110" i="7"/>
  <c r="C110" i="8" l="1"/>
  <c r="G112" i="8"/>
  <c r="E111" i="8"/>
  <c r="F111" i="8"/>
  <c r="D112" i="8"/>
  <c r="G111" i="7"/>
  <c r="E111" i="7"/>
  <c r="C111" i="8" l="1"/>
  <c r="G113" i="8"/>
  <c r="F112" i="8"/>
  <c r="E112" i="8"/>
  <c r="D113" i="8"/>
  <c r="E112" i="7"/>
  <c r="G112" i="7"/>
  <c r="C112" i="8" l="1"/>
  <c r="G114" i="8"/>
  <c r="E113" i="8"/>
  <c r="F113" i="8"/>
  <c r="D114" i="8"/>
  <c r="E113" i="7"/>
  <c r="G113" i="7"/>
  <c r="C113" i="8" l="1"/>
  <c r="G115" i="8"/>
  <c r="F114" i="8"/>
  <c r="E114" i="8"/>
  <c r="D115" i="8"/>
  <c r="G114" i="7"/>
  <c r="E114" i="7"/>
  <c r="C114" i="8" l="1"/>
  <c r="G116" i="8"/>
  <c r="F115" i="8"/>
  <c r="E115" i="8"/>
  <c r="D116" i="8"/>
  <c r="G115" i="7"/>
  <c r="E115" i="7"/>
  <c r="C115" i="8" l="1"/>
  <c r="G117" i="8"/>
  <c r="F116" i="8"/>
  <c r="E116" i="8"/>
  <c r="D117" i="8"/>
  <c r="E116" i="7"/>
  <c r="G116" i="7"/>
  <c r="C116" i="8" l="1"/>
  <c r="G118" i="8"/>
  <c r="E117" i="8"/>
  <c r="F117" i="8"/>
  <c r="D118" i="8"/>
  <c r="G117" i="7"/>
  <c r="E117" i="7"/>
  <c r="C117" i="8" l="1"/>
  <c r="G119" i="8"/>
  <c r="F118" i="8"/>
  <c r="E118" i="8"/>
  <c r="D119" i="8"/>
  <c r="G118" i="7"/>
  <c r="E118" i="7"/>
  <c r="C118" i="8" l="1"/>
  <c r="G120" i="8"/>
  <c r="E119" i="8"/>
  <c r="F119" i="8"/>
  <c r="D120" i="8"/>
  <c r="G119" i="7"/>
  <c r="E119" i="7"/>
  <c r="C119" i="8" l="1"/>
  <c r="G121" i="8"/>
  <c r="F120" i="8"/>
  <c r="E120" i="8"/>
  <c r="D121" i="8"/>
  <c r="E120" i="7"/>
  <c r="G120" i="7"/>
  <c r="C120" i="8" l="1"/>
  <c r="G122" i="8"/>
  <c r="E121" i="8"/>
  <c r="F121" i="8"/>
  <c r="D122" i="8"/>
  <c r="G121" i="7"/>
  <c r="E121" i="7"/>
  <c r="C121" i="8" l="1"/>
  <c r="G123" i="8"/>
  <c r="F122" i="8"/>
  <c r="E122" i="8"/>
  <c r="D123" i="8"/>
  <c r="G122" i="7"/>
  <c r="E122" i="7"/>
  <c r="C122" i="8" l="1"/>
  <c r="G124" i="8"/>
  <c r="E123" i="8"/>
  <c r="F123" i="8"/>
  <c r="D124" i="8"/>
  <c r="E123" i="7"/>
  <c r="G123" i="7"/>
  <c r="C123" i="8" l="1"/>
  <c r="G125" i="8"/>
  <c r="F124" i="8"/>
  <c r="E124" i="8"/>
  <c r="D125" i="8"/>
  <c r="G124" i="7"/>
  <c r="E124" i="7"/>
  <c r="C124" i="8" l="1"/>
  <c r="G126" i="8"/>
  <c r="E125" i="8"/>
  <c r="F125" i="8"/>
  <c r="D126" i="8"/>
  <c r="G125" i="7"/>
  <c r="E125" i="7"/>
  <c r="C125" i="8" l="1"/>
  <c r="G127" i="8"/>
  <c r="F126" i="8"/>
  <c r="E126" i="8"/>
  <c r="D127" i="8"/>
  <c r="G126" i="7"/>
  <c r="E126" i="7"/>
  <c r="C126" i="8" l="1"/>
  <c r="G128" i="8"/>
  <c r="E127" i="8"/>
  <c r="F127" i="8"/>
  <c r="D128" i="8"/>
  <c r="E127" i="7"/>
  <c r="G127" i="7"/>
  <c r="C127" i="8" l="1"/>
  <c r="G129" i="8"/>
  <c r="F128" i="8"/>
  <c r="E128" i="8"/>
  <c r="D129" i="8"/>
  <c r="E128" i="7"/>
  <c r="G128" i="7"/>
  <c r="C128" i="8" l="1"/>
  <c r="G130" i="8"/>
  <c r="F129" i="8"/>
  <c r="E129" i="8"/>
  <c r="D130" i="8"/>
  <c r="G129" i="7"/>
  <c r="E129" i="7"/>
  <c r="C129" i="8" l="1"/>
  <c r="F130" i="8"/>
  <c r="E130" i="8"/>
  <c r="E130" i="7"/>
  <c r="G130" i="7"/>
  <c r="C130" i="8" l="1"/>
  <c r="P6" i="27" l="1"/>
  <c r="T6" i="27"/>
  <c r="S6" i="27"/>
  <c r="R6" i="27"/>
  <c r="Q6" i="27"/>
  <c r="M6" i="27" l="1"/>
  <c r="K6" i="27"/>
  <c r="L6" i="27"/>
  <c r="N6" i="27"/>
  <c r="U6" i="27"/>
  <c r="O6" i="27" s="1"/>
  <c r="J6" i="27" l="1"/>
  <c r="Q7" i="27" l="1"/>
  <c r="T7" i="27"/>
  <c r="S7" i="27"/>
  <c r="P7" i="27"/>
  <c r="R7" i="27"/>
  <c r="L7" i="27" l="1"/>
  <c r="M7" i="27"/>
  <c r="N7" i="27"/>
  <c r="K7" i="27"/>
  <c r="U7" i="27"/>
  <c r="O7" i="27" s="1"/>
  <c r="J7" i="27" l="1"/>
  <c r="S8" i="27" l="1"/>
  <c r="Q8" i="27"/>
  <c r="R8" i="27"/>
  <c r="P8" i="27"/>
  <c r="T8" i="27"/>
  <c r="N8" i="27" l="1"/>
  <c r="L8" i="27"/>
  <c r="K8" i="27"/>
  <c r="M8" i="27"/>
  <c r="U8" i="27"/>
  <c r="O8" i="27" l="1"/>
  <c r="J8" i="27" s="1"/>
  <c r="P9" i="27" l="1"/>
  <c r="Q9" i="27"/>
  <c r="R9" i="27"/>
  <c r="T9" i="27"/>
  <c r="S9" i="27"/>
  <c r="N9" i="27" l="1"/>
  <c r="K9" i="27"/>
  <c r="M9" i="27"/>
  <c r="L9" i="27"/>
  <c r="U9" i="27"/>
  <c r="O9" i="27" l="1"/>
  <c r="J9" i="27" s="1"/>
  <c r="R10" i="27" l="1"/>
  <c r="T10" i="27"/>
  <c r="Q10" i="27"/>
  <c r="S10" i="27"/>
  <c r="P10" i="27"/>
  <c r="M10" i="27" l="1"/>
  <c r="K10" i="27"/>
  <c r="N10" i="27"/>
  <c r="L10" i="27"/>
  <c r="U10" i="27"/>
  <c r="O10" i="27" l="1"/>
  <c r="J10" i="27" s="1"/>
  <c r="P11" i="27" l="1"/>
  <c r="R11" i="27"/>
  <c r="T11" i="27"/>
  <c r="Q11" i="27"/>
  <c r="S11" i="27"/>
  <c r="M11" i="27" l="1"/>
  <c r="K11" i="27"/>
  <c r="N11" i="27"/>
  <c r="L11" i="27"/>
  <c r="U11" i="27"/>
  <c r="O11" i="27" l="1"/>
  <c r="J11" i="27" s="1"/>
  <c r="Q12" i="27" l="1"/>
  <c r="P12" i="27"/>
  <c r="T12" i="27"/>
  <c r="S12" i="27"/>
  <c r="R12" i="27"/>
  <c r="L12" i="27" l="1"/>
  <c r="M12" i="27"/>
  <c r="N12" i="27"/>
  <c r="K12" i="27"/>
  <c r="U12" i="27"/>
  <c r="O12" i="27" l="1"/>
  <c r="J12" i="27" s="1"/>
  <c r="R13" i="27" l="1"/>
  <c r="Q13" i="27"/>
  <c r="S13" i="27"/>
  <c r="P13" i="27"/>
  <c r="T13" i="27"/>
  <c r="K13" i="27" l="1"/>
  <c r="N13" i="27"/>
  <c r="M13" i="27"/>
  <c r="L13" i="27"/>
  <c r="U13" i="27"/>
  <c r="O13" i="27" l="1"/>
  <c r="J13" i="27" s="1"/>
  <c r="Q14" i="27" l="1"/>
  <c r="R14" i="27"/>
  <c r="P14" i="27"/>
  <c r="S14" i="27"/>
  <c r="T14" i="27"/>
  <c r="M14" i="27" l="1"/>
  <c r="N14" i="27"/>
  <c r="L14" i="27"/>
  <c r="K14" i="27"/>
  <c r="U14" i="27"/>
  <c r="O14" i="27" l="1"/>
  <c r="J14" i="27" s="1"/>
  <c r="R15" i="27" l="1"/>
  <c r="P15" i="27"/>
  <c r="S15" i="27"/>
  <c r="T15" i="27"/>
  <c r="Q15" i="27"/>
  <c r="N15" i="27" l="1"/>
  <c r="L15" i="27"/>
  <c r="M15" i="27"/>
  <c r="K15" i="27"/>
  <c r="U15" i="27"/>
  <c r="O15" i="27" l="1"/>
  <c r="J15" i="27" s="1"/>
  <c r="R16" i="27" l="1"/>
  <c r="T16" i="27"/>
  <c r="Q16" i="27"/>
  <c r="S16" i="27"/>
  <c r="P16" i="27"/>
  <c r="M16" i="27" l="1"/>
  <c r="K16" i="27"/>
  <c r="L16" i="27"/>
  <c r="N16" i="27"/>
  <c r="U16" i="27"/>
  <c r="O16" i="27" l="1"/>
  <c r="J16" i="27" s="1"/>
  <c r="Q17" i="27" l="1"/>
  <c r="R17" i="27"/>
  <c r="T17" i="27"/>
  <c r="S17" i="27"/>
  <c r="P17" i="27"/>
  <c r="M17" i="27" l="1"/>
  <c r="N17" i="27"/>
  <c r="L17" i="27"/>
  <c r="K17" i="27"/>
  <c r="U17" i="27"/>
  <c r="O17" i="27" l="1"/>
  <c r="J17" i="27" s="1"/>
  <c r="R18" i="27" l="1"/>
  <c r="T18" i="27"/>
  <c r="P18" i="27"/>
  <c r="Q18" i="27"/>
  <c r="S18" i="27"/>
  <c r="M18" i="27" l="1"/>
  <c r="K18" i="27"/>
  <c r="N18" i="27"/>
  <c r="L18" i="27"/>
  <c r="U18" i="27"/>
  <c r="O18" i="27" l="1"/>
  <c r="J18" i="27" s="1"/>
  <c r="T19" i="27" l="1"/>
  <c r="Q19" i="27"/>
  <c r="S19" i="27"/>
  <c r="P19" i="27"/>
  <c r="R19" i="27"/>
  <c r="L19" i="27" l="1"/>
  <c r="M19" i="27"/>
  <c r="K19" i="27"/>
  <c r="N19" i="27"/>
  <c r="U19" i="27"/>
  <c r="O19" i="27" l="1"/>
  <c r="J19" i="27" s="1"/>
  <c r="R20" i="27" l="1"/>
  <c r="S20" i="27"/>
  <c r="Q20" i="27"/>
  <c r="P20" i="27"/>
  <c r="T20" i="27"/>
  <c r="N20" i="27" l="1"/>
  <c r="K20" i="27"/>
  <c r="M20" i="27"/>
  <c r="L20" i="27"/>
  <c r="U20" i="27"/>
  <c r="O20" i="27" l="1"/>
  <c r="J20" i="27" s="1"/>
  <c r="S21" i="27" l="1"/>
  <c r="P21" i="27"/>
  <c r="T21" i="27"/>
  <c r="R21" i="27"/>
  <c r="Q21" i="27"/>
  <c r="K21" i="27" l="1"/>
  <c r="N21" i="27"/>
  <c r="L21" i="27"/>
  <c r="M21" i="27"/>
  <c r="U21" i="27"/>
  <c r="O21" i="27" l="1"/>
  <c r="J21" i="27" s="1"/>
  <c r="P22" i="27" l="1"/>
  <c r="S22" i="27"/>
  <c r="T22" i="27"/>
  <c r="R22" i="27"/>
  <c r="Q22" i="27"/>
  <c r="K22" i="27" l="1"/>
  <c r="L22" i="27"/>
  <c r="N22" i="27"/>
  <c r="M22" i="27"/>
  <c r="U22" i="27"/>
  <c r="O22" i="27" l="1"/>
  <c r="J22" i="27" s="1"/>
  <c r="P23" i="27" l="1"/>
  <c r="Q23" i="27"/>
  <c r="R23" i="27"/>
  <c r="S23" i="27"/>
  <c r="T23" i="27"/>
  <c r="M23" i="27" l="1"/>
  <c r="N23" i="27"/>
  <c r="L23" i="27"/>
  <c r="K23" i="27"/>
  <c r="U23" i="27"/>
  <c r="O23" i="27" l="1"/>
  <c r="J23" i="27" s="1"/>
  <c r="T24" i="27" l="1"/>
  <c r="Q24" i="27"/>
  <c r="P24" i="27"/>
  <c r="S24" i="27"/>
  <c r="R24" i="27"/>
  <c r="M24" i="27" l="1"/>
  <c r="L24" i="27"/>
  <c r="K24" i="27"/>
  <c r="N24" i="27"/>
  <c r="U24" i="27"/>
  <c r="O24" i="27" l="1"/>
  <c r="J24" i="27" s="1"/>
  <c r="T25" i="27" l="1"/>
  <c r="Q25" i="27"/>
  <c r="P25" i="27"/>
  <c r="S25" i="27"/>
  <c r="R25" i="27"/>
  <c r="L25" i="27" l="1"/>
  <c r="M25" i="27"/>
  <c r="K25" i="27"/>
  <c r="N25" i="27"/>
  <c r="U25" i="27"/>
  <c r="O25" i="27" l="1"/>
  <c r="J25" i="27" s="1"/>
  <c r="R26" i="27" l="1"/>
  <c r="P26" i="27"/>
  <c r="T26" i="27"/>
  <c r="Q26" i="27"/>
  <c r="S26" i="27"/>
  <c r="K26" i="27" l="1"/>
  <c r="M26" i="27"/>
  <c r="N26" i="27"/>
  <c r="L26" i="27"/>
  <c r="U26" i="27"/>
  <c r="O26" i="27" l="1"/>
  <c r="J26" i="27" s="1"/>
  <c r="P27" i="27" l="1"/>
  <c r="Q27" i="27"/>
  <c r="R27" i="27"/>
  <c r="T27" i="27"/>
  <c r="S27" i="27"/>
  <c r="L27" i="27" l="1"/>
  <c r="M27" i="27"/>
  <c r="N27" i="27"/>
  <c r="K27" i="27"/>
  <c r="U27" i="27"/>
  <c r="O27" i="27" l="1"/>
  <c r="J27" i="27" s="1"/>
  <c r="Q28" i="27" l="1"/>
  <c r="P28" i="27"/>
  <c r="R28" i="27"/>
  <c r="T28" i="27"/>
  <c r="S28" i="27"/>
  <c r="M28" i="27" l="1"/>
  <c r="N28" i="27"/>
  <c r="L28" i="27"/>
  <c r="K28" i="27"/>
  <c r="U28" i="27"/>
  <c r="O28" i="27" l="1"/>
  <c r="J28" i="27" s="1"/>
  <c r="P29" i="27" l="1"/>
  <c r="Q29" i="27"/>
  <c r="R29" i="27"/>
  <c r="S29" i="27"/>
  <c r="T29" i="27"/>
  <c r="N29" i="27" l="1"/>
  <c r="M29" i="27"/>
  <c r="L29" i="27"/>
  <c r="K29" i="27"/>
  <c r="U29" i="27"/>
  <c r="O29" i="27" l="1"/>
  <c r="J29" i="27" s="1"/>
  <c r="R30" i="27" l="1"/>
  <c r="Q30" i="27"/>
  <c r="S30" i="27"/>
  <c r="T30" i="27"/>
  <c r="P30" i="27"/>
  <c r="N30" i="27" l="1"/>
  <c r="M30" i="27"/>
  <c r="K30" i="27"/>
  <c r="L30" i="27"/>
  <c r="U30" i="27"/>
  <c r="O30" i="27" l="1"/>
  <c r="J30" i="27" s="1"/>
  <c r="R31" i="27" l="1"/>
  <c r="Q31" i="27"/>
  <c r="T31" i="27"/>
  <c r="P31" i="27"/>
  <c r="S31" i="27"/>
  <c r="M31" i="27" l="1"/>
  <c r="N31" i="27"/>
  <c r="K31" i="27"/>
  <c r="L31" i="27"/>
  <c r="U31" i="27"/>
  <c r="O31" i="27" l="1"/>
  <c r="J31" i="27" s="1"/>
  <c r="T32" i="27" l="1"/>
  <c r="P32" i="27"/>
  <c r="S32" i="27"/>
  <c r="R32" i="27"/>
  <c r="Q32" i="27"/>
  <c r="M32" i="27" l="1"/>
  <c r="K32" i="27"/>
  <c r="L32" i="27"/>
  <c r="N32" i="27"/>
  <c r="U32" i="27"/>
  <c r="O32" i="27" l="1"/>
  <c r="J32" i="27" s="1"/>
  <c r="S33" i="27" l="1"/>
  <c r="P33" i="27"/>
  <c r="Q33" i="27"/>
  <c r="R33" i="27"/>
  <c r="T33" i="27"/>
  <c r="N33" i="27" l="1"/>
  <c r="L33" i="27"/>
  <c r="K33" i="27"/>
  <c r="M33" i="27"/>
  <c r="U33" i="27"/>
  <c r="O33" i="27" l="1"/>
  <c r="J33" i="27" s="1"/>
  <c r="T34" i="27" l="1"/>
  <c r="P34" i="27"/>
  <c r="R34" i="27"/>
  <c r="Q34" i="27"/>
  <c r="S34" i="27"/>
  <c r="K34" i="27" l="1"/>
  <c r="M34" i="27"/>
  <c r="L34" i="27"/>
  <c r="N34" i="27"/>
  <c r="U34" i="27"/>
  <c r="O34" i="27" l="1"/>
  <c r="J34" i="27" s="1"/>
  <c r="R35" i="27" l="1"/>
  <c r="S35" i="27"/>
  <c r="Q35" i="27"/>
  <c r="T35" i="27"/>
  <c r="P35" i="27"/>
  <c r="N35" i="27" l="1"/>
  <c r="K35" i="27"/>
  <c r="M35" i="27"/>
  <c r="L35" i="27"/>
  <c r="U35" i="27"/>
  <c r="O35" i="27" l="1"/>
  <c r="J35" i="27" s="1"/>
  <c r="S36" i="27" l="1"/>
  <c r="R36" i="27"/>
  <c r="Q36" i="27"/>
  <c r="T36" i="27"/>
  <c r="P36" i="27"/>
  <c r="N36" i="27" l="1"/>
  <c r="K36" i="27"/>
  <c r="L36" i="27"/>
  <c r="M36" i="27"/>
  <c r="U36" i="27"/>
  <c r="O36" i="27" l="1"/>
  <c r="J36" i="27" s="1"/>
  <c r="R37" i="27" l="1"/>
  <c r="T37" i="27"/>
  <c r="S37" i="27"/>
  <c r="Q37" i="27"/>
  <c r="P37" i="27"/>
  <c r="K37" i="27" l="1"/>
  <c r="M37" i="27"/>
  <c r="N37" i="27"/>
  <c r="L37" i="27"/>
  <c r="U37" i="27"/>
  <c r="O37" i="27" l="1"/>
  <c r="J37" i="27" s="1"/>
  <c r="S38" i="27" l="1"/>
  <c r="Q38" i="27"/>
  <c r="R38" i="27"/>
  <c r="P38" i="27"/>
  <c r="T38" i="27"/>
  <c r="N38" i="27" l="1"/>
  <c r="L38" i="27"/>
  <c r="K38" i="27"/>
  <c r="M38" i="27"/>
  <c r="U38" i="27"/>
  <c r="O38" i="27" l="1"/>
  <c r="J38" i="27" s="1"/>
  <c r="R39" i="27" l="1"/>
  <c r="P39" i="27"/>
  <c r="S39" i="27"/>
  <c r="T39" i="27"/>
  <c r="Q39" i="27"/>
  <c r="K39" i="27" l="1"/>
  <c r="N39" i="27"/>
  <c r="M39" i="27"/>
  <c r="L39" i="27"/>
  <c r="U39" i="27"/>
  <c r="O39" i="27" l="1"/>
  <c r="J39" i="27" s="1"/>
  <c r="P40" i="27" l="1"/>
  <c r="R40" i="27"/>
  <c r="T40" i="27"/>
  <c r="S40" i="27"/>
  <c r="Q40" i="27"/>
  <c r="M40" i="27" l="1"/>
  <c r="K40" i="27"/>
  <c r="N40" i="27"/>
  <c r="L40" i="27"/>
  <c r="U40" i="27"/>
  <c r="O40" i="27" l="1"/>
  <c r="J40" i="27" s="1"/>
  <c r="S41" i="27" l="1"/>
  <c r="P41" i="27"/>
  <c r="T41" i="27"/>
  <c r="Q41" i="27"/>
  <c r="R41" i="27"/>
  <c r="L41" i="27" l="1"/>
  <c r="N41" i="27"/>
  <c r="K41" i="27"/>
  <c r="M41" i="27"/>
  <c r="U41" i="27"/>
  <c r="O41" i="27" l="1"/>
  <c r="J41" i="27" s="1"/>
  <c r="R42" i="27" l="1"/>
  <c r="Q42" i="27"/>
  <c r="T42" i="27"/>
  <c r="P42" i="27"/>
  <c r="S42" i="27"/>
  <c r="M42" i="27" l="1"/>
  <c r="N42" i="27"/>
  <c r="K42" i="27"/>
  <c r="L42" i="27"/>
  <c r="U42" i="27"/>
  <c r="O42" i="27" l="1"/>
  <c r="J42" i="27" s="1"/>
  <c r="P43" i="27" l="1"/>
  <c r="Q43" i="27"/>
  <c r="S43" i="27"/>
  <c r="T43" i="27"/>
  <c r="R43" i="27"/>
  <c r="N43" i="27" l="1"/>
  <c r="L43" i="27"/>
  <c r="M43" i="27"/>
  <c r="K43" i="27"/>
  <c r="U43" i="27"/>
  <c r="O43" i="27" l="1"/>
  <c r="J43" i="27" s="1"/>
  <c r="T44" i="27" l="1"/>
  <c r="P44" i="27"/>
  <c r="Q44" i="27"/>
  <c r="S44" i="27"/>
  <c r="R44" i="27"/>
  <c r="L44" i="27" l="1"/>
  <c r="M44" i="27"/>
  <c r="K44" i="27"/>
  <c r="N44" i="27"/>
  <c r="U44" i="27"/>
  <c r="O44" i="27" l="1"/>
  <c r="J44" i="27" s="1"/>
  <c r="T45" i="27" l="1"/>
  <c r="R45" i="27"/>
  <c r="S45" i="27"/>
  <c r="Q45" i="27"/>
  <c r="P45" i="27"/>
  <c r="K45" i="27" l="1"/>
  <c r="N45" i="27"/>
  <c r="M45" i="27"/>
  <c r="L45" i="27"/>
  <c r="U45" i="27"/>
  <c r="O45" i="27" l="1"/>
  <c r="J45" i="27" s="1"/>
  <c r="T46" i="27" l="1"/>
  <c r="P46" i="27"/>
  <c r="Q46" i="27"/>
  <c r="S46" i="27"/>
  <c r="R46" i="27"/>
  <c r="L46" i="27" l="1"/>
  <c r="M46" i="27"/>
  <c r="K46" i="27"/>
  <c r="N46" i="27"/>
  <c r="U46" i="27"/>
  <c r="O46" i="27" l="1"/>
  <c r="J46" i="27" s="1"/>
  <c r="T47" i="27" l="1"/>
  <c r="Q47" i="27"/>
  <c r="P47" i="27"/>
  <c r="S47" i="27"/>
  <c r="R47" i="27"/>
  <c r="L47" i="27" l="1"/>
  <c r="M47" i="27"/>
  <c r="K47" i="27"/>
  <c r="N47" i="27"/>
  <c r="U47" i="27"/>
  <c r="O47" i="27" l="1"/>
  <c r="J47" i="27" s="1"/>
  <c r="S48" i="27" l="1"/>
  <c r="R48" i="27"/>
  <c r="Q48" i="27"/>
  <c r="P48" i="27"/>
  <c r="T48" i="27"/>
  <c r="K48" i="27" l="1"/>
  <c r="N48" i="27"/>
  <c r="L48" i="27"/>
  <c r="M48" i="27"/>
  <c r="U48" i="27"/>
  <c r="O48" i="27" l="1"/>
  <c r="J48" i="27" s="1"/>
  <c r="P49" i="27" l="1"/>
  <c r="S49" i="27"/>
  <c r="R49" i="27"/>
  <c r="T49" i="27"/>
  <c r="Q49" i="27"/>
  <c r="N49" i="27" l="1"/>
  <c r="M49" i="27"/>
  <c r="K49" i="27"/>
  <c r="L49" i="27"/>
  <c r="U49" i="27"/>
  <c r="O49" i="27" l="1"/>
  <c r="J49" i="27" s="1"/>
  <c r="Q50" i="27" l="1"/>
  <c r="P50" i="27"/>
  <c r="R50" i="27"/>
  <c r="S50" i="27"/>
  <c r="T50" i="27"/>
  <c r="L50" i="27" l="1"/>
  <c r="N50" i="27"/>
  <c r="K50" i="27"/>
  <c r="M50" i="27"/>
  <c r="U50" i="27"/>
  <c r="O50" i="27" l="1"/>
  <c r="J50" i="27" s="1"/>
  <c r="R51" i="27" l="1"/>
  <c r="S51" i="27"/>
  <c r="T51" i="27"/>
  <c r="P51" i="27"/>
  <c r="Q51" i="27"/>
  <c r="K51" i="27" l="1"/>
  <c r="N51" i="27"/>
  <c r="M51" i="27"/>
  <c r="L51" i="27"/>
  <c r="U51" i="27"/>
  <c r="O51" i="27" l="1"/>
  <c r="J51" i="27" s="1"/>
  <c r="P52" i="27" l="1"/>
  <c r="S52" i="27"/>
  <c r="T52" i="27"/>
  <c r="Q52" i="27"/>
  <c r="R52" i="27"/>
  <c r="M52" i="27" l="1"/>
  <c r="L52" i="27"/>
  <c r="K52" i="27"/>
  <c r="N52" i="27"/>
  <c r="U52" i="27"/>
  <c r="O52" i="27" l="1"/>
  <c r="J52" i="27" s="1"/>
  <c r="P53" i="27" l="1"/>
  <c r="S53" i="27"/>
  <c r="Q53" i="27"/>
  <c r="T53" i="27"/>
  <c r="R53" i="27"/>
  <c r="L53" i="27" l="1"/>
  <c r="N53" i="27"/>
  <c r="K53" i="27"/>
  <c r="M53" i="27"/>
  <c r="U53" i="27"/>
  <c r="O53" i="27" l="1"/>
  <c r="J53" i="27" s="1"/>
  <c r="Q54" i="27" l="1"/>
  <c r="S54" i="27"/>
  <c r="P54" i="27"/>
  <c r="R54" i="27"/>
  <c r="T54" i="27"/>
  <c r="N54" i="27" l="1"/>
  <c r="L54" i="27"/>
  <c r="M54" i="27"/>
  <c r="K54" i="27"/>
  <c r="U54" i="27"/>
  <c r="O54" i="27" l="1"/>
  <c r="J54" i="27" s="1"/>
  <c r="Q55" i="27" l="1"/>
  <c r="S55" i="27"/>
  <c r="R55" i="27"/>
  <c r="P55" i="27"/>
  <c r="T55" i="27"/>
  <c r="N55" i="27" l="1"/>
  <c r="M55" i="27"/>
  <c r="L55" i="27"/>
  <c r="K55" i="27"/>
  <c r="U55" i="27"/>
  <c r="O55" i="27" l="1"/>
  <c r="J55" i="27" s="1"/>
  <c r="S56" i="27" l="1"/>
  <c r="T56" i="27"/>
  <c r="R56" i="27"/>
  <c r="P56" i="27"/>
  <c r="Q56" i="27"/>
  <c r="N56" i="27" l="1"/>
  <c r="K56" i="27"/>
  <c r="L56" i="27"/>
  <c r="M56" i="27"/>
  <c r="U56" i="27"/>
  <c r="O56" i="27" l="1"/>
  <c r="J56" i="27" s="1"/>
  <c r="R57" i="27" l="1"/>
  <c r="T57" i="27"/>
  <c r="S57" i="27"/>
  <c r="P57" i="27"/>
  <c r="Q57" i="27"/>
  <c r="K57" i="27" l="1"/>
  <c r="L57" i="27"/>
  <c r="M57" i="27"/>
  <c r="N57" i="27"/>
  <c r="U57" i="27"/>
  <c r="O57" i="27" l="1"/>
  <c r="J57" i="27" s="1"/>
  <c r="P58" i="27" l="1"/>
  <c r="Q58" i="27"/>
  <c r="R58" i="27"/>
  <c r="T58" i="27"/>
  <c r="S58" i="27"/>
  <c r="N58" i="27" l="1"/>
  <c r="M58" i="27"/>
  <c r="L58" i="27"/>
  <c r="K58" i="27"/>
  <c r="U58" i="27"/>
  <c r="O58" i="27" l="1"/>
  <c r="J58" i="27" s="1"/>
  <c r="S59" i="27" l="1"/>
  <c r="T59" i="27"/>
  <c r="P59" i="27"/>
  <c r="R59" i="27"/>
  <c r="Q59" i="27"/>
  <c r="M59" i="27" l="1"/>
  <c r="K59" i="27"/>
  <c r="L59" i="27"/>
  <c r="N59" i="27"/>
  <c r="U59" i="27"/>
  <c r="O59" i="27" l="1"/>
  <c r="J59" i="27" s="1"/>
  <c r="P60" i="27" l="1"/>
  <c r="Q60" i="27"/>
  <c r="S60" i="27"/>
  <c r="R60" i="27"/>
  <c r="T60" i="27"/>
  <c r="L60" i="27" l="1"/>
  <c r="N60" i="27"/>
  <c r="K60" i="27"/>
  <c r="M60" i="27"/>
  <c r="U60" i="27"/>
  <c r="O60" i="27" l="1"/>
  <c r="J60" i="27" s="1"/>
  <c r="T61" i="27" l="1"/>
  <c r="S61" i="27"/>
  <c r="R61" i="27"/>
  <c r="P61" i="27"/>
  <c r="Q61" i="27"/>
  <c r="K61" i="27" l="1"/>
  <c r="L61" i="27"/>
  <c r="M61" i="27"/>
  <c r="N61" i="27"/>
  <c r="U61" i="27"/>
  <c r="O61" i="27" l="1"/>
  <c r="J61" i="27" s="1"/>
  <c r="S62" i="27" l="1"/>
  <c r="T62" i="27"/>
  <c r="P62" i="27"/>
  <c r="Q62" i="27"/>
  <c r="R62" i="27"/>
  <c r="L62" i="27" l="1"/>
  <c r="K62" i="27"/>
  <c r="N62" i="27"/>
  <c r="M62" i="27"/>
  <c r="U62" i="27"/>
  <c r="O62" i="27" l="1"/>
  <c r="J62" i="27" s="1"/>
  <c r="P63" i="27" l="1"/>
  <c r="T63" i="27"/>
  <c r="R63" i="27"/>
  <c r="Q63" i="27"/>
  <c r="S63" i="27"/>
  <c r="K63" i="27" l="1"/>
  <c r="M63" i="27"/>
  <c r="N63" i="27"/>
  <c r="L63" i="27"/>
  <c r="U63" i="27"/>
  <c r="O63" i="27" l="1"/>
  <c r="J63" i="27" s="1"/>
  <c r="S64" i="27" l="1"/>
  <c r="R64" i="27"/>
  <c r="P64" i="27"/>
  <c r="T64" i="27"/>
  <c r="Q64" i="27"/>
  <c r="K64" i="27" l="1"/>
  <c r="N64" i="27"/>
  <c r="L64" i="27"/>
  <c r="M64" i="27"/>
  <c r="U64" i="27"/>
  <c r="O64" i="27" l="1"/>
  <c r="J64" i="27" s="1"/>
  <c r="Q65" i="27" l="1"/>
  <c r="P65" i="27"/>
  <c r="R65" i="27"/>
  <c r="S65" i="27"/>
  <c r="T65" i="27"/>
  <c r="M65" i="27" l="1"/>
  <c r="N65" i="27"/>
  <c r="L65" i="27"/>
  <c r="K65" i="27"/>
  <c r="U65" i="27"/>
  <c r="O65" i="27" l="1"/>
  <c r="J65" i="27" s="1"/>
  <c r="P66" i="27" l="1"/>
  <c r="Q66" i="27"/>
  <c r="S66" i="27"/>
  <c r="R66" i="27"/>
  <c r="T66" i="27"/>
  <c r="L66" i="27" l="1"/>
  <c r="N66" i="27"/>
  <c r="M66" i="27"/>
  <c r="K66" i="27"/>
  <c r="U66" i="27"/>
  <c r="O66" i="27" l="1"/>
  <c r="J66" i="27" s="1"/>
  <c r="R67" i="27" l="1"/>
  <c r="Q67" i="27"/>
  <c r="P67" i="27"/>
  <c r="T67" i="27"/>
  <c r="S67" i="27"/>
  <c r="M67" i="27" l="1"/>
  <c r="N67" i="27"/>
  <c r="K67" i="27"/>
  <c r="L67" i="27"/>
  <c r="U67" i="27"/>
  <c r="O67" i="27" l="1"/>
  <c r="J67" i="27" s="1"/>
  <c r="R68" i="27" l="1"/>
  <c r="T68" i="27"/>
  <c r="S68" i="27"/>
  <c r="P68" i="27"/>
  <c r="Q68" i="27"/>
  <c r="K68" i="27" l="1"/>
  <c r="M68" i="27"/>
  <c r="N68" i="27"/>
  <c r="L68" i="27"/>
  <c r="U68" i="27"/>
  <c r="O68" i="27" l="1"/>
  <c r="J68" i="27" s="1"/>
  <c r="S69" i="27" l="1"/>
  <c r="R69" i="27"/>
  <c r="Q69" i="27"/>
  <c r="P69" i="27"/>
  <c r="T69" i="27"/>
  <c r="N69" i="27" l="1"/>
  <c r="K69" i="27"/>
  <c r="L69" i="27"/>
  <c r="M69" i="27"/>
  <c r="U69" i="27"/>
  <c r="O69" i="27" l="1"/>
  <c r="J69" i="27" s="1"/>
  <c r="S70" i="27" l="1"/>
  <c r="T70" i="27"/>
  <c r="R70" i="27"/>
  <c r="P70" i="27"/>
  <c r="Q70" i="27"/>
  <c r="K70" i="27" l="1"/>
  <c r="L70" i="27"/>
  <c r="N70" i="27"/>
  <c r="M70" i="27"/>
  <c r="U70" i="27"/>
  <c r="O70" i="27" l="1"/>
  <c r="J70" i="27" s="1"/>
  <c r="T71" i="27" l="1"/>
  <c r="R71" i="27"/>
  <c r="P71" i="27"/>
  <c r="S71" i="27"/>
  <c r="Q71" i="27"/>
  <c r="K71" i="27" l="1"/>
  <c r="L71" i="27"/>
  <c r="M71" i="27"/>
  <c r="N71" i="27"/>
  <c r="U71" i="27"/>
  <c r="O71" i="27" l="1"/>
  <c r="J71" i="27" s="1"/>
  <c r="S72" i="27" l="1"/>
  <c r="P72" i="27"/>
  <c r="T72" i="27"/>
  <c r="Q72" i="27"/>
  <c r="R72" i="27"/>
  <c r="K72" i="27" l="1"/>
  <c r="N72" i="27"/>
  <c r="L72" i="27"/>
  <c r="M72" i="27"/>
  <c r="U72" i="27"/>
  <c r="O72" i="27" l="1"/>
  <c r="J72" i="27" s="1"/>
  <c r="P73" i="27" l="1"/>
  <c r="R73" i="27"/>
  <c r="S73" i="27"/>
  <c r="Q73" i="27"/>
  <c r="T73" i="27"/>
  <c r="N73" i="27" l="1"/>
  <c r="K73" i="27"/>
  <c r="L73" i="27"/>
  <c r="M73" i="27"/>
  <c r="U73" i="27"/>
  <c r="O73" i="27" l="1"/>
  <c r="J73" i="27" s="1"/>
  <c r="R74" i="27" l="1"/>
  <c r="Q74" i="27"/>
  <c r="S74" i="27"/>
  <c r="T74" i="27"/>
  <c r="P74" i="27"/>
  <c r="N74" i="27" l="1"/>
  <c r="M74" i="27"/>
  <c r="K74" i="27"/>
  <c r="L74" i="27"/>
  <c r="U74" i="27"/>
  <c r="O74" i="27" l="1"/>
  <c r="J74" i="27" s="1"/>
  <c r="Q75" i="27" l="1"/>
  <c r="S75" i="27"/>
  <c r="R75" i="27"/>
  <c r="T75" i="27"/>
  <c r="P75" i="27"/>
  <c r="N75" i="27" l="1"/>
  <c r="L75" i="27"/>
  <c r="M75" i="27"/>
  <c r="K75" i="27"/>
  <c r="U75" i="27"/>
  <c r="O75" i="27" l="1"/>
  <c r="J75" i="27" s="1"/>
  <c r="S76" i="27" l="1"/>
  <c r="P76" i="27"/>
  <c r="Q76" i="27"/>
  <c r="R76" i="27"/>
  <c r="T76" i="27"/>
  <c r="N76" i="27" l="1"/>
  <c r="L76" i="27"/>
  <c r="K76" i="27"/>
  <c r="M76" i="27"/>
  <c r="U76" i="27"/>
  <c r="O76" i="27" l="1"/>
  <c r="J76" i="27" s="1"/>
  <c r="P77" i="27" l="1"/>
  <c r="T77" i="27"/>
  <c r="R77" i="27"/>
  <c r="S77" i="27"/>
  <c r="Q77" i="27"/>
  <c r="K77" i="27" l="1"/>
  <c r="M77" i="27"/>
  <c r="L77" i="27"/>
  <c r="N77" i="27"/>
  <c r="U77" i="27"/>
  <c r="O77" i="27" l="1"/>
  <c r="J77" i="27" s="1"/>
  <c r="P78" i="27" l="1"/>
  <c r="T78" i="27"/>
  <c r="S78" i="27"/>
  <c r="Q78" i="27"/>
  <c r="R78" i="27"/>
  <c r="N78" i="27" l="1"/>
  <c r="K78" i="27"/>
  <c r="M78" i="27"/>
  <c r="L78" i="27"/>
  <c r="U78" i="27"/>
  <c r="O78" i="27" l="1"/>
  <c r="J78" i="27" s="1"/>
  <c r="Q79" i="27" l="1"/>
  <c r="P79" i="27"/>
  <c r="R79" i="27"/>
  <c r="S79" i="27"/>
  <c r="T79" i="27"/>
  <c r="N79" i="27" l="1"/>
  <c r="M79" i="27"/>
  <c r="L79" i="27"/>
  <c r="K79" i="27"/>
  <c r="U79" i="27"/>
  <c r="O79" i="27" l="1"/>
  <c r="J79" i="27" s="1"/>
  <c r="Q80" i="27" l="1"/>
  <c r="R80" i="27"/>
  <c r="P80" i="27"/>
  <c r="S80" i="27"/>
  <c r="T80" i="27"/>
  <c r="N80" i="27" l="1"/>
  <c r="M80" i="27"/>
  <c r="L80" i="27"/>
  <c r="K80" i="27"/>
  <c r="U80" i="27"/>
  <c r="O80" i="27" l="1"/>
  <c r="J80" i="27" s="1"/>
  <c r="Q81" i="27" l="1"/>
  <c r="T81" i="27"/>
  <c r="S81" i="27"/>
  <c r="R81" i="27"/>
  <c r="P81" i="27"/>
  <c r="L81" i="27" l="1"/>
  <c r="M81" i="27"/>
  <c r="N81" i="27"/>
  <c r="K81" i="27"/>
  <c r="U81" i="27"/>
  <c r="O81" i="27" l="1"/>
  <c r="J81" i="27" s="1"/>
  <c r="T82" i="27" l="1"/>
  <c r="P82" i="27"/>
  <c r="S82" i="27"/>
  <c r="R82" i="27"/>
  <c r="Q82" i="27"/>
  <c r="K82" i="27" l="1"/>
  <c r="L82" i="27"/>
  <c r="M82" i="27"/>
  <c r="N82" i="27"/>
  <c r="U82" i="27"/>
  <c r="O82" i="27" l="1"/>
  <c r="J82" i="27" s="1"/>
  <c r="P83" i="27" l="1"/>
  <c r="Q83" i="27"/>
  <c r="S83" i="27"/>
  <c r="T83" i="27"/>
  <c r="R83" i="27"/>
  <c r="L83" i="27" l="1"/>
  <c r="N83" i="27"/>
  <c r="M83" i="27"/>
  <c r="K83" i="27"/>
  <c r="U83" i="27"/>
  <c r="O83" i="27" l="1"/>
  <c r="J83" i="27" s="1"/>
  <c r="Q84" i="27" l="1"/>
  <c r="T84" i="27"/>
  <c r="R84" i="27"/>
  <c r="P84" i="27"/>
  <c r="S84" i="27"/>
  <c r="M84" i="27" l="1"/>
  <c r="L84" i="27"/>
  <c r="N84" i="27"/>
  <c r="K84" i="27"/>
  <c r="U84" i="27"/>
  <c r="O84" i="27" l="1"/>
  <c r="J84" i="27" s="1"/>
  <c r="T85" i="27" l="1"/>
  <c r="S85" i="27"/>
  <c r="P85" i="27"/>
  <c r="R85" i="27"/>
  <c r="Q85" i="27"/>
  <c r="N85" i="27" l="1"/>
  <c r="L85" i="27"/>
  <c r="K85" i="27"/>
  <c r="M85" i="27"/>
  <c r="U85" i="27"/>
  <c r="O85" i="27" l="1"/>
  <c r="J85" i="27" s="1"/>
  <c r="Q86" i="27" l="1"/>
  <c r="S86" i="27"/>
  <c r="P86" i="27"/>
  <c r="T86" i="27"/>
  <c r="R86" i="27"/>
  <c r="N86" i="27" l="1"/>
  <c r="L86" i="27"/>
  <c r="K86" i="27"/>
  <c r="M86" i="27"/>
  <c r="U86" i="27"/>
  <c r="O86" i="27" l="1"/>
  <c r="J86" i="27" s="1"/>
  <c r="S87" i="27" l="1"/>
  <c r="P87" i="27"/>
  <c r="Q87" i="27"/>
  <c r="R87" i="27"/>
  <c r="T87" i="27"/>
  <c r="L87" i="27" l="1"/>
  <c r="K87" i="27"/>
  <c r="M87" i="27"/>
  <c r="N87" i="27"/>
  <c r="U87" i="27"/>
  <c r="O87" i="27" l="1"/>
  <c r="J87" i="27" s="1"/>
  <c r="P88" i="27" l="1"/>
  <c r="T88" i="27"/>
  <c r="R88" i="27"/>
  <c r="Q88" i="27"/>
  <c r="S88" i="27"/>
  <c r="K88" i="27" l="1"/>
  <c r="M88" i="27"/>
  <c r="L88" i="27"/>
  <c r="N88" i="27"/>
  <c r="U88" i="27"/>
  <c r="O88" i="27" l="1"/>
  <c r="J88" i="27" s="1"/>
  <c r="P89" i="27" l="1"/>
  <c r="Q89" i="27"/>
  <c r="T89" i="27"/>
  <c r="R89" i="27"/>
  <c r="S89" i="27"/>
  <c r="M89" i="27" l="1"/>
  <c r="L89" i="27"/>
  <c r="K89" i="27"/>
  <c r="N89" i="27"/>
  <c r="U89" i="27"/>
  <c r="O89" i="27" l="1"/>
  <c r="J89" i="27" s="1"/>
  <c r="T90" i="27" l="1"/>
  <c r="Q90" i="27"/>
  <c r="P90" i="27"/>
  <c r="R90" i="27"/>
  <c r="S90" i="27"/>
  <c r="M90" i="27" l="1"/>
  <c r="L90" i="27"/>
  <c r="K90" i="27"/>
  <c r="N90" i="27"/>
  <c r="U90" i="27"/>
  <c r="O90" i="27" l="1"/>
  <c r="J90" i="27" s="1"/>
  <c r="S91" i="27" l="1"/>
  <c r="Q91" i="27"/>
  <c r="T91" i="27"/>
  <c r="R91" i="27"/>
  <c r="P91" i="27"/>
  <c r="N91" i="27" l="1"/>
  <c r="L91" i="27"/>
  <c r="K91" i="27"/>
  <c r="M91" i="27"/>
  <c r="U91" i="27"/>
  <c r="O91" i="27" l="1"/>
  <c r="J91" i="27" s="1"/>
  <c r="Q92" i="27" l="1"/>
  <c r="T92" i="27"/>
  <c r="R92" i="27"/>
  <c r="S92" i="27"/>
  <c r="P92" i="27"/>
  <c r="M92" i="27" l="1"/>
  <c r="L92" i="27"/>
  <c r="N92" i="27"/>
  <c r="K92" i="27"/>
  <c r="U92" i="27"/>
  <c r="O92" i="27" l="1"/>
  <c r="J92" i="27" s="1"/>
  <c r="P93" i="27" l="1"/>
  <c r="T93" i="27"/>
  <c r="Q93" i="27"/>
  <c r="R93" i="27"/>
  <c r="S93" i="27"/>
  <c r="L93" i="27" l="1"/>
  <c r="M93" i="27"/>
  <c r="K93" i="27"/>
  <c r="N93" i="27"/>
  <c r="U93" i="27"/>
  <c r="O93" i="27" l="1"/>
  <c r="J93" i="27" s="1"/>
  <c r="P94" i="27" l="1"/>
  <c r="T94" i="27"/>
  <c r="S94" i="27"/>
  <c r="R94" i="27"/>
  <c r="Q94" i="27"/>
  <c r="K94" i="27" l="1"/>
  <c r="N94" i="27"/>
  <c r="L94" i="27"/>
  <c r="M94" i="27"/>
  <c r="U94" i="27"/>
  <c r="O94" i="27" l="1"/>
  <c r="J94" i="27" s="1"/>
  <c r="S95" i="27" l="1"/>
  <c r="R95" i="27"/>
  <c r="T95" i="27"/>
  <c r="Q95" i="27"/>
  <c r="P95" i="27"/>
  <c r="K95" i="27" l="1"/>
  <c r="N95" i="27"/>
  <c r="L95" i="27"/>
  <c r="M95" i="27"/>
  <c r="U95" i="27"/>
  <c r="O95" i="27" l="1"/>
  <c r="J95" i="27" s="1"/>
  <c r="P96" i="27" l="1"/>
  <c r="Q96" i="27"/>
  <c r="S96" i="27"/>
  <c r="T96" i="27"/>
  <c r="R96" i="27"/>
  <c r="L96" i="27" l="1"/>
  <c r="M96" i="27"/>
  <c r="K96" i="27"/>
  <c r="N96" i="27"/>
  <c r="U96" i="27"/>
  <c r="O96" i="27" l="1"/>
  <c r="J96" i="27" s="1"/>
  <c r="Q97" i="27" l="1"/>
  <c r="S97" i="27"/>
  <c r="R97" i="27"/>
  <c r="P97" i="27"/>
  <c r="T97" i="27"/>
  <c r="N97" i="27" l="1"/>
  <c r="L97" i="27"/>
  <c r="M97" i="27"/>
  <c r="K97" i="27"/>
  <c r="U97" i="27"/>
  <c r="O97" i="27" l="1"/>
  <c r="J97" i="27" s="1"/>
  <c r="R98" i="27" l="1"/>
  <c r="T98" i="27"/>
  <c r="S98" i="27"/>
  <c r="P98" i="27"/>
  <c r="Q98" i="27"/>
  <c r="K98" i="27" l="1"/>
  <c r="M98" i="27"/>
  <c r="N98" i="27"/>
  <c r="L98" i="27"/>
  <c r="U98" i="27"/>
  <c r="O98" i="27" l="1"/>
  <c r="J98" i="27" s="1"/>
  <c r="R99" i="27" l="1"/>
  <c r="P99" i="27"/>
  <c r="S99" i="27"/>
  <c r="Q99" i="27"/>
  <c r="T99" i="27"/>
  <c r="K99" i="27" l="1"/>
  <c r="L99" i="27"/>
  <c r="N99" i="27"/>
  <c r="M99" i="27"/>
  <c r="U99" i="27"/>
  <c r="O99" i="27" l="1"/>
  <c r="J99" i="27" s="1"/>
  <c r="T100" i="27" l="1"/>
  <c r="P100" i="27"/>
  <c r="Q100" i="27"/>
  <c r="R100" i="27"/>
  <c r="S100" i="27"/>
  <c r="L100" i="27" l="1"/>
  <c r="M100" i="27"/>
  <c r="K100" i="27"/>
  <c r="N100" i="27"/>
  <c r="U100" i="27"/>
  <c r="O100" i="27" l="1"/>
  <c r="J100" i="27" s="1"/>
  <c r="S101" i="27" l="1"/>
  <c r="P101" i="27"/>
  <c r="T101" i="27"/>
  <c r="R101" i="27"/>
  <c r="Q101" i="27"/>
  <c r="L101" i="27" l="1"/>
  <c r="N101" i="27"/>
  <c r="K101" i="27"/>
  <c r="M101" i="27"/>
  <c r="U101" i="27"/>
  <c r="O101" i="27" l="1"/>
  <c r="J101" i="27" s="1"/>
  <c r="P102" i="27" l="1"/>
  <c r="T102" i="27"/>
  <c r="S102" i="27"/>
  <c r="Q102" i="27"/>
  <c r="R102" i="27"/>
  <c r="K102" i="27" l="1"/>
  <c r="N102" i="27"/>
  <c r="L102" i="27"/>
  <c r="M102" i="27"/>
  <c r="U102" i="27"/>
  <c r="O102" i="27" l="1"/>
  <c r="J102" i="27" s="1"/>
  <c r="T103" i="27" l="1"/>
  <c r="Q103" i="27"/>
  <c r="P103" i="27"/>
  <c r="R103" i="27"/>
  <c r="S103" i="27"/>
  <c r="M103" i="27" l="1"/>
  <c r="L103" i="27"/>
  <c r="K103" i="27"/>
  <c r="N103" i="27"/>
  <c r="U103" i="27"/>
  <c r="O103" i="27" l="1"/>
  <c r="J103" i="27" s="1"/>
  <c r="T104" i="27" l="1"/>
  <c r="P104" i="27"/>
  <c r="S104" i="27"/>
  <c r="R104" i="27"/>
  <c r="Q104" i="27"/>
  <c r="L104" i="27" l="1"/>
  <c r="M104" i="27"/>
  <c r="K104" i="27"/>
  <c r="N104" i="27"/>
  <c r="U104" i="27"/>
  <c r="O104" i="27" l="1"/>
  <c r="J104" i="27" s="1"/>
  <c r="R105" i="27" l="1"/>
  <c r="Q105" i="27"/>
  <c r="P105" i="27"/>
  <c r="S105" i="27"/>
  <c r="T105" i="27"/>
  <c r="M105" i="27" l="1"/>
  <c r="N105" i="27"/>
  <c r="L105" i="27"/>
  <c r="K105" i="27"/>
  <c r="U105" i="27"/>
  <c r="O105" i="27" l="1"/>
  <c r="J105" i="27" s="1"/>
  <c r="P106" i="27" l="1"/>
  <c r="T106" i="27"/>
  <c r="R106" i="27"/>
  <c r="Q106" i="27"/>
  <c r="S106" i="27"/>
  <c r="K106" i="27" l="1"/>
  <c r="N106" i="27"/>
  <c r="M106" i="27"/>
  <c r="L106" i="27"/>
  <c r="U106" i="27"/>
  <c r="O106" i="27" l="1"/>
  <c r="J106" i="27" s="1"/>
  <c r="Q107" i="27" l="1"/>
  <c r="S107" i="27"/>
  <c r="P107" i="27"/>
  <c r="T107" i="27"/>
  <c r="R107" i="27"/>
  <c r="L107" i="27" l="1"/>
  <c r="N107" i="27"/>
  <c r="M107" i="27"/>
  <c r="K107" i="27"/>
  <c r="U107" i="27"/>
  <c r="O107" i="27" l="1"/>
  <c r="J107" i="27" s="1"/>
  <c r="T108" i="27" l="1"/>
  <c r="S108" i="27"/>
  <c r="R108" i="27"/>
  <c r="Q108" i="27"/>
  <c r="P108" i="27"/>
  <c r="K108" i="27" l="1"/>
  <c r="L108" i="27"/>
  <c r="M108" i="27"/>
  <c r="N108" i="27"/>
  <c r="U108" i="27"/>
  <c r="O108" i="27" l="1"/>
  <c r="J108" i="27" s="1"/>
  <c r="Q109" i="27" l="1"/>
  <c r="R109" i="27"/>
  <c r="P109" i="27"/>
  <c r="T109" i="27"/>
  <c r="S109" i="27"/>
  <c r="M109" i="27" l="1"/>
  <c r="N109" i="27"/>
  <c r="L109" i="27"/>
  <c r="K109" i="27"/>
  <c r="U109" i="27"/>
  <c r="O109" i="27" l="1"/>
  <c r="J109" i="27" s="1"/>
  <c r="P110" i="27" l="1"/>
  <c r="Q110" i="27"/>
  <c r="S110" i="27"/>
  <c r="T110" i="27"/>
  <c r="R110" i="27"/>
  <c r="N110" i="27" l="1"/>
  <c r="K110" i="27"/>
  <c r="L110" i="27"/>
  <c r="M110" i="27"/>
  <c r="U110" i="27"/>
  <c r="O110" i="27" l="1"/>
  <c r="J110" i="27" s="1"/>
  <c r="R111" i="27" l="1"/>
  <c r="T111" i="27"/>
  <c r="S111" i="27"/>
  <c r="P111" i="27"/>
  <c r="Q111" i="27"/>
  <c r="K111" i="27" l="1"/>
  <c r="M111" i="27"/>
  <c r="N111" i="27"/>
  <c r="L111" i="27"/>
  <c r="U111" i="27"/>
  <c r="O111" i="27" l="1"/>
  <c r="J111" i="27" s="1"/>
  <c r="P112" i="27" l="1"/>
  <c r="Q112" i="27"/>
  <c r="S112" i="27"/>
  <c r="R112" i="27"/>
  <c r="T112" i="27"/>
  <c r="N112" i="27" l="1"/>
  <c r="L112" i="27"/>
  <c r="K112" i="27"/>
  <c r="M112" i="27"/>
  <c r="U112" i="27"/>
  <c r="O112" i="27" l="1"/>
  <c r="J112" i="27" s="1"/>
  <c r="P113" i="27" l="1"/>
  <c r="T113" i="27"/>
  <c r="S113" i="27"/>
  <c r="R113" i="27"/>
  <c r="Q113" i="27"/>
  <c r="L113" i="27" l="1"/>
  <c r="K113" i="27"/>
  <c r="M113" i="27"/>
  <c r="N113" i="27"/>
  <c r="U113" i="27"/>
  <c r="O113" i="27" l="1"/>
  <c r="J113" i="27" s="1"/>
  <c r="S114" i="27" l="1"/>
  <c r="T114" i="27"/>
  <c r="P114" i="27"/>
  <c r="Q114" i="27"/>
  <c r="R114" i="27"/>
  <c r="L114" i="27" l="1"/>
  <c r="K114" i="27"/>
  <c r="N114" i="27"/>
  <c r="M114" i="27"/>
  <c r="U114" i="27"/>
  <c r="O114" i="27" l="1"/>
  <c r="J114" i="27" s="1"/>
  <c r="P115" i="27" l="1"/>
  <c r="T115" i="27"/>
  <c r="R115" i="27"/>
  <c r="Q115" i="27"/>
  <c r="S115" i="27"/>
  <c r="M115" i="27" l="1"/>
  <c r="L115" i="27"/>
  <c r="N115" i="27"/>
  <c r="K115" i="27"/>
  <c r="U115" i="27"/>
  <c r="O115" i="27" l="1"/>
  <c r="J115" i="27" s="1"/>
  <c r="S116" i="27" l="1"/>
  <c r="T116" i="27"/>
  <c r="R116" i="27"/>
  <c r="Q116" i="27"/>
  <c r="P116" i="27"/>
  <c r="K116" i="27" l="1"/>
  <c r="L116" i="27"/>
  <c r="N116" i="27"/>
  <c r="M116" i="27"/>
  <c r="U116" i="27"/>
  <c r="O116" i="27" l="1"/>
  <c r="J116" i="27" s="1"/>
  <c r="S117" i="27" l="1"/>
  <c r="T117" i="27"/>
  <c r="P117" i="27"/>
  <c r="R117" i="27"/>
  <c r="Q117" i="27"/>
  <c r="K117" i="27" l="1"/>
  <c r="L117" i="27"/>
  <c r="N117" i="27"/>
  <c r="M117" i="27"/>
  <c r="U117" i="27"/>
  <c r="O117" i="27" l="1"/>
  <c r="J117" i="27" s="1"/>
  <c r="Q118" i="27" l="1"/>
  <c r="S118" i="27"/>
  <c r="P118" i="27"/>
  <c r="R118" i="27"/>
  <c r="T118" i="27"/>
  <c r="L118" i="27" l="1"/>
  <c r="N118" i="27"/>
  <c r="M118" i="27"/>
  <c r="K118" i="27"/>
  <c r="U118" i="27"/>
  <c r="O118" i="27" l="1"/>
  <c r="J118" i="27" s="1"/>
  <c r="S119" i="27" l="1"/>
  <c r="Q119" i="27"/>
  <c r="T119" i="27"/>
  <c r="R119" i="27"/>
  <c r="P119" i="27"/>
  <c r="L119" i="27" l="1"/>
  <c r="N119" i="27"/>
  <c r="K119" i="27"/>
  <c r="M119" i="27"/>
  <c r="U119" i="27"/>
  <c r="O119" i="27" l="1"/>
  <c r="J119" i="27" s="1"/>
  <c r="Q120" i="27" l="1"/>
  <c r="R120" i="27"/>
  <c r="S120" i="27"/>
  <c r="T120" i="27"/>
  <c r="P120" i="27"/>
  <c r="N120" i="27" l="1"/>
  <c r="M120" i="27"/>
  <c r="L120" i="27"/>
  <c r="K120" i="27"/>
  <c r="U120" i="27"/>
  <c r="O120" i="27" l="1"/>
  <c r="J120" i="27" s="1"/>
  <c r="R121" i="27" l="1"/>
  <c r="Q121" i="27"/>
  <c r="P121" i="27"/>
  <c r="S121" i="27"/>
  <c r="T121" i="27"/>
  <c r="L121" i="27" l="1"/>
  <c r="N121" i="27"/>
  <c r="M121" i="27"/>
  <c r="K121" i="27"/>
  <c r="U121" i="27"/>
  <c r="O121" i="27" l="1"/>
  <c r="J121" i="27" s="1"/>
  <c r="T122" i="27" l="1"/>
  <c r="P122" i="27"/>
  <c r="R122" i="27"/>
  <c r="S122" i="27"/>
  <c r="Q122" i="27"/>
  <c r="L122" i="27" l="1"/>
  <c r="K122" i="27"/>
  <c r="M122" i="27"/>
  <c r="N122" i="27"/>
  <c r="U122" i="27"/>
  <c r="O122" i="27" l="1"/>
  <c r="J122" i="27" s="1"/>
  <c r="Q123" i="27" l="1"/>
  <c r="T123" i="27"/>
  <c r="P123" i="27"/>
  <c r="S123" i="27"/>
  <c r="R123" i="27"/>
  <c r="L123" i="27" l="1"/>
  <c r="N123" i="27"/>
  <c r="M123" i="27"/>
  <c r="K123" i="27"/>
  <c r="U123" i="27"/>
  <c r="O123" i="27" l="1"/>
  <c r="J123" i="27" s="1"/>
  <c r="S124" i="27" l="1"/>
  <c r="T124" i="27"/>
  <c r="Q124" i="27"/>
  <c r="P124" i="27"/>
  <c r="R124" i="27"/>
  <c r="K124" i="27" l="1"/>
  <c r="L124" i="27"/>
  <c r="N124" i="27"/>
  <c r="M124" i="27"/>
  <c r="U124" i="27"/>
  <c r="O124" i="27" l="1"/>
  <c r="J124" i="27" s="1"/>
  <c r="R125" i="27" l="1"/>
  <c r="T125" i="27"/>
  <c r="S125" i="27"/>
  <c r="Q125" i="27"/>
  <c r="P125" i="27"/>
  <c r="M125" i="27" l="1"/>
  <c r="K125" i="27"/>
  <c r="N125" i="27"/>
  <c r="L125" i="27"/>
  <c r="U125" i="27"/>
  <c r="O125" i="27" l="1"/>
  <c r="J125" i="27" s="1"/>
  <c r="P126" i="27" l="1"/>
  <c r="S126" i="27"/>
  <c r="Q126" i="27"/>
  <c r="R126" i="27"/>
  <c r="T126" i="27"/>
  <c r="L126" i="27" l="1"/>
  <c r="K126" i="27"/>
  <c r="N126" i="27"/>
  <c r="M126" i="27"/>
  <c r="U126" i="27"/>
  <c r="O126" i="27" l="1"/>
  <c r="J126" i="27" s="1"/>
  <c r="S127" i="27" l="1"/>
  <c r="T127" i="27"/>
  <c r="R127" i="27"/>
  <c r="Q127" i="27"/>
  <c r="P127" i="27"/>
  <c r="N127" i="27" l="1"/>
  <c r="K127" i="27"/>
  <c r="L127" i="27"/>
  <c r="M127" i="27"/>
  <c r="U127" i="27"/>
  <c r="O127" i="27" l="1"/>
  <c r="J127" i="27" s="1"/>
  <c r="Q128" i="27" l="1"/>
  <c r="S128" i="27"/>
  <c r="T128" i="27"/>
  <c r="R128" i="27"/>
  <c r="P128" i="27"/>
  <c r="K128" i="27" l="1"/>
  <c r="L128" i="27"/>
  <c r="N128" i="27"/>
  <c r="M128" i="27"/>
  <c r="U128" i="27"/>
  <c r="O128" i="27" l="1"/>
  <c r="J128" i="27" s="1"/>
  <c r="T129" i="27" l="1"/>
  <c r="P129" i="27"/>
  <c r="Q129" i="27"/>
  <c r="R129" i="27"/>
  <c r="S129" i="27"/>
  <c r="M129" i="27" l="1"/>
  <c r="L129" i="27"/>
  <c r="K129" i="27"/>
  <c r="N129" i="27"/>
  <c r="U129" i="27"/>
  <c r="O129" i="27" l="1"/>
  <c r="J129" i="27" s="1"/>
  <c r="Q130" i="27" l="1"/>
  <c r="S130" i="27"/>
  <c r="T130" i="27"/>
  <c r="R130" i="27"/>
  <c r="P130" i="27"/>
  <c r="L130" i="27" l="1"/>
  <c r="N130" i="27"/>
  <c r="M130" i="27"/>
  <c r="K130" i="27"/>
  <c r="U130" i="27"/>
  <c r="O130" i="27" l="1"/>
  <c r="J130" i="27" s="1"/>
  <c r="S131" i="27" l="1"/>
  <c r="P131" i="27"/>
  <c r="Q131" i="27"/>
  <c r="T131" i="27"/>
  <c r="R131" i="27"/>
  <c r="L131" i="27" l="1"/>
  <c r="N131" i="27"/>
  <c r="K131" i="27"/>
  <c r="M131" i="27"/>
  <c r="U131" i="27"/>
  <c r="O131" i="27" l="1"/>
  <c r="J131" i="27" s="1"/>
  <c r="P132" i="27" l="1"/>
  <c r="S132" i="27"/>
  <c r="R132" i="27"/>
  <c r="T132" i="27"/>
  <c r="Q132" i="27"/>
  <c r="N132" i="27" l="1"/>
  <c r="L132" i="27"/>
  <c r="K132" i="27"/>
  <c r="M132" i="27"/>
  <c r="U132" i="27"/>
  <c r="O132" i="27" l="1"/>
  <c r="J132" i="27" s="1"/>
  <c r="B5" i="1" l="1"/>
  <c r="C5" i="1"/>
  <c r="D5" i="1"/>
  <c r="E5" i="1"/>
  <c r="F5" i="1"/>
  <c r="G5" i="1"/>
  <c r="H5" i="1"/>
  <c r="I5" i="1"/>
  <c r="I5" i="17" s="1"/>
  <c r="J5" i="1"/>
  <c r="J5" i="17" s="1"/>
  <c r="K5" i="1"/>
  <c r="K5" i="17" s="1"/>
  <c r="L5" i="1"/>
  <c r="L5" i="17" s="1"/>
  <c r="M5" i="1"/>
  <c r="M5" i="17" s="1"/>
  <c r="N5" i="1"/>
  <c r="O5" i="1"/>
  <c r="O5" i="17" s="1"/>
  <c r="P5" i="1"/>
  <c r="P5" i="17" s="1"/>
  <c r="Q5" i="1"/>
  <c r="Q5" i="17" s="1"/>
  <c r="R5" i="1"/>
  <c r="R5" i="17" s="1"/>
  <c r="S5" i="1"/>
  <c r="S5" i="17" s="1"/>
  <c r="B6" i="1"/>
  <c r="C6" i="1"/>
  <c r="D6" i="1"/>
  <c r="E6" i="1"/>
  <c r="F6" i="1"/>
  <c r="G6" i="1"/>
  <c r="H6" i="1"/>
  <c r="I6" i="1"/>
  <c r="I6" i="17" s="1"/>
  <c r="J6" i="1"/>
  <c r="J6" i="17" s="1"/>
  <c r="K6" i="1"/>
  <c r="K6" i="17" s="1"/>
  <c r="L6" i="1"/>
  <c r="L6" i="17" s="1"/>
  <c r="M6" i="1"/>
  <c r="M6" i="17" s="1"/>
  <c r="N6" i="1"/>
  <c r="O6" i="1"/>
  <c r="O6" i="17" s="1"/>
  <c r="P6" i="1"/>
  <c r="P6" i="17" s="1"/>
  <c r="Q6" i="1"/>
  <c r="Q6" i="17" s="1"/>
  <c r="R6" i="1"/>
  <c r="R6" i="17" s="1"/>
  <c r="S6" i="1"/>
  <c r="S6" i="17" s="1"/>
  <c r="B7" i="1"/>
  <c r="C7" i="1"/>
  <c r="D7" i="1"/>
  <c r="E7" i="1"/>
  <c r="F7" i="1"/>
  <c r="G7" i="1"/>
  <c r="H7" i="1"/>
  <c r="I7" i="1"/>
  <c r="I7" i="17" s="1"/>
  <c r="J7" i="1"/>
  <c r="J7" i="17" s="1"/>
  <c r="K7" i="1"/>
  <c r="K7" i="17" s="1"/>
  <c r="L7" i="1"/>
  <c r="L7" i="17" s="1"/>
  <c r="M7" i="1"/>
  <c r="M7" i="17" s="1"/>
  <c r="N7" i="1"/>
  <c r="O7" i="1"/>
  <c r="O7" i="17" s="1"/>
  <c r="P7" i="1"/>
  <c r="P7" i="17" s="1"/>
  <c r="Q7" i="1"/>
  <c r="Q7" i="17" s="1"/>
  <c r="R7" i="1"/>
  <c r="R7" i="17" s="1"/>
  <c r="S7" i="1"/>
  <c r="S7" i="17" s="1"/>
  <c r="B8" i="1"/>
  <c r="C8" i="1"/>
  <c r="D8" i="1"/>
  <c r="E8" i="1"/>
  <c r="F8" i="1"/>
  <c r="G8" i="1"/>
  <c r="H8" i="1"/>
  <c r="I8" i="1"/>
  <c r="I8" i="17" s="1"/>
  <c r="J8" i="1"/>
  <c r="J8" i="17" s="1"/>
  <c r="K8" i="1"/>
  <c r="K8" i="17" s="1"/>
  <c r="L8" i="1"/>
  <c r="L8" i="17" s="1"/>
  <c r="M8" i="1"/>
  <c r="M8" i="17" s="1"/>
  <c r="N8" i="1"/>
  <c r="O8" i="1"/>
  <c r="O8" i="17" s="1"/>
  <c r="P8" i="1"/>
  <c r="P8" i="17" s="1"/>
  <c r="Q8" i="1"/>
  <c r="Q8" i="17" s="1"/>
  <c r="R8" i="1"/>
  <c r="R8" i="17" s="1"/>
  <c r="S8" i="1"/>
  <c r="S8" i="17" s="1"/>
  <c r="B9" i="1"/>
  <c r="C9" i="1"/>
  <c r="D9" i="1"/>
  <c r="E9" i="1"/>
  <c r="F9" i="1"/>
  <c r="G9" i="1"/>
  <c r="H9" i="1"/>
  <c r="I9" i="1"/>
  <c r="I9" i="17" s="1"/>
  <c r="J9" i="1"/>
  <c r="J9" i="17" s="1"/>
  <c r="K9" i="1"/>
  <c r="K9" i="17" s="1"/>
  <c r="L9" i="1"/>
  <c r="L9" i="17" s="1"/>
  <c r="M9" i="1"/>
  <c r="M9" i="17" s="1"/>
  <c r="N9" i="1"/>
  <c r="O9" i="1"/>
  <c r="O9" i="17" s="1"/>
  <c r="P9" i="1"/>
  <c r="P9" i="17" s="1"/>
  <c r="Q9" i="1"/>
  <c r="Q9" i="17" s="1"/>
  <c r="R9" i="1"/>
  <c r="R9" i="17" s="1"/>
  <c r="S9" i="1"/>
  <c r="S9" i="17" s="1"/>
  <c r="B10" i="1"/>
  <c r="C10" i="1"/>
  <c r="D10" i="1"/>
  <c r="E10" i="1"/>
  <c r="F10" i="1"/>
  <c r="G10" i="1"/>
  <c r="H10" i="1"/>
  <c r="I10" i="1"/>
  <c r="I10" i="17" s="1"/>
  <c r="J10" i="1"/>
  <c r="J10" i="17" s="1"/>
  <c r="K10" i="1"/>
  <c r="K10" i="17" s="1"/>
  <c r="L10" i="1"/>
  <c r="L10" i="17" s="1"/>
  <c r="M10" i="1"/>
  <c r="M10" i="17" s="1"/>
  <c r="N10" i="1"/>
  <c r="O10" i="1"/>
  <c r="O10" i="17" s="1"/>
  <c r="P10" i="1"/>
  <c r="P10" i="17" s="1"/>
  <c r="Q10" i="1"/>
  <c r="Q10" i="17" s="1"/>
  <c r="R10" i="1"/>
  <c r="R10" i="17" s="1"/>
  <c r="S10" i="1"/>
  <c r="S10" i="17" s="1"/>
  <c r="B11" i="1"/>
  <c r="C11" i="1"/>
  <c r="D11" i="1"/>
  <c r="E11" i="1"/>
  <c r="F11" i="1"/>
  <c r="G11" i="1"/>
  <c r="H11" i="1"/>
  <c r="I11" i="1"/>
  <c r="I11" i="17" s="1"/>
  <c r="J11" i="1"/>
  <c r="J11" i="17" s="1"/>
  <c r="K11" i="1"/>
  <c r="K11" i="17" s="1"/>
  <c r="L11" i="1"/>
  <c r="L11" i="17" s="1"/>
  <c r="M11" i="1"/>
  <c r="M11" i="17" s="1"/>
  <c r="N11" i="1"/>
  <c r="O11" i="1"/>
  <c r="O11" i="17" s="1"/>
  <c r="P11" i="1"/>
  <c r="P11" i="17" s="1"/>
  <c r="Q11" i="1"/>
  <c r="Q11" i="17" s="1"/>
  <c r="R11" i="1"/>
  <c r="R11" i="17" s="1"/>
  <c r="S11" i="1"/>
  <c r="S11" i="17" s="1"/>
  <c r="B12" i="1"/>
  <c r="C12" i="1"/>
  <c r="D12" i="1"/>
  <c r="E12" i="1"/>
  <c r="F12" i="1"/>
  <c r="G12" i="1"/>
  <c r="H12" i="1"/>
  <c r="I12" i="1"/>
  <c r="I12" i="17" s="1"/>
  <c r="J12" i="1"/>
  <c r="J12" i="17" s="1"/>
  <c r="K12" i="1"/>
  <c r="K12" i="17" s="1"/>
  <c r="L12" i="1"/>
  <c r="L12" i="17" s="1"/>
  <c r="M12" i="1"/>
  <c r="M12" i="17" s="1"/>
  <c r="N12" i="1"/>
  <c r="O12" i="1"/>
  <c r="O12" i="17" s="1"/>
  <c r="P12" i="1"/>
  <c r="P12" i="17" s="1"/>
  <c r="Q12" i="1"/>
  <c r="Q12" i="17" s="1"/>
  <c r="R12" i="1"/>
  <c r="R12" i="17" s="1"/>
  <c r="S12" i="1"/>
  <c r="S12" i="17" s="1"/>
  <c r="B13" i="1"/>
  <c r="C13" i="1"/>
  <c r="D13" i="1"/>
  <c r="E13" i="1"/>
  <c r="F13" i="1"/>
  <c r="G13" i="1"/>
  <c r="H13" i="1"/>
  <c r="I13" i="1"/>
  <c r="I13" i="17" s="1"/>
  <c r="J13" i="1"/>
  <c r="J13" i="17" s="1"/>
  <c r="K13" i="1"/>
  <c r="K13" i="17" s="1"/>
  <c r="L13" i="1"/>
  <c r="L13" i="17" s="1"/>
  <c r="M13" i="1"/>
  <c r="M13" i="17" s="1"/>
  <c r="N13" i="1"/>
  <c r="O13" i="1"/>
  <c r="O13" i="17" s="1"/>
  <c r="P13" i="1"/>
  <c r="P13" i="17" s="1"/>
  <c r="Q13" i="1"/>
  <c r="Q13" i="17" s="1"/>
  <c r="R13" i="1"/>
  <c r="R13" i="17" s="1"/>
  <c r="S13" i="1"/>
  <c r="S13" i="17" s="1"/>
  <c r="B14" i="1"/>
  <c r="C14" i="1"/>
  <c r="D14" i="1"/>
  <c r="E14" i="1"/>
  <c r="F14" i="1"/>
  <c r="G14" i="1"/>
  <c r="H14" i="1"/>
  <c r="I14" i="1"/>
  <c r="I14" i="17" s="1"/>
  <c r="J14" i="1"/>
  <c r="J14" i="17" s="1"/>
  <c r="K14" i="1"/>
  <c r="K14" i="17" s="1"/>
  <c r="L14" i="1"/>
  <c r="L14" i="17" s="1"/>
  <c r="M14" i="1"/>
  <c r="M14" i="17" s="1"/>
  <c r="N14" i="1"/>
  <c r="O14" i="1"/>
  <c r="O14" i="17" s="1"/>
  <c r="P14" i="1"/>
  <c r="P14" i="17" s="1"/>
  <c r="Q14" i="1"/>
  <c r="Q14" i="17" s="1"/>
  <c r="R14" i="1"/>
  <c r="R14" i="17" s="1"/>
  <c r="S14" i="1"/>
  <c r="S14" i="17" s="1"/>
  <c r="B15" i="1"/>
  <c r="C15" i="1"/>
  <c r="D15" i="1"/>
  <c r="E15" i="1"/>
  <c r="F15" i="1"/>
  <c r="G15" i="1"/>
  <c r="H15" i="1"/>
  <c r="I15" i="1"/>
  <c r="I15" i="17" s="1"/>
  <c r="J15" i="1"/>
  <c r="J15" i="17" s="1"/>
  <c r="K15" i="1"/>
  <c r="K15" i="17" s="1"/>
  <c r="L15" i="1"/>
  <c r="L15" i="17" s="1"/>
  <c r="M15" i="1"/>
  <c r="M15" i="17" s="1"/>
  <c r="N15" i="1"/>
  <c r="O15" i="1"/>
  <c r="O15" i="17" s="1"/>
  <c r="P15" i="1"/>
  <c r="P15" i="17" s="1"/>
  <c r="Q15" i="1"/>
  <c r="Q15" i="17" s="1"/>
  <c r="R15" i="1"/>
  <c r="R15" i="17" s="1"/>
  <c r="S15" i="1"/>
  <c r="S15" i="17" s="1"/>
  <c r="B16" i="1"/>
  <c r="C16" i="1"/>
  <c r="D16" i="1"/>
  <c r="E16" i="1"/>
  <c r="F16" i="1"/>
  <c r="G16" i="1"/>
  <c r="H16" i="1"/>
  <c r="I16" i="1"/>
  <c r="I16" i="17" s="1"/>
  <c r="J16" i="1"/>
  <c r="J16" i="17" s="1"/>
  <c r="K16" i="1"/>
  <c r="K16" i="17" s="1"/>
  <c r="L16" i="1"/>
  <c r="L16" i="17" s="1"/>
  <c r="M16" i="1"/>
  <c r="M16" i="17" s="1"/>
  <c r="N16" i="1"/>
  <c r="O16" i="1"/>
  <c r="O16" i="17" s="1"/>
  <c r="P16" i="1"/>
  <c r="P16" i="17" s="1"/>
  <c r="Q16" i="1"/>
  <c r="Q16" i="17" s="1"/>
  <c r="R16" i="1"/>
  <c r="R16" i="17" s="1"/>
  <c r="S16" i="1"/>
  <c r="S16" i="17" s="1"/>
  <c r="B17" i="1"/>
  <c r="C17" i="1"/>
  <c r="D17" i="1"/>
  <c r="E17" i="1"/>
  <c r="F17" i="1"/>
  <c r="G17" i="1"/>
  <c r="H17" i="1"/>
  <c r="I17" i="1"/>
  <c r="I17" i="17" s="1"/>
  <c r="J17" i="1"/>
  <c r="J17" i="17" s="1"/>
  <c r="K17" i="1"/>
  <c r="K17" i="17" s="1"/>
  <c r="L17" i="1"/>
  <c r="L17" i="17" s="1"/>
  <c r="M17" i="1"/>
  <c r="M17" i="17" s="1"/>
  <c r="N17" i="1"/>
  <c r="O17" i="1"/>
  <c r="O17" i="17" s="1"/>
  <c r="P17" i="1"/>
  <c r="P17" i="17" s="1"/>
  <c r="Q17" i="1"/>
  <c r="Q17" i="17" s="1"/>
  <c r="R17" i="1"/>
  <c r="R17" i="17" s="1"/>
  <c r="S17" i="1"/>
  <c r="S17" i="17" s="1"/>
  <c r="B18" i="1"/>
  <c r="C18" i="1"/>
  <c r="D18" i="1"/>
  <c r="E18" i="1"/>
  <c r="F18" i="1"/>
  <c r="G18" i="1"/>
  <c r="H18" i="1"/>
  <c r="I18" i="1"/>
  <c r="I18" i="17" s="1"/>
  <c r="J18" i="1"/>
  <c r="J18" i="17" s="1"/>
  <c r="K18" i="1"/>
  <c r="K18" i="17" s="1"/>
  <c r="L18" i="1"/>
  <c r="L18" i="17" s="1"/>
  <c r="M18" i="1"/>
  <c r="M18" i="17" s="1"/>
  <c r="N18" i="1"/>
  <c r="O18" i="1"/>
  <c r="O18" i="17" s="1"/>
  <c r="P18" i="1"/>
  <c r="P18" i="17" s="1"/>
  <c r="Q18" i="1"/>
  <c r="Q18" i="17" s="1"/>
  <c r="R18" i="1"/>
  <c r="R18" i="17" s="1"/>
  <c r="S18" i="1"/>
  <c r="S18" i="17" s="1"/>
  <c r="B19" i="1"/>
  <c r="C19" i="1"/>
  <c r="D19" i="1"/>
  <c r="E19" i="1"/>
  <c r="F19" i="1"/>
  <c r="G19" i="1"/>
  <c r="H19" i="1"/>
  <c r="I19" i="1"/>
  <c r="I19" i="17" s="1"/>
  <c r="J19" i="1"/>
  <c r="J19" i="17" s="1"/>
  <c r="K19" i="1"/>
  <c r="K19" i="17" s="1"/>
  <c r="L19" i="1"/>
  <c r="L19" i="17" s="1"/>
  <c r="M19" i="1"/>
  <c r="M19" i="17" s="1"/>
  <c r="N19" i="1"/>
  <c r="O19" i="1"/>
  <c r="O19" i="17" s="1"/>
  <c r="P19" i="1"/>
  <c r="P19" i="17" s="1"/>
  <c r="Q19" i="1"/>
  <c r="Q19" i="17" s="1"/>
  <c r="R19" i="1"/>
  <c r="R19" i="17" s="1"/>
  <c r="S19" i="1"/>
  <c r="S19" i="17" s="1"/>
  <c r="B20" i="1"/>
  <c r="C20" i="1"/>
  <c r="D20" i="1"/>
  <c r="E20" i="1"/>
  <c r="F20" i="1"/>
  <c r="G20" i="1"/>
  <c r="H20" i="1"/>
  <c r="I20" i="1"/>
  <c r="I20" i="17" s="1"/>
  <c r="J20" i="1"/>
  <c r="J20" i="17" s="1"/>
  <c r="K20" i="1"/>
  <c r="K20" i="17" s="1"/>
  <c r="L20" i="1"/>
  <c r="L20" i="17" s="1"/>
  <c r="M20" i="1"/>
  <c r="M20" i="17" s="1"/>
  <c r="N20" i="1"/>
  <c r="O20" i="1"/>
  <c r="O20" i="17" s="1"/>
  <c r="P20" i="1"/>
  <c r="P20" i="17" s="1"/>
  <c r="Q20" i="1"/>
  <c r="Q20" i="17" s="1"/>
  <c r="R20" i="1"/>
  <c r="R20" i="17" s="1"/>
  <c r="S20" i="1"/>
  <c r="S20" i="17" s="1"/>
  <c r="B21" i="1"/>
  <c r="C21" i="1"/>
  <c r="D21" i="1"/>
  <c r="E21" i="1"/>
  <c r="F21" i="1"/>
  <c r="G21" i="1"/>
  <c r="H21" i="1"/>
  <c r="I21" i="1"/>
  <c r="I21" i="17" s="1"/>
  <c r="J21" i="1"/>
  <c r="J21" i="17" s="1"/>
  <c r="K21" i="1"/>
  <c r="K21" i="17" s="1"/>
  <c r="L21" i="1"/>
  <c r="L21" i="17" s="1"/>
  <c r="M21" i="1"/>
  <c r="M21" i="17" s="1"/>
  <c r="N21" i="1"/>
  <c r="O21" i="1"/>
  <c r="O21" i="17" s="1"/>
  <c r="P21" i="1"/>
  <c r="P21" i="17" s="1"/>
  <c r="Q21" i="1"/>
  <c r="Q21" i="17" s="1"/>
  <c r="R21" i="1"/>
  <c r="R21" i="17" s="1"/>
  <c r="S21" i="1"/>
  <c r="S21" i="17" s="1"/>
  <c r="B22" i="1"/>
  <c r="C22" i="1"/>
  <c r="D22" i="1"/>
  <c r="E22" i="1"/>
  <c r="F22" i="1"/>
  <c r="G22" i="1"/>
  <c r="H22" i="1"/>
  <c r="I22" i="1"/>
  <c r="I22" i="17" s="1"/>
  <c r="J22" i="1"/>
  <c r="J22" i="17" s="1"/>
  <c r="K22" i="1"/>
  <c r="K22" i="17" s="1"/>
  <c r="L22" i="1"/>
  <c r="L22" i="17" s="1"/>
  <c r="M22" i="1"/>
  <c r="M22" i="17" s="1"/>
  <c r="N22" i="1"/>
  <c r="O22" i="1"/>
  <c r="O22" i="17" s="1"/>
  <c r="P22" i="1"/>
  <c r="P22" i="17" s="1"/>
  <c r="Q22" i="1"/>
  <c r="Q22" i="17" s="1"/>
  <c r="R22" i="1"/>
  <c r="R22" i="17" s="1"/>
  <c r="S22" i="1"/>
  <c r="S22" i="17" s="1"/>
  <c r="B23" i="1"/>
  <c r="C23" i="1"/>
  <c r="D23" i="1"/>
  <c r="E23" i="1"/>
  <c r="F23" i="1"/>
  <c r="G23" i="1"/>
  <c r="H23" i="1"/>
  <c r="I23" i="1"/>
  <c r="I23" i="17" s="1"/>
  <c r="J23" i="1"/>
  <c r="J23" i="17" s="1"/>
  <c r="K23" i="1"/>
  <c r="K23" i="17" s="1"/>
  <c r="L23" i="1"/>
  <c r="L23" i="17" s="1"/>
  <c r="M23" i="1"/>
  <c r="M23" i="17" s="1"/>
  <c r="N23" i="1"/>
  <c r="O23" i="1"/>
  <c r="O23" i="17" s="1"/>
  <c r="P23" i="1"/>
  <c r="P23" i="17" s="1"/>
  <c r="Q23" i="1"/>
  <c r="Q23" i="17" s="1"/>
  <c r="R23" i="1"/>
  <c r="R23" i="17" s="1"/>
  <c r="S23" i="1"/>
  <c r="S23" i="17" s="1"/>
  <c r="B24" i="1"/>
  <c r="C24" i="1"/>
  <c r="D24" i="1"/>
  <c r="E24" i="1"/>
  <c r="F24" i="1"/>
  <c r="G24" i="1"/>
  <c r="H24" i="1"/>
  <c r="I24" i="1"/>
  <c r="I24" i="17" s="1"/>
  <c r="J24" i="1"/>
  <c r="J24" i="17" s="1"/>
  <c r="K24" i="1"/>
  <c r="K24" i="17" s="1"/>
  <c r="L24" i="1"/>
  <c r="L24" i="17" s="1"/>
  <c r="M24" i="1"/>
  <c r="M24" i="17" s="1"/>
  <c r="N24" i="1"/>
  <c r="O24" i="1"/>
  <c r="O24" i="17" s="1"/>
  <c r="P24" i="1"/>
  <c r="P24" i="17" s="1"/>
  <c r="Q24" i="1"/>
  <c r="Q24" i="17" s="1"/>
  <c r="R24" i="1"/>
  <c r="R24" i="17" s="1"/>
  <c r="S24" i="1"/>
  <c r="S24" i="17" s="1"/>
  <c r="B25" i="1"/>
  <c r="C25" i="1"/>
  <c r="D25" i="1"/>
  <c r="E25" i="1"/>
  <c r="F25" i="1"/>
  <c r="G25" i="1"/>
  <c r="H25" i="1"/>
  <c r="I25" i="1"/>
  <c r="I25" i="17" s="1"/>
  <c r="J25" i="1"/>
  <c r="J25" i="17" s="1"/>
  <c r="K25" i="1"/>
  <c r="K25" i="17" s="1"/>
  <c r="L25" i="1"/>
  <c r="L25" i="17" s="1"/>
  <c r="M25" i="1"/>
  <c r="M25" i="17" s="1"/>
  <c r="N25" i="1"/>
  <c r="O25" i="1"/>
  <c r="O25" i="17" s="1"/>
  <c r="P25" i="1"/>
  <c r="P25" i="17" s="1"/>
  <c r="Q25" i="1"/>
  <c r="Q25" i="17" s="1"/>
  <c r="R25" i="1"/>
  <c r="R25" i="17" s="1"/>
  <c r="S25" i="1"/>
  <c r="S25" i="17" s="1"/>
  <c r="B26" i="1"/>
  <c r="C26" i="1"/>
  <c r="D26" i="1"/>
  <c r="E26" i="1"/>
  <c r="F26" i="1"/>
  <c r="G26" i="1"/>
  <c r="H26" i="1"/>
  <c r="I26" i="1"/>
  <c r="I26" i="17" s="1"/>
  <c r="J26" i="1"/>
  <c r="J26" i="17" s="1"/>
  <c r="K26" i="1"/>
  <c r="K26" i="17" s="1"/>
  <c r="L26" i="1"/>
  <c r="L26" i="17" s="1"/>
  <c r="M26" i="1"/>
  <c r="M26" i="17" s="1"/>
  <c r="N26" i="1"/>
  <c r="O26" i="1"/>
  <c r="O26" i="17" s="1"/>
  <c r="P26" i="1"/>
  <c r="P26" i="17" s="1"/>
  <c r="Q26" i="1"/>
  <c r="Q26" i="17" s="1"/>
  <c r="R26" i="1"/>
  <c r="R26" i="17" s="1"/>
  <c r="S26" i="1"/>
  <c r="S26" i="17" s="1"/>
  <c r="B27" i="1"/>
  <c r="C27" i="1"/>
  <c r="D27" i="1"/>
  <c r="E27" i="1"/>
  <c r="F27" i="1"/>
  <c r="G27" i="1"/>
  <c r="H27" i="1"/>
  <c r="I27" i="1"/>
  <c r="I27" i="17" s="1"/>
  <c r="J27" i="1"/>
  <c r="J27" i="17" s="1"/>
  <c r="K27" i="1"/>
  <c r="K27" i="17" s="1"/>
  <c r="L27" i="1"/>
  <c r="L27" i="17" s="1"/>
  <c r="M27" i="1"/>
  <c r="M27" i="17" s="1"/>
  <c r="N27" i="1"/>
  <c r="O27" i="1"/>
  <c r="O27" i="17" s="1"/>
  <c r="P27" i="1"/>
  <c r="P27" i="17" s="1"/>
  <c r="Q27" i="1"/>
  <c r="Q27" i="17" s="1"/>
  <c r="R27" i="1"/>
  <c r="R27" i="17" s="1"/>
  <c r="S27" i="1"/>
  <c r="S27" i="17" s="1"/>
  <c r="B28" i="1"/>
  <c r="C28" i="1"/>
  <c r="D28" i="1"/>
  <c r="E28" i="1"/>
  <c r="F28" i="1"/>
  <c r="G28" i="1"/>
  <c r="H28" i="1"/>
  <c r="I28" i="1"/>
  <c r="I28" i="17" s="1"/>
  <c r="J28" i="1"/>
  <c r="J28" i="17" s="1"/>
  <c r="K28" i="1"/>
  <c r="K28" i="17" s="1"/>
  <c r="L28" i="1"/>
  <c r="L28" i="17" s="1"/>
  <c r="M28" i="1"/>
  <c r="M28" i="17" s="1"/>
  <c r="N28" i="1"/>
  <c r="O28" i="1"/>
  <c r="O28" i="17" s="1"/>
  <c r="P28" i="1"/>
  <c r="P28" i="17" s="1"/>
  <c r="Q28" i="1"/>
  <c r="Q28" i="17" s="1"/>
  <c r="R28" i="1"/>
  <c r="R28" i="17" s="1"/>
  <c r="S28" i="1"/>
  <c r="S28" i="17" s="1"/>
  <c r="B29" i="1"/>
  <c r="C29" i="1"/>
  <c r="D29" i="1"/>
  <c r="E29" i="1"/>
  <c r="F29" i="1"/>
  <c r="G29" i="1"/>
  <c r="H29" i="1"/>
  <c r="I29" i="1"/>
  <c r="I29" i="17" s="1"/>
  <c r="J29" i="1"/>
  <c r="J29" i="17" s="1"/>
  <c r="K29" i="1"/>
  <c r="K29" i="17" s="1"/>
  <c r="L29" i="1"/>
  <c r="L29" i="17" s="1"/>
  <c r="M29" i="1"/>
  <c r="M29" i="17" s="1"/>
  <c r="N29" i="1"/>
  <c r="O29" i="1"/>
  <c r="O29" i="17" s="1"/>
  <c r="P29" i="1"/>
  <c r="P29" i="17" s="1"/>
  <c r="Q29" i="1"/>
  <c r="Q29" i="17" s="1"/>
  <c r="R29" i="1"/>
  <c r="R29" i="17" s="1"/>
  <c r="S29" i="1"/>
  <c r="S29" i="17" s="1"/>
  <c r="B30" i="1"/>
  <c r="C30" i="1"/>
  <c r="D30" i="1"/>
  <c r="E30" i="1"/>
  <c r="F30" i="1"/>
  <c r="G30" i="1"/>
  <c r="H30" i="1"/>
  <c r="I30" i="1"/>
  <c r="I30" i="17" s="1"/>
  <c r="J30" i="1"/>
  <c r="J30" i="17" s="1"/>
  <c r="K30" i="1"/>
  <c r="K30" i="17" s="1"/>
  <c r="L30" i="1"/>
  <c r="L30" i="17" s="1"/>
  <c r="M30" i="1"/>
  <c r="M30" i="17" s="1"/>
  <c r="N30" i="1"/>
  <c r="O30" i="1"/>
  <c r="O30" i="17" s="1"/>
  <c r="P30" i="1"/>
  <c r="P30" i="17" s="1"/>
  <c r="Q30" i="1"/>
  <c r="Q30" i="17" s="1"/>
  <c r="R30" i="1"/>
  <c r="R30" i="17" s="1"/>
  <c r="S30" i="1"/>
  <c r="S30" i="17" s="1"/>
  <c r="B31" i="1"/>
  <c r="C31" i="1"/>
  <c r="D31" i="1"/>
  <c r="E31" i="1"/>
  <c r="F31" i="1"/>
  <c r="G31" i="1"/>
  <c r="H31" i="1"/>
  <c r="I31" i="1"/>
  <c r="I31" i="17" s="1"/>
  <c r="J31" i="1"/>
  <c r="J31" i="17" s="1"/>
  <c r="K31" i="1"/>
  <c r="K31" i="17" s="1"/>
  <c r="L31" i="1"/>
  <c r="L31" i="17" s="1"/>
  <c r="M31" i="1"/>
  <c r="M31" i="17" s="1"/>
  <c r="N31" i="1"/>
  <c r="O31" i="1"/>
  <c r="O31" i="17" s="1"/>
  <c r="P31" i="1"/>
  <c r="P31" i="17" s="1"/>
  <c r="Q31" i="1"/>
  <c r="Q31" i="17" s="1"/>
  <c r="R31" i="1"/>
  <c r="R31" i="17" s="1"/>
  <c r="S31" i="1"/>
  <c r="S31" i="17" s="1"/>
  <c r="B32" i="1"/>
  <c r="C32" i="1"/>
  <c r="D32" i="1"/>
  <c r="E32" i="1"/>
  <c r="F32" i="1"/>
  <c r="G32" i="1"/>
  <c r="H32" i="1"/>
  <c r="I32" i="1"/>
  <c r="I32" i="17" s="1"/>
  <c r="J32" i="1"/>
  <c r="J32" i="17" s="1"/>
  <c r="K32" i="1"/>
  <c r="K32" i="17" s="1"/>
  <c r="L32" i="1"/>
  <c r="L32" i="17" s="1"/>
  <c r="M32" i="1"/>
  <c r="M32" i="17" s="1"/>
  <c r="N32" i="1"/>
  <c r="O32" i="1"/>
  <c r="O32" i="17" s="1"/>
  <c r="P32" i="1"/>
  <c r="P32" i="17" s="1"/>
  <c r="Q32" i="1"/>
  <c r="Q32" i="17" s="1"/>
  <c r="R32" i="1"/>
  <c r="R32" i="17" s="1"/>
  <c r="S32" i="1"/>
  <c r="S32" i="17" s="1"/>
  <c r="B33" i="1"/>
  <c r="C33" i="1"/>
  <c r="D33" i="1"/>
  <c r="E33" i="1"/>
  <c r="F33" i="1"/>
  <c r="G33" i="1"/>
  <c r="H33" i="1"/>
  <c r="I33" i="1"/>
  <c r="I33" i="17" s="1"/>
  <c r="J33" i="1"/>
  <c r="J33" i="17" s="1"/>
  <c r="K33" i="1"/>
  <c r="K33" i="17" s="1"/>
  <c r="L33" i="1"/>
  <c r="L33" i="17" s="1"/>
  <c r="M33" i="1"/>
  <c r="M33" i="17" s="1"/>
  <c r="N33" i="1"/>
  <c r="O33" i="1"/>
  <c r="O33" i="17" s="1"/>
  <c r="P33" i="1"/>
  <c r="P33" i="17" s="1"/>
  <c r="Q33" i="1"/>
  <c r="Q33" i="17" s="1"/>
  <c r="R33" i="1"/>
  <c r="R33" i="17" s="1"/>
  <c r="S33" i="1"/>
  <c r="S33" i="17" s="1"/>
  <c r="B34" i="1"/>
  <c r="C34" i="1"/>
  <c r="D34" i="1"/>
  <c r="E34" i="1"/>
  <c r="F34" i="1"/>
  <c r="G34" i="1"/>
  <c r="H34" i="1"/>
  <c r="I34" i="1"/>
  <c r="I34" i="17" s="1"/>
  <c r="J34" i="1"/>
  <c r="J34" i="17" s="1"/>
  <c r="K34" i="1"/>
  <c r="K34" i="17" s="1"/>
  <c r="L34" i="1"/>
  <c r="L34" i="17" s="1"/>
  <c r="M34" i="1"/>
  <c r="M34" i="17" s="1"/>
  <c r="N34" i="1"/>
  <c r="O34" i="1"/>
  <c r="O34" i="17" s="1"/>
  <c r="P34" i="1"/>
  <c r="P34" i="17" s="1"/>
  <c r="Q34" i="1"/>
  <c r="Q34" i="17" s="1"/>
  <c r="R34" i="1"/>
  <c r="R34" i="17" s="1"/>
  <c r="S34" i="1"/>
  <c r="S34" i="17" s="1"/>
  <c r="B35" i="1"/>
  <c r="C35" i="1"/>
  <c r="D35" i="1"/>
  <c r="E35" i="1"/>
  <c r="F35" i="1"/>
  <c r="G35" i="1"/>
  <c r="H35" i="1"/>
  <c r="I35" i="1"/>
  <c r="I35" i="17" s="1"/>
  <c r="J35" i="1"/>
  <c r="J35" i="17" s="1"/>
  <c r="K35" i="1"/>
  <c r="K35" i="17" s="1"/>
  <c r="L35" i="1"/>
  <c r="L35" i="17" s="1"/>
  <c r="M35" i="1"/>
  <c r="M35" i="17" s="1"/>
  <c r="N35" i="1"/>
  <c r="O35" i="1"/>
  <c r="O35" i="17" s="1"/>
  <c r="P35" i="1"/>
  <c r="P35" i="17" s="1"/>
  <c r="Q35" i="1"/>
  <c r="Q35" i="17" s="1"/>
  <c r="R35" i="1"/>
  <c r="R35" i="17" s="1"/>
  <c r="S35" i="1"/>
  <c r="S35" i="17" s="1"/>
  <c r="B36" i="1"/>
  <c r="C36" i="1"/>
  <c r="D36" i="1"/>
  <c r="E36" i="1"/>
  <c r="F36" i="1"/>
  <c r="G36" i="1"/>
  <c r="H36" i="1"/>
  <c r="I36" i="1"/>
  <c r="I36" i="17" s="1"/>
  <c r="J36" i="1"/>
  <c r="J36" i="17" s="1"/>
  <c r="K36" i="1"/>
  <c r="K36" i="17" s="1"/>
  <c r="L36" i="1"/>
  <c r="L36" i="17" s="1"/>
  <c r="M36" i="1"/>
  <c r="M36" i="17" s="1"/>
  <c r="N36" i="1"/>
  <c r="O36" i="1"/>
  <c r="O36" i="17" s="1"/>
  <c r="P36" i="1"/>
  <c r="P36" i="17" s="1"/>
  <c r="Q36" i="1"/>
  <c r="Q36" i="17" s="1"/>
  <c r="R36" i="1"/>
  <c r="R36" i="17" s="1"/>
  <c r="S36" i="1"/>
  <c r="S36" i="17" s="1"/>
  <c r="B37" i="1"/>
  <c r="C37" i="1"/>
  <c r="D37" i="1"/>
  <c r="E37" i="1"/>
  <c r="F37" i="1"/>
  <c r="G37" i="1"/>
  <c r="H37" i="1"/>
  <c r="I37" i="1"/>
  <c r="I37" i="17" s="1"/>
  <c r="J37" i="1"/>
  <c r="J37" i="17" s="1"/>
  <c r="K37" i="1"/>
  <c r="K37" i="17" s="1"/>
  <c r="L37" i="1"/>
  <c r="L37" i="17" s="1"/>
  <c r="M37" i="1"/>
  <c r="M37" i="17" s="1"/>
  <c r="N37" i="1"/>
  <c r="O37" i="1"/>
  <c r="O37" i="17" s="1"/>
  <c r="P37" i="1"/>
  <c r="P37" i="17" s="1"/>
  <c r="Q37" i="1"/>
  <c r="Q37" i="17" s="1"/>
  <c r="R37" i="1"/>
  <c r="R37" i="17" s="1"/>
  <c r="S37" i="1"/>
  <c r="S37" i="17" s="1"/>
  <c r="B38" i="1"/>
  <c r="C38" i="1"/>
  <c r="D38" i="1"/>
  <c r="E38" i="1"/>
  <c r="F38" i="1"/>
  <c r="G38" i="1"/>
  <c r="H38" i="1"/>
  <c r="I38" i="1"/>
  <c r="I38" i="17" s="1"/>
  <c r="J38" i="1"/>
  <c r="J38" i="17" s="1"/>
  <c r="K38" i="1"/>
  <c r="K38" i="17" s="1"/>
  <c r="L38" i="1"/>
  <c r="L38" i="17" s="1"/>
  <c r="M38" i="1"/>
  <c r="M38" i="17" s="1"/>
  <c r="N38" i="1"/>
  <c r="O38" i="1"/>
  <c r="O38" i="17" s="1"/>
  <c r="P38" i="1"/>
  <c r="P38" i="17" s="1"/>
  <c r="Q38" i="1"/>
  <c r="Q38" i="17" s="1"/>
  <c r="R38" i="1"/>
  <c r="R38" i="17" s="1"/>
  <c r="S38" i="1"/>
  <c r="S38" i="17" s="1"/>
  <c r="B39" i="1"/>
  <c r="C39" i="1"/>
  <c r="D39" i="1"/>
  <c r="E39" i="1"/>
  <c r="F39" i="1"/>
  <c r="G39" i="1"/>
  <c r="H39" i="1"/>
  <c r="I39" i="1"/>
  <c r="I39" i="17" s="1"/>
  <c r="J39" i="1"/>
  <c r="J39" i="17" s="1"/>
  <c r="K39" i="1"/>
  <c r="K39" i="17" s="1"/>
  <c r="L39" i="1"/>
  <c r="L39" i="17" s="1"/>
  <c r="M39" i="1"/>
  <c r="M39" i="17" s="1"/>
  <c r="N39" i="1"/>
  <c r="O39" i="1"/>
  <c r="O39" i="17" s="1"/>
  <c r="P39" i="1"/>
  <c r="P39" i="17" s="1"/>
  <c r="Q39" i="1"/>
  <c r="Q39" i="17" s="1"/>
  <c r="R39" i="1"/>
  <c r="R39" i="17" s="1"/>
  <c r="S39" i="1"/>
  <c r="S39" i="17" s="1"/>
  <c r="B40" i="1"/>
  <c r="C40" i="1"/>
  <c r="D40" i="1"/>
  <c r="E40" i="1"/>
  <c r="F40" i="1"/>
  <c r="G40" i="1"/>
  <c r="H40" i="1"/>
  <c r="I40" i="1"/>
  <c r="I40" i="17" s="1"/>
  <c r="J40" i="1"/>
  <c r="J40" i="17" s="1"/>
  <c r="K40" i="1"/>
  <c r="K40" i="17" s="1"/>
  <c r="L40" i="1"/>
  <c r="L40" i="17" s="1"/>
  <c r="M40" i="1"/>
  <c r="M40" i="17" s="1"/>
  <c r="N40" i="1"/>
  <c r="O40" i="1"/>
  <c r="O40" i="17" s="1"/>
  <c r="P40" i="1"/>
  <c r="P40" i="17" s="1"/>
  <c r="Q40" i="1"/>
  <c r="Q40" i="17" s="1"/>
  <c r="R40" i="1"/>
  <c r="R40" i="17" s="1"/>
  <c r="S40" i="1"/>
  <c r="S40" i="17" s="1"/>
  <c r="B41" i="1"/>
  <c r="C41" i="1"/>
  <c r="D41" i="1"/>
  <c r="E41" i="1"/>
  <c r="F41" i="1"/>
  <c r="G41" i="1"/>
  <c r="H41" i="1"/>
  <c r="I41" i="1"/>
  <c r="I41" i="17" s="1"/>
  <c r="J41" i="1"/>
  <c r="J41" i="17" s="1"/>
  <c r="K41" i="1"/>
  <c r="K41" i="17" s="1"/>
  <c r="L41" i="1"/>
  <c r="L41" i="17" s="1"/>
  <c r="M41" i="1"/>
  <c r="M41" i="17" s="1"/>
  <c r="N41" i="1"/>
  <c r="O41" i="1"/>
  <c r="O41" i="17" s="1"/>
  <c r="P41" i="1"/>
  <c r="P41" i="17" s="1"/>
  <c r="Q41" i="1"/>
  <c r="Q41" i="17" s="1"/>
  <c r="R41" i="1"/>
  <c r="R41" i="17" s="1"/>
  <c r="S41" i="1"/>
  <c r="S41" i="17" s="1"/>
  <c r="B42" i="1"/>
  <c r="C42" i="1"/>
  <c r="D42" i="1"/>
  <c r="E42" i="1"/>
  <c r="F42" i="1"/>
  <c r="G42" i="1"/>
  <c r="H42" i="1"/>
  <c r="I42" i="1"/>
  <c r="I42" i="17" s="1"/>
  <c r="J42" i="1"/>
  <c r="J42" i="17" s="1"/>
  <c r="K42" i="1"/>
  <c r="K42" i="17" s="1"/>
  <c r="L42" i="1"/>
  <c r="L42" i="17" s="1"/>
  <c r="M42" i="1"/>
  <c r="M42" i="17" s="1"/>
  <c r="N42" i="1"/>
  <c r="O42" i="1"/>
  <c r="O42" i="17" s="1"/>
  <c r="P42" i="1"/>
  <c r="P42" i="17" s="1"/>
  <c r="Q42" i="1"/>
  <c r="Q42" i="17" s="1"/>
  <c r="R42" i="1"/>
  <c r="R42" i="17" s="1"/>
  <c r="S42" i="1"/>
  <c r="S42" i="17" s="1"/>
  <c r="B43" i="1"/>
  <c r="C43" i="1"/>
  <c r="D43" i="1"/>
  <c r="E43" i="1"/>
  <c r="F43" i="1"/>
  <c r="G43" i="1"/>
  <c r="H43" i="1"/>
  <c r="I43" i="1"/>
  <c r="I43" i="17" s="1"/>
  <c r="J43" i="1"/>
  <c r="J43" i="17" s="1"/>
  <c r="K43" i="1"/>
  <c r="K43" i="17" s="1"/>
  <c r="L43" i="1"/>
  <c r="L43" i="17" s="1"/>
  <c r="M43" i="1"/>
  <c r="M43" i="17" s="1"/>
  <c r="N43" i="1"/>
  <c r="O43" i="1"/>
  <c r="O43" i="17" s="1"/>
  <c r="P43" i="1"/>
  <c r="P43" i="17" s="1"/>
  <c r="Q43" i="1"/>
  <c r="Q43" i="17" s="1"/>
  <c r="R43" i="1"/>
  <c r="R43" i="17" s="1"/>
  <c r="S43" i="1"/>
  <c r="S43" i="17" s="1"/>
  <c r="B44" i="1"/>
  <c r="C44" i="1"/>
  <c r="D44" i="1"/>
  <c r="E44" i="1"/>
  <c r="F44" i="1"/>
  <c r="G44" i="1"/>
  <c r="H44" i="1"/>
  <c r="I44" i="1"/>
  <c r="I44" i="17" s="1"/>
  <c r="J44" i="1"/>
  <c r="J44" i="17" s="1"/>
  <c r="K44" i="1"/>
  <c r="K44" i="17" s="1"/>
  <c r="L44" i="1"/>
  <c r="L44" i="17" s="1"/>
  <c r="M44" i="1"/>
  <c r="M44" i="17" s="1"/>
  <c r="N44" i="1"/>
  <c r="O44" i="1"/>
  <c r="O44" i="17" s="1"/>
  <c r="P44" i="1"/>
  <c r="P44" i="17" s="1"/>
  <c r="Q44" i="1"/>
  <c r="Q44" i="17" s="1"/>
  <c r="R44" i="1"/>
  <c r="R44" i="17" s="1"/>
  <c r="S44" i="1"/>
  <c r="S44" i="17" s="1"/>
  <c r="B45" i="1"/>
  <c r="C45" i="1"/>
  <c r="D45" i="1"/>
  <c r="E45" i="1"/>
  <c r="F45" i="1"/>
  <c r="G45" i="1"/>
  <c r="H45" i="1"/>
  <c r="I45" i="1"/>
  <c r="I45" i="17" s="1"/>
  <c r="J45" i="1"/>
  <c r="J45" i="17" s="1"/>
  <c r="K45" i="1"/>
  <c r="K45" i="17" s="1"/>
  <c r="L45" i="1"/>
  <c r="L45" i="17" s="1"/>
  <c r="M45" i="1"/>
  <c r="M45" i="17" s="1"/>
  <c r="N45" i="1"/>
  <c r="O45" i="1"/>
  <c r="O45" i="17" s="1"/>
  <c r="P45" i="1"/>
  <c r="P45" i="17" s="1"/>
  <c r="Q45" i="1"/>
  <c r="Q45" i="17" s="1"/>
  <c r="R45" i="1"/>
  <c r="R45" i="17" s="1"/>
  <c r="S45" i="1"/>
  <c r="S45" i="17" s="1"/>
  <c r="B46" i="1"/>
  <c r="C46" i="1"/>
  <c r="D46" i="1"/>
  <c r="E46" i="1"/>
  <c r="F46" i="1"/>
  <c r="G46" i="1"/>
  <c r="H46" i="1"/>
  <c r="I46" i="1"/>
  <c r="I46" i="17" s="1"/>
  <c r="J46" i="1"/>
  <c r="J46" i="17" s="1"/>
  <c r="K46" i="1"/>
  <c r="K46" i="17" s="1"/>
  <c r="L46" i="1"/>
  <c r="L46" i="17" s="1"/>
  <c r="M46" i="1"/>
  <c r="M46" i="17" s="1"/>
  <c r="N46" i="1"/>
  <c r="O46" i="1"/>
  <c r="O46" i="17" s="1"/>
  <c r="P46" i="1"/>
  <c r="P46" i="17" s="1"/>
  <c r="Q46" i="1"/>
  <c r="Q46" i="17" s="1"/>
  <c r="R46" i="1"/>
  <c r="R46" i="17" s="1"/>
  <c r="S46" i="1"/>
  <c r="S46" i="17" s="1"/>
  <c r="B47" i="1"/>
  <c r="C47" i="1"/>
  <c r="D47" i="1"/>
  <c r="E47" i="1"/>
  <c r="F47" i="1"/>
  <c r="G47" i="1"/>
  <c r="H47" i="1"/>
  <c r="I47" i="1"/>
  <c r="I47" i="17" s="1"/>
  <c r="J47" i="1"/>
  <c r="J47" i="17" s="1"/>
  <c r="K47" i="1"/>
  <c r="K47" i="17" s="1"/>
  <c r="L47" i="1"/>
  <c r="L47" i="17" s="1"/>
  <c r="M47" i="1"/>
  <c r="M47" i="17" s="1"/>
  <c r="N47" i="1"/>
  <c r="O47" i="1"/>
  <c r="O47" i="17" s="1"/>
  <c r="P47" i="1"/>
  <c r="P47" i="17" s="1"/>
  <c r="Q47" i="1"/>
  <c r="Q47" i="17" s="1"/>
  <c r="R47" i="1"/>
  <c r="R47" i="17" s="1"/>
  <c r="S47" i="1"/>
  <c r="S47" i="17" s="1"/>
  <c r="B48" i="1"/>
  <c r="C48" i="1"/>
  <c r="D48" i="1"/>
  <c r="E48" i="1"/>
  <c r="F48" i="1"/>
  <c r="G48" i="1"/>
  <c r="H48" i="1"/>
  <c r="I48" i="1"/>
  <c r="I48" i="17" s="1"/>
  <c r="J48" i="1"/>
  <c r="J48" i="17" s="1"/>
  <c r="K48" i="1"/>
  <c r="K48" i="17" s="1"/>
  <c r="L48" i="1"/>
  <c r="L48" i="17" s="1"/>
  <c r="M48" i="1"/>
  <c r="M48" i="17" s="1"/>
  <c r="N48" i="1"/>
  <c r="O48" i="1"/>
  <c r="O48" i="17" s="1"/>
  <c r="P48" i="1"/>
  <c r="P48" i="17" s="1"/>
  <c r="Q48" i="1"/>
  <c r="Q48" i="17" s="1"/>
  <c r="R48" i="1"/>
  <c r="R48" i="17" s="1"/>
  <c r="S48" i="1"/>
  <c r="S48" i="17" s="1"/>
  <c r="B49" i="1"/>
  <c r="C49" i="1"/>
  <c r="D49" i="1"/>
  <c r="E49" i="1"/>
  <c r="F49" i="1"/>
  <c r="G49" i="1"/>
  <c r="H49" i="1"/>
  <c r="I49" i="1"/>
  <c r="I49" i="17" s="1"/>
  <c r="J49" i="1"/>
  <c r="J49" i="17" s="1"/>
  <c r="K49" i="1"/>
  <c r="K49" i="17" s="1"/>
  <c r="L49" i="1"/>
  <c r="L49" i="17" s="1"/>
  <c r="M49" i="1"/>
  <c r="M49" i="17" s="1"/>
  <c r="N49" i="1"/>
  <c r="O49" i="1"/>
  <c r="O49" i="17" s="1"/>
  <c r="P49" i="1"/>
  <c r="P49" i="17" s="1"/>
  <c r="Q49" i="1"/>
  <c r="Q49" i="17" s="1"/>
  <c r="R49" i="1"/>
  <c r="R49" i="17" s="1"/>
  <c r="S49" i="1"/>
  <c r="S49" i="17" s="1"/>
  <c r="B50" i="1"/>
  <c r="C50" i="1"/>
  <c r="D50" i="1"/>
  <c r="E50" i="1"/>
  <c r="F50" i="1"/>
  <c r="G50" i="1"/>
  <c r="H50" i="1"/>
  <c r="I50" i="1"/>
  <c r="I50" i="17" s="1"/>
  <c r="J50" i="1"/>
  <c r="J50" i="17" s="1"/>
  <c r="K50" i="1"/>
  <c r="K50" i="17" s="1"/>
  <c r="L50" i="1"/>
  <c r="L50" i="17" s="1"/>
  <c r="M50" i="1"/>
  <c r="M50" i="17" s="1"/>
  <c r="N50" i="1"/>
  <c r="O50" i="1"/>
  <c r="O50" i="17" s="1"/>
  <c r="P50" i="1"/>
  <c r="P50" i="17" s="1"/>
  <c r="Q50" i="1"/>
  <c r="Q50" i="17" s="1"/>
  <c r="R50" i="1"/>
  <c r="R50" i="17" s="1"/>
  <c r="S50" i="1"/>
  <c r="S50" i="17" s="1"/>
  <c r="B51" i="1"/>
  <c r="C51" i="1"/>
  <c r="D51" i="1"/>
  <c r="E51" i="1"/>
  <c r="F51" i="1"/>
  <c r="G51" i="1"/>
  <c r="H51" i="1"/>
  <c r="I51" i="1"/>
  <c r="I51" i="17" s="1"/>
  <c r="J51" i="1"/>
  <c r="J51" i="17" s="1"/>
  <c r="K51" i="1"/>
  <c r="K51" i="17" s="1"/>
  <c r="L51" i="1"/>
  <c r="L51" i="17" s="1"/>
  <c r="M51" i="1"/>
  <c r="M51" i="17" s="1"/>
  <c r="N51" i="1"/>
  <c r="O51" i="1"/>
  <c r="O51" i="17" s="1"/>
  <c r="P51" i="1"/>
  <c r="P51" i="17" s="1"/>
  <c r="Q51" i="1"/>
  <c r="Q51" i="17" s="1"/>
  <c r="R51" i="1"/>
  <c r="R51" i="17" s="1"/>
  <c r="S51" i="1"/>
  <c r="S51" i="17" s="1"/>
  <c r="B52" i="1"/>
  <c r="C52" i="1"/>
  <c r="D52" i="1"/>
  <c r="E52" i="1"/>
  <c r="F52" i="1"/>
  <c r="G52" i="1"/>
  <c r="H52" i="1"/>
  <c r="I52" i="1"/>
  <c r="I52" i="17" s="1"/>
  <c r="J52" i="1"/>
  <c r="J52" i="17" s="1"/>
  <c r="K52" i="1"/>
  <c r="K52" i="17" s="1"/>
  <c r="L52" i="1"/>
  <c r="L52" i="17" s="1"/>
  <c r="M52" i="1"/>
  <c r="M52" i="17" s="1"/>
  <c r="N52" i="1"/>
  <c r="O52" i="1"/>
  <c r="O52" i="17" s="1"/>
  <c r="P52" i="1"/>
  <c r="P52" i="17" s="1"/>
  <c r="Q52" i="1"/>
  <c r="Q52" i="17" s="1"/>
  <c r="R52" i="1"/>
  <c r="R52" i="17" s="1"/>
  <c r="S52" i="1"/>
  <c r="S52" i="17" s="1"/>
  <c r="B53" i="1"/>
  <c r="C53" i="1"/>
  <c r="D53" i="1"/>
  <c r="E53" i="1"/>
  <c r="F53" i="1"/>
  <c r="G53" i="1"/>
  <c r="H53" i="1"/>
  <c r="I53" i="1"/>
  <c r="I53" i="17" s="1"/>
  <c r="J53" i="1"/>
  <c r="J53" i="17" s="1"/>
  <c r="K53" i="1"/>
  <c r="K53" i="17" s="1"/>
  <c r="L53" i="1"/>
  <c r="L53" i="17" s="1"/>
  <c r="M53" i="1"/>
  <c r="M53" i="17" s="1"/>
  <c r="N53" i="1"/>
  <c r="O53" i="1"/>
  <c r="O53" i="17" s="1"/>
  <c r="P53" i="1"/>
  <c r="P53" i="17" s="1"/>
  <c r="Q53" i="1"/>
  <c r="Q53" i="17" s="1"/>
  <c r="R53" i="1"/>
  <c r="R53" i="17" s="1"/>
  <c r="S53" i="1"/>
  <c r="S53" i="17" s="1"/>
  <c r="B54" i="1"/>
  <c r="C54" i="1"/>
  <c r="D54" i="1"/>
  <c r="E54" i="1"/>
  <c r="F54" i="1"/>
  <c r="G54" i="1"/>
  <c r="H54" i="1"/>
  <c r="I54" i="1"/>
  <c r="I54" i="17" s="1"/>
  <c r="J54" i="1"/>
  <c r="J54" i="17" s="1"/>
  <c r="K54" i="1"/>
  <c r="K54" i="17" s="1"/>
  <c r="L54" i="1"/>
  <c r="L54" i="17" s="1"/>
  <c r="M54" i="1"/>
  <c r="M54" i="17" s="1"/>
  <c r="N54" i="1"/>
  <c r="O54" i="1"/>
  <c r="O54" i="17" s="1"/>
  <c r="P54" i="1"/>
  <c r="P54" i="17" s="1"/>
  <c r="Q54" i="1"/>
  <c r="Q54" i="17" s="1"/>
  <c r="R54" i="1"/>
  <c r="R54" i="17" s="1"/>
  <c r="S54" i="1"/>
  <c r="S54" i="17" s="1"/>
  <c r="B55" i="1"/>
  <c r="C55" i="1"/>
  <c r="D55" i="1"/>
  <c r="E55" i="1"/>
  <c r="F55" i="1"/>
  <c r="G55" i="1"/>
  <c r="H55" i="1"/>
  <c r="I55" i="1"/>
  <c r="I55" i="17" s="1"/>
  <c r="J55" i="1"/>
  <c r="J55" i="17" s="1"/>
  <c r="K55" i="1"/>
  <c r="K55" i="17" s="1"/>
  <c r="L55" i="1"/>
  <c r="L55" i="17" s="1"/>
  <c r="M55" i="1"/>
  <c r="M55" i="17" s="1"/>
  <c r="N55" i="1"/>
  <c r="O55" i="1"/>
  <c r="O55" i="17" s="1"/>
  <c r="P55" i="1"/>
  <c r="P55" i="17" s="1"/>
  <c r="Q55" i="1"/>
  <c r="Q55" i="17" s="1"/>
  <c r="R55" i="1"/>
  <c r="R55" i="17" s="1"/>
  <c r="S55" i="1"/>
  <c r="S55" i="17" s="1"/>
  <c r="B56" i="1"/>
  <c r="C56" i="1"/>
  <c r="D56" i="1"/>
  <c r="E56" i="1"/>
  <c r="F56" i="1"/>
  <c r="G56" i="1"/>
  <c r="H56" i="1"/>
  <c r="I56" i="1"/>
  <c r="I56" i="17" s="1"/>
  <c r="J56" i="1"/>
  <c r="J56" i="17" s="1"/>
  <c r="K56" i="1"/>
  <c r="K56" i="17" s="1"/>
  <c r="L56" i="1"/>
  <c r="L56" i="17" s="1"/>
  <c r="M56" i="1"/>
  <c r="M56" i="17" s="1"/>
  <c r="N56" i="1"/>
  <c r="O56" i="1"/>
  <c r="O56" i="17" s="1"/>
  <c r="P56" i="1"/>
  <c r="P56" i="17" s="1"/>
  <c r="Q56" i="1"/>
  <c r="Q56" i="17" s="1"/>
  <c r="R56" i="1"/>
  <c r="R56" i="17" s="1"/>
  <c r="S56" i="1"/>
  <c r="S56" i="17" s="1"/>
  <c r="B57" i="1"/>
  <c r="C57" i="1"/>
  <c r="D57" i="1"/>
  <c r="E57" i="1"/>
  <c r="F57" i="1"/>
  <c r="G57" i="1"/>
  <c r="H57" i="1"/>
  <c r="I57" i="1"/>
  <c r="I57" i="17" s="1"/>
  <c r="J57" i="1"/>
  <c r="J57" i="17" s="1"/>
  <c r="K57" i="1"/>
  <c r="K57" i="17" s="1"/>
  <c r="L57" i="1"/>
  <c r="L57" i="17" s="1"/>
  <c r="M57" i="1"/>
  <c r="M57" i="17" s="1"/>
  <c r="N57" i="1"/>
  <c r="O57" i="1"/>
  <c r="O57" i="17" s="1"/>
  <c r="P57" i="1"/>
  <c r="P57" i="17" s="1"/>
  <c r="Q57" i="1"/>
  <c r="Q57" i="17" s="1"/>
  <c r="R57" i="1"/>
  <c r="R57" i="17" s="1"/>
  <c r="S57" i="1"/>
  <c r="S57" i="17" s="1"/>
  <c r="B58" i="1"/>
  <c r="C58" i="1"/>
  <c r="D58" i="1"/>
  <c r="E58" i="1"/>
  <c r="F58" i="1"/>
  <c r="G58" i="1"/>
  <c r="H58" i="1"/>
  <c r="I58" i="1"/>
  <c r="I58" i="17" s="1"/>
  <c r="J58" i="1"/>
  <c r="J58" i="17" s="1"/>
  <c r="K58" i="1"/>
  <c r="K58" i="17" s="1"/>
  <c r="L58" i="1"/>
  <c r="L58" i="17" s="1"/>
  <c r="M58" i="1"/>
  <c r="M58" i="17" s="1"/>
  <c r="N58" i="1"/>
  <c r="O58" i="1"/>
  <c r="O58" i="17" s="1"/>
  <c r="P58" i="1"/>
  <c r="P58" i="17" s="1"/>
  <c r="Q58" i="1"/>
  <c r="Q58" i="17" s="1"/>
  <c r="R58" i="1"/>
  <c r="R58" i="17" s="1"/>
  <c r="S58" i="1"/>
  <c r="S58" i="17" s="1"/>
  <c r="B59" i="1"/>
  <c r="C59" i="1"/>
  <c r="D59" i="1"/>
  <c r="E59" i="1"/>
  <c r="F59" i="1"/>
  <c r="G59" i="1"/>
  <c r="H59" i="1"/>
  <c r="I59" i="1"/>
  <c r="I59" i="17" s="1"/>
  <c r="J59" i="1"/>
  <c r="J59" i="17" s="1"/>
  <c r="K59" i="1"/>
  <c r="K59" i="17" s="1"/>
  <c r="L59" i="1"/>
  <c r="L59" i="17" s="1"/>
  <c r="M59" i="1"/>
  <c r="M59" i="17" s="1"/>
  <c r="N59" i="1"/>
  <c r="O59" i="1"/>
  <c r="O59" i="17" s="1"/>
  <c r="P59" i="1"/>
  <c r="P59" i="17" s="1"/>
  <c r="Q59" i="1"/>
  <c r="Q59" i="17" s="1"/>
  <c r="R59" i="1"/>
  <c r="R59" i="17" s="1"/>
  <c r="S59" i="1"/>
  <c r="S59" i="17" s="1"/>
  <c r="B60" i="1"/>
  <c r="C60" i="1"/>
  <c r="D60" i="1"/>
  <c r="E60" i="1"/>
  <c r="F60" i="1"/>
  <c r="G60" i="1"/>
  <c r="H60" i="1"/>
  <c r="I60" i="1"/>
  <c r="I60" i="17" s="1"/>
  <c r="J60" i="1"/>
  <c r="J60" i="17" s="1"/>
  <c r="K60" i="1"/>
  <c r="K60" i="17" s="1"/>
  <c r="L60" i="1"/>
  <c r="L60" i="17" s="1"/>
  <c r="M60" i="1"/>
  <c r="M60" i="17" s="1"/>
  <c r="N60" i="1"/>
  <c r="O60" i="1"/>
  <c r="O60" i="17" s="1"/>
  <c r="P60" i="1"/>
  <c r="P60" i="17" s="1"/>
  <c r="Q60" i="1"/>
  <c r="Q60" i="17" s="1"/>
  <c r="R60" i="1"/>
  <c r="R60" i="17" s="1"/>
  <c r="S60" i="1"/>
  <c r="S60" i="17" s="1"/>
  <c r="B61" i="1"/>
  <c r="C61" i="1"/>
  <c r="D61" i="1"/>
  <c r="E61" i="1"/>
  <c r="F61" i="1"/>
  <c r="G61" i="1"/>
  <c r="H61" i="1"/>
  <c r="I61" i="1"/>
  <c r="I61" i="17" s="1"/>
  <c r="J61" i="1"/>
  <c r="J61" i="17" s="1"/>
  <c r="K61" i="1"/>
  <c r="K61" i="17" s="1"/>
  <c r="L61" i="1"/>
  <c r="L61" i="17" s="1"/>
  <c r="M61" i="1"/>
  <c r="M61" i="17" s="1"/>
  <c r="N61" i="1"/>
  <c r="O61" i="1"/>
  <c r="O61" i="17" s="1"/>
  <c r="P61" i="1"/>
  <c r="P61" i="17" s="1"/>
  <c r="Q61" i="1"/>
  <c r="Q61" i="17" s="1"/>
  <c r="R61" i="1"/>
  <c r="R61" i="17" s="1"/>
  <c r="S61" i="1"/>
  <c r="S61" i="17" s="1"/>
  <c r="B62" i="1"/>
  <c r="C62" i="1"/>
  <c r="D62" i="1"/>
  <c r="E62" i="1"/>
  <c r="F62" i="1"/>
  <c r="G62" i="1"/>
  <c r="H62" i="1"/>
  <c r="I62" i="1"/>
  <c r="I62" i="17" s="1"/>
  <c r="J62" i="1"/>
  <c r="J62" i="17" s="1"/>
  <c r="K62" i="1"/>
  <c r="K62" i="17" s="1"/>
  <c r="L62" i="1"/>
  <c r="L62" i="17" s="1"/>
  <c r="M62" i="1"/>
  <c r="M62" i="17" s="1"/>
  <c r="N62" i="1"/>
  <c r="O62" i="1"/>
  <c r="O62" i="17" s="1"/>
  <c r="P62" i="1"/>
  <c r="P62" i="17" s="1"/>
  <c r="Q62" i="1"/>
  <c r="Q62" i="17" s="1"/>
  <c r="R62" i="1"/>
  <c r="R62" i="17" s="1"/>
  <c r="S62" i="1"/>
  <c r="S62" i="17" s="1"/>
  <c r="B63" i="1"/>
  <c r="C63" i="1"/>
  <c r="D63" i="1"/>
  <c r="E63" i="1"/>
  <c r="F63" i="1"/>
  <c r="G63" i="1"/>
  <c r="H63" i="1"/>
  <c r="I63" i="1"/>
  <c r="I63" i="17" s="1"/>
  <c r="J63" i="1"/>
  <c r="J63" i="17" s="1"/>
  <c r="K63" i="1"/>
  <c r="K63" i="17" s="1"/>
  <c r="L63" i="1"/>
  <c r="L63" i="17" s="1"/>
  <c r="M63" i="1"/>
  <c r="M63" i="17" s="1"/>
  <c r="N63" i="1"/>
  <c r="O63" i="1"/>
  <c r="O63" i="17" s="1"/>
  <c r="P63" i="1"/>
  <c r="P63" i="17" s="1"/>
  <c r="Q63" i="1"/>
  <c r="Q63" i="17" s="1"/>
  <c r="R63" i="1"/>
  <c r="R63" i="17" s="1"/>
  <c r="S63" i="1"/>
  <c r="S63" i="17" s="1"/>
  <c r="B64" i="1"/>
  <c r="C64" i="1"/>
  <c r="D64" i="1"/>
  <c r="E64" i="1"/>
  <c r="F64" i="1"/>
  <c r="G64" i="1"/>
  <c r="H64" i="1"/>
  <c r="I64" i="1"/>
  <c r="I64" i="17" s="1"/>
  <c r="J64" i="1"/>
  <c r="J64" i="17" s="1"/>
  <c r="K64" i="1"/>
  <c r="K64" i="17" s="1"/>
  <c r="L64" i="1"/>
  <c r="L64" i="17" s="1"/>
  <c r="M64" i="1"/>
  <c r="M64" i="17" s="1"/>
  <c r="N64" i="1"/>
  <c r="O64" i="1"/>
  <c r="O64" i="17" s="1"/>
  <c r="P64" i="1"/>
  <c r="P64" i="17" s="1"/>
  <c r="Q64" i="1"/>
  <c r="Q64" i="17" s="1"/>
  <c r="R64" i="1"/>
  <c r="R64" i="17" s="1"/>
  <c r="S64" i="1"/>
  <c r="S64" i="17" s="1"/>
  <c r="B65" i="1"/>
  <c r="C65" i="1"/>
  <c r="D65" i="1"/>
  <c r="E65" i="1"/>
  <c r="F65" i="1"/>
  <c r="G65" i="1"/>
  <c r="H65" i="1"/>
  <c r="I65" i="1"/>
  <c r="I65" i="17" s="1"/>
  <c r="J65" i="1"/>
  <c r="J65" i="17" s="1"/>
  <c r="K65" i="1"/>
  <c r="K65" i="17" s="1"/>
  <c r="L65" i="1"/>
  <c r="L65" i="17" s="1"/>
  <c r="M65" i="1"/>
  <c r="M65" i="17" s="1"/>
  <c r="N65" i="1"/>
  <c r="O65" i="1"/>
  <c r="O65" i="17" s="1"/>
  <c r="P65" i="1"/>
  <c r="P65" i="17" s="1"/>
  <c r="Q65" i="1"/>
  <c r="Q65" i="17" s="1"/>
  <c r="R65" i="1"/>
  <c r="R65" i="17" s="1"/>
  <c r="S65" i="1"/>
  <c r="S65" i="17" s="1"/>
  <c r="B66" i="1"/>
  <c r="C66" i="1"/>
  <c r="D66" i="1"/>
  <c r="E66" i="1"/>
  <c r="F66" i="1"/>
  <c r="G66" i="1"/>
  <c r="H66" i="1"/>
  <c r="I66" i="1"/>
  <c r="I66" i="17" s="1"/>
  <c r="J66" i="1"/>
  <c r="J66" i="17" s="1"/>
  <c r="K66" i="1"/>
  <c r="K66" i="17" s="1"/>
  <c r="L66" i="1"/>
  <c r="L66" i="17" s="1"/>
  <c r="M66" i="1"/>
  <c r="M66" i="17" s="1"/>
  <c r="N66" i="1"/>
  <c r="O66" i="1"/>
  <c r="O66" i="17" s="1"/>
  <c r="P66" i="1"/>
  <c r="P66" i="17" s="1"/>
  <c r="Q66" i="1"/>
  <c r="Q66" i="17" s="1"/>
  <c r="R66" i="1"/>
  <c r="R66" i="17" s="1"/>
  <c r="S66" i="1"/>
  <c r="S66" i="17" s="1"/>
  <c r="B67" i="1"/>
  <c r="C67" i="1"/>
  <c r="D67" i="1"/>
  <c r="E67" i="1"/>
  <c r="F67" i="1"/>
  <c r="G67" i="1"/>
  <c r="H67" i="1"/>
  <c r="I67" i="1"/>
  <c r="I67" i="17" s="1"/>
  <c r="J67" i="1"/>
  <c r="J67" i="17" s="1"/>
  <c r="K67" i="1"/>
  <c r="K67" i="17" s="1"/>
  <c r="L67" i="1"/>
  <c r="L67" i="17" s="1"/>
  <c r="M67" i="1"/>
  <c r="M67" i="17" s="1"/>
  <c r="N67" i="1"/>
  <c r="O67" i="1"/>
  <c r="O67" i="17" s="1"/>
  <c r="P67" i="1"/>
  <c r="P67" i="17" s="1"/>
  <c r="Q67" i="1"/>
  <c r="Q67" i="17" s="1"/>
  <c r="R67" i="1"/>
  <c r="R67" i="17" s="1"/>
  <c r="S67" i="1"/>
  <c r="S67" i="17" s="1"/>
  <c r="B68" i="1"/>
  <c r="C68" i="1"/>
  <c r="D68" i="1"/>
  <c r="E68" i="1"/>
  <c r="F68" i="1"/>
  <c r="G68" i="1"/>
  <c r="H68" i="1"/>
  <c r="I68" i="1"/>
  <c r="I68" i="17" s="1"/>
  <c r="J68" i="1"/>
  <c r="J68" i="17" s="1"/>
  <c r="K68" i="1"/>
  <c r="K68" i="17" s="1"/>
  <c r="L68" i="1"/>
  <c r="L68" i="17" s="1"/>
  <c r="M68" i="1"/>
  <c r="M68" i="17" s="1"/>
  <c r="N68" i="1"/>
  <c r="O68" i="1"/>
  <c r="O68" i="17" s="1"/>
  <c r="P68" i="1"/>
  <c r="P68" i="17" s="1"/>
  <c r="Q68" i="1"/>
  <c r="Q68" i="17" s="1"/>
  <c r="R68" i="1"/>
  <c r="R68" i="17" s="1"/>
  <c r="S68" i="1"/>
  <c r="S68" i="17" s="1"/>
  <c r="B69" i="1"/>
  <c r="C69" i="1"/>
  <c r="D69" i="1"/>
  <c r="E69" i="1"/>
  <c r="F69" i="1"/>
  <c r="G69" i="1"/>
  <c r="H69" i="1"/>
  <c r="I69" i="1"/>
  <c r="I69" i="17" s="1"/>
  <c r="J69" i="1"/>
  <c r="J69" i="17" s="1"/>
  <c r="K69" i="1"/>
  <c r="K69" i="17" s="1"/>
  <c r="L69" i="1"/>
  <c r="L69" i="17" s="1"/>
  <c r="M69" i="1"/>
  <c r="M69" i="17" s="1"/>
  <c r="N69" i="1"/>
  <c r="O69" i="1"/>
  <c r="O69" i="17" s="1"/>
  <c r="P69" i="1"/>
  <c r="P69" i="17" s="1"/>
  <c r="Q69" i="1"/>
  <c r="Q69" i="17" s="1"/>
  <c r="R69" i="1"/>
  <c r="R69" i="17" s="1"/>
  <c r="S69" i="1"/>
  <c r="S69" i="17" s="1"/>
  <c r="B70" i="1"/>
  <c r="C70" i="1"/>
  <c r="D70" i="1"/>
  <c r="E70" i="1"/>
  <c r="F70" i="1"/>
  <c r="G70" i="1"/>
  <c r="H70" i="1"/>
  <c r="I70" i="1"/>
  <c r="I70" i="17" s="1"/>
  <c r="J70" i="1"/>
  <c r="J70" i="17" s="1"/>
  <c r="K70" i="1"/>
  <c r="K70" i="17" s="1"/>
  <c r="L70" i="1"/>
  <c r="L70" i="17" s="1"/>
  <c r="M70" i="1"/>
  <c r="M70" i="17" s="1"/>
  <c r="N70" i="1"/>
  <c r="O70" i="1"/>
  <c r="O70" i="17" s="1"/>
  <c r="P70" i="1"/>
  <c r="P70" i="17" s="1"/>
  <c r="Q70" i="1"/>
  <c r="Q70" i="17" s="1"/>
  <c r="R70" i="1"/>
  <c r="R70" i="17" s="1"/>
  <c r="S70" i="1"/>
  <c r="S70" i="17" s="1"/>
  <c r="B71" i="1"/>
  <c r="C71" i="1"/>
  <c r="D71" i="1"/>
  <c r="E71" i="1"/>
  <c r="F71" i="1"/>
  <c r="G71" i="1"/>
  <c r="H71" i="1"/>
  <c r="I71" i="1"/>
  <c r="I71" i="17" s="1"/>
  <c r="J71" i="1"/>
  <c r="J71" i="17" s="1"/>
  <c r="K71" i="1"/>
  <c r="K71" i="17" s="1"/>
  <c r="L71" i="1"/>
  <c r="L71" i="17" s="1"/>
  <c r="M71" i="1"/>
  <c r="M71" i="17" s="1"/>
  <c r="N71" i="1"/>
  <c r="O71" i="1"/>
  <c r="O71" i="17" s="1"/>
  <c r="P71" i="1"/>
  <c r="P71" i="17" s="1"/>
  <c r="Q71" i="1"/>
  <c r="Q71" i="17" s="1"/>
  <c r="R71" i="1"/>
  <c r="R71" i="17" s="1"/>
  <c r="S71" i="1"/>
  <c r="S71" i="17" s="1"/>
  <c r="B72" i="1"/>
  <c r="C72" i="1"/>
  <c r="D72" i="1"/>
  <c r="E72" i="1"/>
  <c r="F72" i="1"/>
  <c r="G72" i="1"/>
  <c r="H72" i="1"/>
  <c r="I72" i="1"/>
  <c r="I72" i="17" s="1"/>
  <c r="J72" i="1"/>
  <c r="J72" i="17" s="1"/>
  <c r="K72" i="1"/>
  <c r="K72" i="17" s="1"/>
  <c r="L72" i="1"/>
  <c r="L72" i="17" s="1"/>
  <c r="M72" i="1"/>
  <c r="M72" i="17" s="1"/>
  <c r="N72" i="1"/>
  <c r="O72" i="1"/>
  <c r="O72" i="17" s="1"/>
  <c r="P72" i="1"/>
  <c r="P72" i="17" s="1"/>
  <c r="Q72" i="1"/>
  <c r="Q72" i="17" s="1"/>
  <c r="R72" i="1"/>
  <c r="R72" i="17" s="1"/>
  <c r="S72" i="1"/>
  <c r="S72" i="17" s="1"/>
  <c r="B73" i="1"/>
  <c r="C73" i="1"/>
  <c r="D73" i="1"/>
  <c r="E73" i="1"/>
  <c r="F73" i="1"/>
  <c r="G73" i="1"/>
  <c r="H73" i="1"/>
  <c r="I73" i="1"/>
  <c r="I73" i="17" s="1"/>
  <c r="J73" i="1"/>
  <c r="J73" i="17" s="1"/>
  <c r="K73" i="1"/>
  <c r="K73" i="17" s="1"/>
  <c r="L73" i="1"/>
  <c r="L73" i="17" s="1"/>
  <c r="M73" i="1"/>
  <c r="M73" i="17" s="1"/>
  <c r="N73" i="1"/>
  <c r="O73" i="1"/>
  <c r="O73" i="17" s="1"/>
  <c r="P73" i="1"/>
  <c r="P73" i="17" s="1"/>
  <c r="Q73" i="1"/>
  <c r="Q73" i="17" s="1"/>
  <c r="R73" i="1"/>
  <c r="R73" i="17" s="1"/>
  <c r="S73" i="1"/>
  <c r="S73" i="17" s="1"/>
  <c r="B74" i="1"/>
  <c r="C74" i="1"/>
  <c r="D74" i="1"/>
  <c r="E74" i="1"/>
  <c r="F74" i="1"/>
  <c r="G74" i="1"/>
  <c r="H74" i="1"/>
  <c r="I74" i="1"/>
  <c r="I74" i="17" s="1"/>
  <c r="J74" i="1"/>
  <c r="J74" i="17" s="1"/>
  <c r="K74" i="1"/>
  <c r="K74" i="17" s="1"/>
  <c r="L74" i="1"/>
  <c r="L74" i="17" s="1"/>
  <c r="M74" i="1"/>
  <c r="M74" i="17" s="1"/>
  <c r="N74" i="1"/>
  <c r="O74" i="1"/>
  <c r="O74" i="17" s="1"/>
  <c r="P74" i="1"/>
  <c r="P74" i="17" s="1"/>
  <c r="Q74" i="1"/>
  <c r="Q74" i="17" s="1"/>
  <c r="R74" i="1"/>
  <c r="R74" i="17" s="1"/>
  <c r="S74" i="1"/>
  <c r="S74" i="17" s="1"/>
  <c r="B75" i="1"/>
  <c r="C75" i="1"/>
  <c r="D75" i="1"/>
  <c r="E75" i="1"/>
  <c r="F75" i="1"/>
  <c r="G75" i="1"/>
  <c r="H75" i="1"/>
  <c r="I75" i="1"/>
  <c r="I75" i="17" s="1"/>
  <c r="J75" i="1"/>
  <c r="J75" i="17" s="1"/>
  <c r="K75" i="1"/>
  <c r="K75" i="17" s="1"/>
  <c r="L75" i="1"/>
  <c r="L75" i="17" s="1"/>
  <c r="M75" i="1"/>
  <c r="M75" i="17" s="1"/>
  <c r="N75" i="1"/>
  <c r="O75" i="1"/>
  <c r="O75" i="17" s="1"/>
  <c r="P75" i="1"/>
  <c r="P75" i="17" s="1"/>
  <c r="Q75" i="1"/>
  <c r="Q75" i="17" s="1"/>
  <c r="R75" i="1"/>
  <c r="R75" i="17" s="1"/>
  <c r="S75" i="1"/>
  <c r="S75" i="17" s="1"/>
  <c r="B76" i="1"/>
  <c r="C76" i="1"/>
  <c r="D76" i="1"/>
  <c r="E76" i="1"/>
  <c r="F76" i="1"/>
  <c r="G76" i="1"/>
  <c r="H76" i="1"/>
  <c r="I76" i="1"/>
  <c r="I76" i="17" s="1"/>
  <c r="J76" i="1"/>
  <c r="J76" i="17" s="1"/>
  <c r="K76" i="1"/>
  <c r="K76" i="17" s="1"/>
  <c r="L76" i="1"/>
  <c r="L76" i="17" s="1"/>
  <c r="M76" i="1"/>
  <c r="M76" i="17" s="1"/>
  <c r="N76" i="1"/>
  <c r="O76" i="1"/>
  <c r="O76" i="17" s="1"/>
  <c r="P76" i="1"/>
  <c r="P76" i="17" s="1"/>
  <c r="Q76" i="1"/>
  <c r="Q76" i="17" s="1"/>
  <c r="R76" i="1"/>
  <c r="R76" i="17" s="1"/>
  <c r="S76" i="1"/>
  <c r="S76" i="17" s="1"/>
  <c r="B77" i="1"/>
  <c r="C77" i="1"/>
  <c r="D77" i="1"/>
  <c r="E77" i="1"/>
  <c r="F77" i="1"/>
  <c r="G77" i="1"/>
  <c r="H77" i="1"/>
  <c r="I77" i="1"/>
  <c r="I77" i="17" s="1"/>
  <c r="J77" i="1"/>
  <c r="J77" i="17" s="1"/>
  <c r="K77" i="1"/>
  <c r="K77" i="17" s="1"/>
  <c r="L77" i="1"/>
  <c r="L77" i="17" s="1"/>
  <c r="M77" i="1"/>
  <c r="M77" i="17" s="1"/>
  <c r="N77" i="1"/>
  <c r="O77" i="1"/>
  <c r="O77" i="17" s="1"/>
  <c r="P77" i="1"/>
  <c r="P77" i="17" s="1"/>
  <c r="Q77" i="1"/>
  <c r="Q77" i="17" s="1"/>
  <c r="R77" i="1"/>
  <c r="R77" i="17" s="1"/>
  <c r="S77" i="1"/>
  <c r="S77" i="17" s="1"/>
  <c r="B78" i="1"/>
  <c r="C78" i="1"/>
  <c r="D78" i="1"/>
  <c r="E78" i="1"/>
  <c r="F78" i="1"/>
  <c r="G78" i="1"/>
  <c r="H78" i="1"/>
  <c r="I78" i="1"/>
  <c r="I78" i="17" s="1"/>
  <c r="J78" i="1"/>
  <c r="J78" i="17" s="1"/>
  <c r="K78" i="1"/>
  <c r="K78" i="17" s="1"/>
  <c r="L78" i="1"/>
  <c r="L78" i="17" s="1"/>
  <c r="M78" i="1"/>
  <c r="M78" i="17" s="1"/>
  <c r="N78" i="1"/>
  <c r="O78" i="1"/>
  <c r="O78" i="17" s="1"/>
  <c r="P78" i="1"/>
  <c r="P78" i="17" s="1"/>
  <c r="Q78" i="1"/>
  <c r="Q78" i="17" s="1"/>
  <c r="R78" i="1"/>
  <c r="R78" i="17" s="1"/>
  <c r="S78" i="1"/>
  <c r="S78" i="17" s="1"/>
  <c r="B79" i="1"/>
  <c r="C79" i="1"/>
  <c r="D79" i="1"/>
  <c r="E79" i="1"/>
  <c r="F79" i="1"/>
  <c r="G79" i="1"/>
  <c r="H79" i="1"/>
  <c r="I79" i="1"/>
  <c r="I79" i="17" s="1"/>
  <c r="J79" i="1"/>
  <c r="J79" i="17" s="1"/>
  <c r="K79" i="1"/>
  <c r="K79" i="17" s="1"/>
  <c r="L79" i="1"/>
  <c r="L79" i="17" s="1"/>
  <c r="M79" i="1"/>
  <c r="M79" i="17" s="1"/>
  <c r="N79" i="1"/>
  <c r="O79" i="1"/>
  <c r="O79" i="17" s="1"/>
  <c r="P79" i="1"/>
  <c r="P79" i="17" s="1"/>
  <c r="Q79" i="1"/>
  <c r="Q79" i="17" s="1"/>
  <c r="R79" i="1"/>
  <c r="R79" i="17" s="1"/>
  <c r="S79" i="1"/>
  <c r="S79" i="17" s="1"/>
  <c r="B80" i="1"/>
  <c r="C80" i="1"/>
  <c r="D80" i="1"/>
  <c r="E80" i="1"/>
  <c r="F80" i="1"/>
  <c r="G80" i="1"/>
  <c r="H80" i="1"/>
  <c r="I80" i="1"/>
  <c r="I80" i="17" s="1"/>
  <c r="J80" i="1"/>
  <c r="J80" i="17" s="1"/>
  <c r="K80" i="1"/>
  <c r="K80" i="17" s="1"/>
  <c r="L80" i="1"/>
  <c r="L80" i="17" s="1"/>
  <c r="M80" i="1"/>
  <c r="M80" i="17" s="1"/>
  <c r="N80" i="1"/>
  <c r="O80" i="1"/>
  <c r="O80" i="17" s="1"/>
  <c r="P80" i="1"/>
  <c r="P80" i="17" s="1"/>
  <c r="Q80" i="1"/>
  <c r="Q80" i="17" s="1"/>
  <c r="R80" i="1"/>
  <c r="R80" i="17" s="1"/>
  <c r="S80" i="1"/>
  <c r="S80" i="17" s="1"/>
  <c r="B81" i="1"/>
  <c r="C81" i="1"/>
  <c r="D81" i="1"/>
  <c r="E81" i="1"/>
  <c r="F81" i="1"/>
  <c r="G81" i="1"/>
  <c r="H81" i="1"/>
  <c r="I81" i="1"/>
  <c r="I81" i="17" s="1"/>
  <c r="J81" i="1"/>
  <c r="J81" i="17" s="1"/>
  <c r="K81" i="1"/>
  <c r="K81" i="17" s="1"/>
  <c r="L81" i="1"/>
  <c r="L81" i="17" s="1"/>
  <c r="M81" i="1"/>
  <c r="M81" i="17" s="1"/>
  <c r="N81" i="1"/>
  <c r="O81" i="1"/>
  <c r="O81" i="17" s="1"/>
  <c r="P81" i="1"/>
  <c r="P81" i="17" s="1"/>
  <c r="Q81" i="1"/>
  <c r="Q81" i="17" s="1"/>
  <c r="R81" i="1"/>
  <c r="R81" i="17" s="1"/>
  <c r="S81" i="1"/>
  <c r="S81" i="17" s="1"/>
  <c r="B82" i="1"/>
  <c r="C82" i="1"/>
  <c r="D82" i="1"/>
  <c r="E82" i="1"/>
  <c r="F82" i="1"/>
  <c r="G82" i="1"/>
  <c r="H82" i="1"/>
  <c r="I82" i="1"/>
  <c r="I82" i="17" s="1"/>
  <c r="J82" i="1"/>
  <c r="J82" i="17" s="1"/>
  <c r="K82" i="1"/>
  <c r="K82" i="17" s="1"/>
  <c r="L82" i="1"/>
  <c r="L82" i="17" s="1"/>
  <c r="M82" i="1"/>
  <c r="M82" i="17" s="1"/>
  <c r="N82" i="1"/>
  <c r="O82" i="1"/>
  <c r="O82" i="17" s="1"/>
  <c r="P82" i="1"/>
  <c r="P82" i="17" s="1"/>
  <c r="Q82" i="1"/>
  <c r="Q82" i="17" s="1"/>
  <c r="R82" i="1"/>
  <c r="R82" i="17" s="1"/>
  <c r="S82" i="1"/>
  <c r="S82" i="17" s="1"/>
  <c r="B83" i="1"/>
  <c r="C83" i="1"/>
  <c r="D83" i="1"/>
  <c r="E83" i="1"/>
  <c r="F83" i="1"/>
  <c r="G83" i="1"/>
  <c r="H83" i="1"/>
  <c r="I83" i="1"/>
  <c r="I83" i="17" s="1"/>
  <c r="J83" i="1"/>
  <c r="J83" i="17" s="1"/>
  <c r="K83" i="1"/>
  <c r="K83" i="17" s="1"/>
  <c r="L83" i="1"/>
  <c r="L83" i="17" s="1"/>
  <c r="M83" i="1"/>
  <c r="M83" i="17" s="1"/>
  <c r="N83" i="1"/>
  <c r="O83" i="1"/>
  <c r="O83" i="17" s="1"/>
  <c r="P83" i="1"/>
  <c r="P83" i="17" s="1"/>
  <c r="Q83" i="1"/>
  <c r="Q83" i="17" s="1"/>
  <c r="R83" i="1"/>
  <c r="R83" i="17" s="1"/>
  <c r="S83" i="1"/>
  <c r="S83" i="17" s="1"/>
  <c r="B84" i="1"/>
  <c r="C84" i="1"/>
  <c r="D84" i="1"/>
  <c r="E84" i="1"/>
  <c r="F84" i="1"/>
  <c r="G84" i="1"/>
  <c r="H84" i="1"/>
  <c r="I84" i="1"/>
  <c r="I84" i="17" s="1"/>
  <c r="J84" i="1"/>
  <c r="J84" i="17" s="1"/>
  <c r="K84" i="1"/>
  <c r="K84" i="17" s="1"/>
  <c r="L84" i="1"/>
  <c r="L84" i="17" s="1"/>
  <c r="M84" i="1"/>
  <c r="M84" i="17" s="1"/>
  <c r="N84" i="1"/>
  <c r="O84" i="1"/>
  <c r="O84" i="17" s="1"/>
  <c r="P84" i="1"/>
  <c r="P84" i="17" s="1"/>
  <c r="Q84" i="1"/>
  <c r="Q84" i="17" s="1"/>
  <c r="R84" i="1"/>
  <c r="R84" i="17" s="1"/>
  <c r="S84" i="1"/>
  <c r="S84" i="17" s="1"/>
  <c r="B85" i="1"/>
  <c r="C85" i="1"/>
  <c r="D85" i="1"/>
  <c r="E85" i="1"/>
  <c r="F85" i="1"/>
  <c r="G85" i="1"/>
  <c r="H85" i="1"/>
  <c r="I85" i="1"/>
  <c r="I85" i="17" s="1"/>
  <c r="J85" i="1"/>
  <c r="J85" i="17" s="1"/>
  <c r="K85" i="1"/>
  <c r="K85" i="17" s="1"/>
  <c r="L85" i="1"/>
  <c r="L85" i="17" s="1"/>
  <c r="M85" i="1"/>
  <c r="M85" i="17" s="1"/>
  <c r="N85" i="1"/>
  <c r="O85" i="1"/>
  <c r="O85" i="17" s="1"/>
  <c r="P85" i="1"/>
  <c r="P85" i="17" s="1"/>
  <c r="Q85" i="1"/>
  <c r="Q85" i="17" s="1"/>
  <c r="R85" i="1"/>
  <c r="R85" i="17" s="1"/>
  <c r="S85" i="1"/>
  <c r="S85" i="17" s="1"/>
  <c r="B86" i="1"/>
  <c r="C86" i="1"/>
  <c r="D86" i="1"/>
  <c r="E86" i="1"/>
  <c r="F86" i="1"/>
  <c r="G86" i="1"/>
  <c r="H86" i="1"/>
  <c r="I86" i="1"/>
  <c r="I86" i="17" s="1"/>
  <c r="J86" i="1"/>
  <c r="J86" i="17" s="1"/>
  <c r="K86" i="1"/>
  <c r="K86" i="17" s="1"/>
  <c r="L86" i="1"/>
  <c r="L86" i="17" s="1"/>
  <c r="M86" i="1"/>
  <c r="M86" i="17" s="1"/>
  <c r="N86" i="1"/>
  <c r="O86" i="1"/>
  <c r="O86" i="17" s="1"/>
  <c r="P86" i="1"/>
  <c r="P86" i="17" s="1"/>
  <c r="Q86" i="1"/>
  <c r="Q86" i="17" s="1"/>
  <c r="R86" i="1"/>
  <c r="R86" i="17" s="1"/>
  <c r="S86" i="1"/>
  <c r="S86" i="17" s="1"/>
  <c r="B87" i="1"/>
  <c r="C87" i="1"/>
  <c r="D87" i="1"/>
  <c r="E87" i="1"/>
  <c r="F87" i="1"/>
  <c r="G87" i="1"/>
  <c r="H87" i="1"/>
  <c r="I87" i="1"/>
  <c r="I87" i="17" s="1"/>
  <c r="J87" i="1"/>
  <c r="J87" i="17" s="1"/>
  <c r="K87" i="1"/>
  <c r="K87" i="17" s="1"/>
  <c r="L87" i="1"/>
  <c r="L87" i="17" s="1"/>
  <c r="M87" i="1"/>
  <c r="M87" i="17" s="1"/>
  <c r="N87" i="1"/>
  <c r="O87" i="1"/>
  <c r="O87" i="17" s="1"/>
  <c r="P87" i="1"/>
  <c r="P87" i="17" s="1"/>
  <c r="Q87" i="1"/>
  <c r="Q87" i="17" s="1"/>
  <c r="R87" i="1"/>
  <c r="R87" i="17" s="1"/>
  <c r="S87" i="1"/>
  <c r="S87" i="17" s="1"/>
  <c r="B88" i="1"/>
  <c r="C88" i="1"/>
  <c r="D88" i="1"/>
  <c r="E88" i="1"/>
  <c r="F88" i="1"/>
  <c r="G88" i="1"/>
  <c r="H88" i="1"/>
  <c r="I88" i="1"/>
  <c r="I88" i="17" s="1"/>
  <c r="J88" i="1"/>
  <c r="J88" i="17" s="1"/>
  <c r="K88" i="1"/>
  <c r="K88" i="17" s="1"/>
  <c r="L88" i="1"/>
  <c r="L88" i="17" s="1"/>
  <c r="M88" i="1"/>
  <c r="M88" i="17" s="1"/>
  <c r="N88" i="1"/>
  <c r="O88" i="1"/>
  <c r="O88" i="17" s="1"/>
  <c r="P88" i="1"/>
  <c r="P88" i="17" s="1"/>
  <c r="Q88" i="1"/>
  <c r="Q88" i="17" s="1"/>
  <c r="R88" i="1"/>
  <c r="R88" i="17" s="1"/>
  <c r="S88" i="1"/>
  <c r="S88" i="17" s="1"/>
  <c r="B89" i="1"/>
  <c r="C89" i="1"/>
  <c r="D89" i="1"/>
  <c r="E89" i="1"/>
  <c r="F89" i="1"/>
  <c r="G89" i="1"/>
  <c r="H89" i="1"/>
  <c r="I89" i="1"/>
  <c r="I89" i="17" s="1"/>
  <c r="J89" i="1"/>
  <c r="J89" i="17" s="1"/>
  <c r="K89" i="1"/>
  <c r="K89" i="17" s="1"/>
  <c r="L89" i="1"/>
  <c r="L89" i="17" s="1"/>
  <c r="M89" i="1"/>
  <c r="M89" i="17" s="1"/>
  <c r="N89" i="1"/>
  <c r="O89" i="1"/>
  <c r="O89" i="17" s="1"/>
  <c r="P89" i="1"/>
  <c r="P89" i="17" s="1"/>
  <c r="Q89" i="1"/>
  <c r="Q89" i="17" s="1"/>
  <c r="R89" i="1"/>
  <c r="R89" i="17" s="1"/>
  <c r="S89" i="1"/>
  <c r="S89" i="17" s="1"/>
  <c r="B90" i="1"/>
  <c r="C90" i="1"/>
  <c r="D90" i="1"/>
  <c r="E90" i="1"/>
  <c r="F90" i="1"/>
  <c r="G90" i="1"/>
  <c r="H90" i="1"/>
  <c r="I90" i="1"/>
  <c r="I90" i="17" s="1"/>
  <c r="J90" i="1"/>
  <c r="J90" i="17" s="1"/>
  <c r="K90" i="1"/>
  <c r="K90" i="17" s="1"/>
  <c r="L90" i="1"/>
  <c r="L90" i="17" s="1"/>
  <c r="M90" i="1"/>
  <c r="M90" i="17" s="1"/>
  <c r="N90" i="1"/>
  <c r="O90" i="1"/>
  <c r="O90" i="17" s="1"/>
  <c r="P90" i="1"/>
  <c r="P90" i="17" s="1"/>
  <c r="Q90" i="1"/>
  <c r="Q90" i="17" s="1"/>
  <c r="R90" i="1"/>
  <c r="R90" i="17" s="1"/>
  <c r="S90" i="1"/>
  <c r="S90" i="17" s="1"/>
  <c r="B91" i="1"/>
  <c r="C91" i="1"/>
  <c r="D91" i="1"/>
  <c r="E91" i="1"/>
  <c r="F91" i="1"/>
  <c r="G91" i="1"/>
  <c r="H91" i="1"/>
  <c r="I91" i="1"/>
  <c r="I91" i="17" s="1"/>
  <c r="J91" i="1"/>
  <c r="J91" i="17" s="1"/>
  <c r="K91" i="1"/>
  <c r="K91" i="17" s="1"/>
  <c r="L91" i="1"/>
  <c r="L91" i="17" s="1"/>
  <c r="M91" i="1"/>
  <c r="M91" i="17" s="1"/>
  <c r="N91" i="1"/>
  <c r="O91" i="1"/>
  <c r="O91" i="17" s="1"/>
  <c r="P91" i="1"/>
  <c r="P91" i="17" s="1"/>
  <c r="Q91" i="1"/>
  <c r="Q91" i="17" s="1"/>
  <c r="R91" i="1"/>
  <c r="R91" i="17" s="1"/>
  <c r="S91" i="1"/>
  <c r="S91" i="17" s="1"/>
  <c r="B92" i="1"/>
  <c r="C92" i="1"/>
  <c r="D92" i="1"/>
  <c r="E92" i="1"/>
  <c r="F92" i="1"/>
  <c r="G92" i="1"/>
  <c r="H92" i="1"/>
  <c r="I92" i="1"/>
  <c r="I92" i="17" s="1"/>
  <c r="J92" i="1"/>
  <c r="J92" i="17" s="1"/>
  <c r="K92" i="1"/>
  <c r="K92" i="17" s="1"/>
  <c r="L92" i="1"/>
  <c r="L92" i="17" s="1"/>
  <c r="M92" i="1"/>
  <c r="M92" i="17" s="1"/>
  <c r="N92" i="1"/>
  <c r="O92" i="1"/>
  <c r="O92" i="17" s="1"/>
  <c r="P92" i="1"/>
  <c r="P92" i="17" s="1"/>
  <c r="Q92" i="1"/>
  <c r="Q92" i="17" s="1"/>
  <c r="R92" i="1"/>
  <c r="R92" i="17" s="1"/>
  <c r="S92" i="1"/>
  <c r="S92" i="17" s="1"/>
  <c r="B93" i="1"/>
  <c r="C93" i="1"/>
  <c r="D93" i="1"/>
  <c r="E93" i="1"/>
  <c r="F93" i="1"/>
  <c r="G93" i="1"/>
  <c r="H93" i="1"/>
  <c r="I93" i="1"/>
  <c r="I93" i="17" s="1"/>
  <c r="J93" i="1"/>
  <c r="J93" i="17" s="1"/>
  <c r="K93" i="1"/>
  <c r="K93" i="17" s="1"/>
  <c r="L93" i="1"/>
  <c r="L93" i="17" s="1"/>
  <c r="M93" i="1"/>
  <c r="M93" i="17" s="1"/>
  <c r="N93" i="1"/>
  <c r="O93" i="1"/>
  <c r="O93" i="17" s="1"/>
  <c r="P93" i="1"/>
  <c r="P93" i="17" s="1"/>
  <c r="Q93" i="1"/>
  <c r="Q93" i="17" s="1"/>
  <c r="R93" i="1"/>
  <c r="R93" i="17" s="1"/>
  <c r="S93" i="1"/>
  <c r="S93" i="17" s="1"/>
  <c r="B94" i="1"/>
  <c r="C94" i="1"/>
  <c r="D94" i="1"/>
  <c r="E94" i="1"/>
  <c r="F94" i="1"/>
  <c r="G94" i="1"/>
  <c r="H94" i="1"/>
  <c r="I94" i="1"/>
  <c r="I94" i="17" s="1"/>
  <c r="J94" i="1"/>
  <c r="J94" i="17" s="1"/>
  <c r="K94" i="1"/>
  <c r="K94" i="17" s="1"/>
  <c r="L94" i="1"/>
  <c r="L94" i="17" s="1"/>
  <c r="M94" i="1"/>
  <c r="M94" i="17" s="1"/>
  <c r="N94" i="1"/>
  <c r="O94" i="1"/>
  <c r="O94" i="17" s="1"/>
  <c r="P94" i="1"/>
  <c r="P94" i="17" s="1"/>
  <c r="Q94" i="1"/>
  <c r="Q94" i="17" s="1"/>
  <c r="R94" i="1"/>
  <c r="R94" i="17" s="1"/>
  <c r="S94" i="1"/>
  <c r="S94" i="17" s="1"/>
  <c r="B95" i="1"/>
  <c r="C95" i="1"/>
  <c r="D95" i="1"/>
  <c r="E95" i="1"/>
  <c r="F95" i="1"/>
  <c r="G95" i="1"/>
  <c r="H95" i="1"/>
  <c r="I95" i="1"/>
  <c r="I95" i="17" s="1"/>
  <c r="J95" i="1"/>
  <c r="J95" i="17" s="1"/>
  <c r="K95" i="1"/>
  <c r="K95" i="17" s="1"/>
  <c r="L95" i="1"/>
  <c r="L95" i="17" s="1"/>
  <c r="M95" i="1"/>
  <c r="M95" i="17" s="1"/>
  <c r="N95" i="1"/>
  <c r="O95" i="1"/>
  <c r="O95" i="17" s="1"/>
  <c r="P95" i="1"/>
  <c r="P95" i="17" s="1"/>
  <c r="Q95" i="1"/>
  <c r="Q95" i="17" s="1"/>
  <c r="R95" i="1"/>
  <c r="R95" i="17" s="1"/>
  <c r="S95" i="1"/>
  <c r="S95" i="17" s="1"/>
  <c r="B96" i="1"/>
  <c r="C96" i="1"/>
  <c r="D96" i="1"/>
  <c r="E96" i="1"/>
  <c r="F96" i="1"/>
  <c r="G96" i="1"/>
  <c r="H96" i="1"/>
  <c r="I96" i="1"/>
  <c r="I96" i="17" s="1"/>
  <c r="J96" i="1"/>
  <c r="J96" i="17" s="1"/>
  <c r="K96" i="1"/>
  <c r="K96" i="17" s="1"/>
  <c r="L96" i="1"/>
  <c r="L96" i="17" s="1"/>
  <c r="M96" i="1"/>
  <c r="M96" i="17" s="1"/>
  <c r="N96" i="1"/>
  <c r="O96" i="1"/>
  <c r="O96" i="17" s="1"/>
  <c r="P96" i="1"/>
  <c r="P96" i="17" s="1"/>
  <c r="Q96" i="1"/>
  <c r="Q96" i="17" s="1"/>
  <c r="R96" i="1"/>
  <c r="R96" i="17" s="1"/>
  <c r="S96" i="1"/>
  <c r="S96" i="17" s="1"/>
  <c r="B97" i="1"/>
  <c r="C97" i="1"/>
  <c r="D97" i="1"/>
  <c r="E97" i="1"/>
  <c r="F97" i="1"/>
  <c r="G97" i="1"/>
  <c r="H97" i="1"/>
  <c r="I97" i="1"/>
  <c r="I97" i="17" s="1"/>
  <c r="J97" i="1"/>
  <c r="J97" i="17" s="1"/>
  <c r="K97" i="1"/>
  <c r="K97" i="17" s="1"/>
  <c r="L97" i="1"/>
  <c r="L97" i="17" s="1"/>
  <c r="M97" i="1"/>
  <c r="M97" i="17" s="1"/>
  <c r="N97" i="1"/>
  <c r="O97" i="1"/>
  <c r="O97" i="17" s="1"/>
  <c r="P97" i="1"/>
  <c r="P97" i="17" s="1"/>
  <c r="Q97" i="1"/>
  <c r="Q97" i="17" s="1"/>
  <c r="R97" i="1"/>
  <c r="R97" i="17" s="1"/>
  <c r="S97" i="1"/>
  <c r="S97" i="17" s="1"/>
  <c r="B98" i="1"/>
  <c r="C98" i="1"/>
  <c r="D98" i="1"/>
  <c r="E98" i="1"/>
  <c r="F98" i="1"/>
  <c r="G98" i="1"/>
  <c r="H98" i="1"/>
  <c r="I98" i="1"/>
  <c r="I98" i="17" s="1"/>
  <c r="J98" i="1"/>
  <c r="J98" i="17" s="1"/>
  <c r="K98" i="1"/>
  <c r="K98" i="17" s="1"/>
  <c r="L98" i="1"/>
  <c r="L98" i="17" s="1"/>
  <c r="M98" i="1"/>
  <c r="M98" i="17" s="1"/>
  <c r="N98" i="1"/>
  <c r="O98" i="1"/>
  <c r="O98" i="17" s="1"/>
  <c r="P98" i="1"/>
  <c r="P98" i="17" s="1"/>
  <c r="Q98" i="1"/>
  <c r="Q98" i="17" s="1"/>
  <c r="R98" i="1"/>
  <c r="R98" i="17" s="1"/>
  <c r="S98" i="1"/>
  <c r="S98" i="17" s="1"/>
  <c r="B99" i="1"/>
  <c r="C99" i="1"/>
  <c r="D99" i="1"/>
  <c r="E99" i="1"/>
  <c r="F99" i="1"/>
  <c r="G99" i="1"/>
  <c r="H99" i="1"/>
  <c r="I99" i="1"/>
  <c r="I99" i="17" s="1"/>
  <c r="J99" i="1"/>
  <c r="J99" i="17" s="1"/>
  <c r="K99" i="1"/>
  <c r="K99" i="17" s="1"/>
  <c r="L99" i="1"/>
  <c r="L99" i="17" s="1"/>
  <c r="M99" i="1"/>
  <c r="M99" i="17" s="1"/>
  <c r="N99" i="1"/>
  <c r="O99" i="1"/>
  <c r="O99" i="17" s="1"/>
  <c r="P99" i="1"/>
  <c r="P99" i="17" s="1"/>
  <c r="Q99" i="1"/>
  <c r="Q99" i="17" s="1"/>
  <c r="R99" i="1"/>
  <c r="R99" i="17" s="1"/>
  <c r="S99" i="1"/>
  <c r="S99" i="17" s="1"/>
  <c r="B100" i="1"/>
  <c r="C100" i="1"/>
  <c r="D100" i="1"/>
  <c r="E100" i="1"/>
  <c r="F100" i="1"/>
  <c r="G100" i="1"/>
  <c r="H100" i="1"/>
  <c r="I100" i="1"/>
  <c r="I100" i="17" s="1"/>
  <c r="J100" i="1"/>
  <c r="J100" i="17" s="1"/>
  <c r="K100" i="1"/>
  <c r="K100" i="17" s="1"/>
  <c r="L100" i="1"/>
  <c r="L100" i="17" s="1"/>
  <c r="M100" i="1"/>
  <c r="M100" i="17" s="1"/>
  <c r="N100" i="1"/>
  <c r="O100" i="1"/>
  <c r="O100" i="17" s="1"/>
  <c r="P100" i="1"/>
  <c r="P100" i="17" s="1"/>
  <c r="Q100" i="1"/>
  <c r="Q100" i="17" s="1"/>
  <c r="R100" i="1"/>
  <c r="R100" i="17" s="1"/>
  <c r="S100" i="1"/>
  <c r="S100" i="17" s="1"/>
  <c r="B101" i="1"/>
  <c r="C101" i="1"/>
  <c r="D101" i="1"/>
  <c r="E101" i="1"/>
  <c r="F101" i="1"/>
  <c r="G101" i="1"/>
  <c r="H101" i="1"/>
  <c r="I101" i="1"/>
  <c r="I101" i="17" s="1"/>
  <c r="J101" i="1"/>
  <c r="J101" i="17" s="1"/>
  <c r="K101" i="1"/>
  <c r="K101" i="17" s="1"/>
  <c r="L101" i="1"/>
  <c r="L101" i="17" s="1"/>
  <c r="M101" i="1"/>
  <c r="M101" i="17" s="1"/>
  <c r="N101" i="1"/>
  <c r="O101" i="1"/>
  <c r="O101" i="17" s="1"/>
  <c r="P101" i="1"/>
  <c r="P101" i="17" s="1"/>
  <c r="Q101" i="1"/>
  <c r="Q101" i="17" s="1"/>
  <c r="R101" i="1"/>
  <c r="R101" i="17" s="1"/>
  <c r="S101" i="1"/>
  <c r="S101" i="17" s="1"/>
  <c r="B102" i="1"/>
  <c r="C102" i="1"/>
  <c r="D102" i="1"/>
  <c r="E102" i="1"/>
  <c r="F102" i="1"/>
  <c r="G102" i="1"/>
  <c r="H102" i="1"/>
  <c r="I102" i="1"/>
  <c r="I102" i="17" s="1"/>
  <c r="J102" i="1"/>
  <c r="J102" i="17" s="1"/>
  <c r="K102" i="1"/>
  <c r="K102" i="17" s="1"/>
  <c r="L102" i="1"/>
  <c r="L102" i="17" s="1"/>
  <c r="M102" i="1"/>
  <c r="M102" i="17" s="1"/>
  <c r="N102" i="1"/>
  <c r="O102" i="1"/>
  <c r="O102" i="17" s="1"/>
  <c r="P102" i="1"/>
  <c r="P102" i="17" s="1"/>
  <c r="Q102" i="1"/>
  <c r="Q102" i="17" s="1"/>
  <c r="R102" i="1"/>
  <c r="R102" i="17" s="1"/>
  <c r="S102" i="1"/>
  <c r="S102" i="17" s="1"/>
  <c r="B103" i="1"/>
  <c r="C103" i="1"/>
  <c r="D103" i="1"/>
  <c r="E103" i="1"/>
  <c r="F103" i="1"/>
  <c r="G103" i="1"/>
  <c r="H103" i="1"/>
  <c r="I103" i="1"/>
  <c r="I103" i="17" s="1"/>
  <c r="J103" i="1"/>
  <c r="J103" i="17" s="1"/>
  <c r="K103" i="1"/>
  <c r="K103" i="17" s="1"/>
  <c r="L103" i="1"/>
  <c r="L103" i="17" s="1"/>
  <c r="M103" i="1"/>
  <c r="M103" i="17" s="1"/>
  <c r="N103" i="1"/>
  <c r="O103" i="1"/>
  <c r="O103" i="17" s="1"/>
  <c r="P103" i="1"/>
  <c r="P103" i="17" s="1"/>
  <c r="Q103" i="1"/>
  <c r="Q103" i="17" s="1"/>
  <c r="R103" i="1"/>
  <c r="R103" i="17" s="1"/>
  <c r="S103" i="1"/>
  <c r="S103" i="17" s="1"/>
  <c r="B104" i="1"/>
  <c r="C104" i="1"/>
  <c r="D104" i="1"/>
  <c r="E104" i="1"/>
  <c r="F104" i="1"/>
  <c r="G104" i="1"/>
  <c r="H104" i="1"/>
  <c r="I104" i="1"/>
  <c r="I104" i="17" s="1"/>
  <c r="J104" i="1"/>
  <c r="J104" i="17" s="1"/>
  <c r="K104" i="1"/>
  <c r="K104" i="17" s="1"/>
  <c r="L104" i="1"/>
  <c r="L104" i="17" s="1"/>
  <c r="M104" i="1"/>
  <c r="M104" i="17" s="1"/>
  <c r="N104" i="1"/>
  <c r="O104" i="1"/>
  <c r="O104" i="17" s="1"/>
  <c r="P104" i="1"/>
  <c r="P104" i="17" s="1"/>
  <c r="Q104" i="1"/>
  <c r="Q104" i="17" s="1"/>
  <c r="R104" i="1"/>
  <c r="R104" i="17" s="1"/>
  <c r="S104" i="1"/>
  <c r="S104" i="17" s="1"/>
  <c r="B105" i="1"/>
  <c r="C105" i="1"/>
  <c r="D105" i="1"/>
  <c r="E105" i="1"/>
  <c r="F105" i="1"/>
  <c r="G105" i="1"/>
  <c r="H105" i="1"/>
  <c r="I105" i="1"/>
  <c r="I105" i="17" s="1"/>
  <c r="J105" i="1"/>
  <c r="J105" i="17" s="1"/>
  <c r="K105" i="1"/>
  <c r="K105" i="17" s="1"/>
  <c r="L105" i="1"/>
  <c r="L105" i="17" s="1"/>
  <c r="M105" i="1"/>
  <c r="M105" i="17" s="1"/>
  <c r="N105" i="1"/>
  <c r="O105" i="1"/>
  <c r="O105" i="17" s="1"/>
  <c r="P105" i="1"/>
  <c r="P105" i="17" s="1"/>
  <c r="Q105" i="1"/>
  <c r="Q105" i="17" s="1"/>
  <c r="R105" i="1"/>
  <c r="R105" i="17" s="1"/>
  <c r="S105" i="1"/>
  <c r="S105" i="17" s="1"/>
  <c r="B106" i="1"/>
  <c r="C106" i="1"/>
  <c r="D106" i="1"/>
  <c r="E106" i="1"/>
  <c r="F106" i="1"/>
  <c r="G106" i="1"/>
  <c r="H106" i="1"/>
  <c r="I106" i="1"/>
  <c r="I106" i="17" s="1"/>
  <c r="J106" i="1"/>
  <c r="J106" i="17" s="1"/>
  <c r="K106" i="1"/>
  <c r="K106" i="17" s="1"/>
  <c r="L106" i="1"/>
  <c r="L106" i="17" s="1"/>
  <c r="M106" i="1"/>
  <c r="M106" i="17" s="1"/>
  <c r="N106" i="1"/>
  <c r="O106" i="1"/>
  <c r="O106" i="17" s="1"/>
  <c r="P106" i="1"/>
  <c r="P106" i="17" s="1"/>
  <c r="Q106" i="1"/>
  <c r="Q106" i="17" s="1"/>
  <c r="R106" i="1"/>
  <c r="R106" i="17" s="1"/>
  <c r="S106" i="1"/>
  <c r="S106" i="17" s="1"/>
  <c r="B107" i="1"/>
  <c r="C107" i="1"/>
  <c r="D107" i="1"/>
  <c r="E107" i="1"/>
  <c r="F107" i="1"/>
  <c r="G107" i="1"/>
  <c r="H107" i="1"/>
  <c r="I107" i="1"/>
  <c r="I107" i="17" s="1"/>
  <c r="J107" i="1"/>
  <c r="J107" i="17" s="1"/>
  <c r="K107" i="1"/>
  <c r="K107" i="17" s="1"/>
  <c r="L107" i="1"/>
  <c r="L107" i="17" s="1"/>
  <c r="M107" i="1"/>
  <c r="M107" i="17" s="1"/>
  <c r="N107" i="1"/>
  <c r="O107" i="1"/>
  <c r="O107" i="17" s="1"/>
  <c r="P107" i="1"/>
  <c r="P107" i="17" s="1"/>
  <c r="Q107" i="1"/>
  <c r="Q107" i="17" s="1"/>
  <c r="R107" i="1"/>
  <c r="R107" i="17" s="1"/>
  <c r="S107" i="1"/>
  <c r="S107" i="17" s="1"/>
  <c r="B108" i="1"/>
  <c r="C108" i="1"/>
  <c r="D108" i="1"/>
  <c r="E108" i="1"/>
  <c r="F108" i="1"/>
  <c r="G108" i="1"/>
  <c r="H108" i="1"/>
  <c r="I108" i="1"/>
  <c r="I108" i="17" s="1"/>
  <c r="J108" i="1"/>
  <c r="J108" i="17" s="1"/>
  <c r="K108" i="1"/>
  <c r="K108" i="17" s="1"/>
  <c r="L108" i="1"/>
  <c r="L108" i="17" s="1"/>
  <c r="M108" i="1"/>
  <c r="M108" i="17" s="1"/>
  <c r="N108" i="1"/>
  <c r="O108" i="1"/>
  <c r="O108" i="17" s="1"/>
  <c r="P108" i="1"/>
  <c r="P108" i="17" s="1"/>
  <c r="Q108" i="1"/>
  <c r="Q108" i="17" s="1"/>
  <c r="R108" i="1"/>
  <c r="R108" i="17" s="1"/>
  <c r="S108" i="1"/>
  <c r="S108" i="17" s="1"/>
  <c r="B109" i="1"/>
  <c r="C109" i="1"/>
  <c r="D109" i="1"/>
  <c r="E109" i="1"/>
  <c r="F109" i="1"/>
  <c r="G109" i="1"/>
  <c r="H109" i="1"/>
  <c r="I109" i="1"/>
  <c r="I109" i="17" s="1"/>
  <c r="J109" i="1"/>
  <c r="J109" i="17" s="1"/>
  <c r="K109" i="1"/>
  <c r="K109" i="17" s="1"/>
  <c r="L109" i="1"/>
  <c r="L109" i="17" s="1"/>
  <c r="M109" i="1"/>
  <c r="M109" i="17" s="1"/>
  <c r="N109" i="1"/>
  <c r="O109" i="1"/>
  <c r="O109" i="17" s="1"/>
  <c r="P109" i="1"/>
  <c r="P109" i="17" s="1"/>
  <c r="Q109" i="1"/>
  <c r="Q109" i="17" s="1"/>
  <c r="R109" i="1"/>
  <c r="R109" i="17" s="1"/>
  <c r="S109" i="1"/>
  <c r="S109" i="17" s="1"/>
  <c r="B110" i="1"/>
  <c r="C110" i="1"/>
  <c r="D110" i="1"/>
  <c r="E110" i="1"/>
  <c r="F110" i="1"/>
  <c r="G110" i="1"/>
  <c r="H110" i="1"/>
  <c r="I110" i="1"/>
  <c r="I110" i="17" s="1"/>
  <c r="J110" i="1"/>
  <c r="J110" i="17" s="1"/>
  <c r="K110" i="1"/>
  <c r="K110" i="17" s="1"/>
  <c r="L110" i="1"/>
  <c r="L110" i="17" s="1"/>
  <c r="M110" i="1"/>
  <c r="M110" i="17" s="1"/>
  <c r="N110" i="1"/>
  <c r="O110" i="1"/>
  <c r="O110" i="17" s="1"/>
  <c r="P110" i="1"/>
  <c r="P110" i="17" s="1"/>
  <c r="Q110" i="1"/>
  <c r="Q110" i="17" s="1"/>
  <c r="R110" i="1"/>
  <c r="R110" i="17" s="1"/>
  <c r="S110" i="1"/>
  <c r="S110" i="17" s="1"/>
  <c r="B111" i="1"/>
  <c r="C111" i="1"/>
  <c r="D111" i="1"/>
  <c r="E111" i="1"/>
  <c r="F111" i="1"/>
  <c r="G111" i="1"/>
  <c r="H111" i="1"/>
  <c r="I111" i="1"/>
  <c r="I111" i="17" s="1"/>
  <c r="J111" i="1"/>
  <c r="J111" i="17" s="1"/>
  <c r="K111" i="1"/>
  <c r="K111" i="17" s="1"/>
  <c r="L111" i="1"/>
  <c r="L111" i="17" s="1"/>
  <c r="M111" i="1"/>
  <c r="M111" i="17" s="1"/>
  <c r="N111" i="1"/>
  <c r="O111" i="1"/>
  <c r="O111" i="17" s="1"/>
  <c r="P111" i="1"/>
  <c r="P111" i="17" s="1"/>
  <c r="Q111" i="1"/>
  <c r="Q111" i="17" s="1"/>
  <c r="R111" i="1"/>
  <c r="R111" i="17" s="1"/>
  <c r="S111" i="1"/>
  <c r="S111" i="17" s="1"/>
  <c r="B112" i="1"/>
  <c r="C112" i="1"/>
  <c r="D112" i="1"/>
  <c r="E112" i="1"/>
  <c r="F112" i="1"/>
  <c r="G112" i="1"/>
  <c r="H112" i="1"/>
  <c r="I112" i="1"/>
  <c r="I112" i="17" s="1"/>
  <c r="J112" i="1"/>
  <c r="J112" i="17" s="1"/>
  <c r="K112" i="1"/>
  <c r="K112" i="17" s="1"/>
  <c r="L112" i="1"/>
  <c r="L112" i="17" s="1"/>
  <c r="M112" i="1"/>
  <c r="M112" i="17" s="1"/>
  <c r="N112" i="1"/>
  <c r="O112" i="1"/>
  <c r="O112" i="17" s="1"/>
  <c r="P112" i="1"/>
  <c r="P112" i="17" s="1"/>
  <c r="Q112" i="1"/>
  <c r="Q112" i="17" s="1"/>
  <c r="R112" i="1"/>
  <c r="R112" i="17" s="1"/>
  <c r="S112" i="1"/>
  <c r="S112" i="17" s="1"/>
  <c r="B113" i="1"/>
  <c r="C113" i="1"/>
  <c r="D113" i="1"/>
  <c r="E113" i="1"/>
  <c r="F113" i="1"/>
  <c r="G113" i="1"/>
  <c r="H113" i="1"/>
  <c r="I113" i="1"/>
  <c r="I113" i="17" s="1"/>
  <c r="J113" i="1"/>
  <c r="J113" i="17" s="1"/>
  <c r="K113" i="1"/>
  <c r="K113" i="17" s="1"/>
  <c r="L113" i="1"/>
  <c r="L113" i="17" s="1"/>
  <c r="M113" i="1"/>
  <c r="M113" i="17" s="1"/>
  <c r="N113" i="1"/>
  <c r="O113" i="1"/>
  <c r="O113" i="17" s="1"/>
  <c r="P113" i="1"/>
  <c r="P113" i="17" s="1"/>
  <c r="Q113" i="1"/>
  <c r="Q113" i="17" s="1"/>
  <c r="R113" i="1"/>
  <c r="R113" i="17" s="1"/>
  <c r="S113" i="1"/>
  <c r="S113" i="17" s="1"/>
  <c r="B114" i="1"/>
  <c r="C114" i="1"/>
  <c r="D114" i="1"/>
  <c r="E114" i="1"/>
  <c r="F114" i="1"/>
  <c r="G114" i="1"/>
  <c r="H114" i="1"/>
  <c r="I114" i="1"/>
  <c r="I114" i="17" s="1"/>
  <c r="J114" i="1"/>
  <c r="J114" i="17" s="1"/>
  <c r="K114" i="1"/>
  <c r="K114" i="17" s="1"/>
  <c r="L114" i="1"/>
  <c r="L114" i="17" s="1"/>
  <c r="M114" i="1"/>
  <c r="M114" i="17" s="1"/>
  <c r="N114" i="1"/>
  <c r="O114" i="1"/>
  <c r="O114" i="17" s="1"/>
  <c r="P114" i="1"/>
  <c r="P114" i="17" s="1"/>
  <c r="Q114" i="1"/>
  <c r="Q114" i="17" s="1"/>
  <c r="R114" i="1"/>
  <c r="R114" i="17" s="1"/>
  <c r="S114" i="1"/>
  <c r="S114" i="17" s="1"/>
  <c r="B115" i="1"/>
  <c r="C115" i="1"/>
  <c r="D115" i="1"/>
  <c r="E115" i="1"/>
  <c r="F115" i="1"/>
  <c r="G115" i="1"/>
  <c r="H115" i="1"/>
  <c r="I115" i="1"/>
  <c r="I115" i="17" s="1"/>
  <c r="J115" i="1"/>
  <c r="J115" i="17" s="1"/>
  <c r="K115" i="1"/>
  <c r="K115" i="17" s="1"/>
  <c r="L115" i="1"/>
  <c r="L115" i="17" s="1"/>
  <c r="M115" i="1"/>
  <c r="M115" i="17" s="1"/>
  <c r="N115" i="1"/>
  <c r="O115" i="1"/>
  <c r="O115" i="17" s="1"/>
  <c r="P115" i="1"/>
  <c r="P115" i="17" s="1"/>
  <c r="Q115" i="1"/>
  <c r="Q115" i="17" s="1"/>
  <c r="R115" i="1"/>
  <c r="R115" i="17" s="1"/>
  <c r="S115" i="1"/>
  <c r="S115" i="17" s="1"/>
  <c r="B116" i="1"/>
  <c r="C116" i="1"/>
  <c r="D116" i="1"/>
  <c r="E116" i="1"/>
  <c r="F116" i="1"/>
  <c r="G116" i="1"/>
  <c r="H116" i="1"/>
  <c r="I116" i="1"/>
  <c r="I116" i="17" s="1"/>
  <c r="J116" i="1"/>
  <c r="J116" i="17" s="1"/>
  <c r="K116" i="1"/>
  <c r="K116" i="17" s="1"/>
  <c r="L116" i="1"/>
  <c r="L116" i="17" s="1"/>
  <c r="M116" i="1"/>
  <c r="M116" i="17" s="1"/>
  <c r="N116" i="1"/>
  <c r="O116" i="1"/>
  <c r="O116" i="17" s="1"/>
  <c r="P116" i="1"/>
  <c r="P116" i="17" s="1"/>
  <c r="Q116" i="1"/>
  <c r="Q116" i="17" s="1"/>
  <c r="R116" i="1"/>
  <c r="R116" i="17" s="1"/>
  <c r="S116" i="1"/>
  <c r="S116" i="17" s="1"/>
  <c r="B117" i="1"/>
  <c r="C117" i="1"/>
  <c r="D117" i="1"/>
  <c r="E117" i="1"/>
  <c r="F117" i="1"/>
  <c r="G117" i="1"/>
  <c r="H117" i="1"/>
  <c r="I117" i="1"/>
  <c r="I117" i="17" s="1"/>
  <c r="J117" i="1"/>
  <c r="J117" i="17" s="1"/>
  <c r="K117" i="1"/>
  <c r="K117" i="17" s="1"/>
  <c r="L117" i="1"/>
  <c r="L117" i="17" s="1"/>
  <c r="M117" i="1"/>
  <c r="M117" i="17" s="1"/>
  <c r="N117" i="1"/>
  <c r="O117" i="1"/>
  <c r="O117" i="17" s="1"/>
  <c r="P117" i="1"/>
  <c r="P117" i="17" s="1"/>
  <c r="Q117" i="1"/>
  <c r="Q117" i="17" s="1"/>
  <c r="R117" i="1"/>
  <c r="R117" i="17" s="1"/>
  <c r="S117" i="1"/>
  <c r="S117" i="17" s="1"/>
  <c r="B118" i="1"/>
  <c r="C118" i="1"/>
  <c r="D118" i="1"/>
  <c r="E118" i="1"/>
  <c r="F118" i="1"/>
  <c r="G118" i="1"/>
  <c r="H118" i="1"/>
  <c r="I118" i="1"/>
  <c r="I118" i="17" s="1"/>
  <c r="J118" i="1"/>
  <c r="J118" i="17" s="1"/>
  <c r="K118" i="1"/>
  <c r="K118" i="17" s="1"/>
  <c r="L118" i="1"/>
  <c r="L118" i="17" s="1"/>
  <c r="M118" i="1"/>
  <c r="M118" i="17" s="1"/>
  <c r="N118" i="1"/>
  <c r="O118" i="1"/>
  <c r="O118" i="17" s="1"/>
  <c r="P118" i="1"/>
  <c r="P118" i="17" s="1"/>
  <c r="Q118" i="1"/>
  <c r="Q118" i="17" s="1"/>
  <c r="R118" i="1"/>
  <c r="R118" i="17" s="1"/>
  <c r="S118" i="1"/>
  <c r="S118" i="17" s="1"/>
  <c r="B119" i="1"/>
  <c r="C119" i="1"/>
  <c r="D119" i="1"/>
  <c r="E119" i="1"/>
  <c r="F119" i="1"/>
  <c r="G119" i="1"/>
  <c r="H119" i="1"/>
  <c r="I119" i="1"/>
  <c r="I119" i="17" s="1"/>
  <c r="J119" i="1"/>
  <c r="J119" i="17" s="1"/>
  <c r="K119" i="1"/>
  <c r="K119" i="17" s="1"/>
  <c r="L119" i="1"/>
  <c r="L119" i="17" s="1"/>
  <c r="M119" i="1"/>
  <c r="M119" i="17" s="1"/>
  <c r="N119" i="1"/>
  <c r="O119" i="1"/>
  <c r="O119" i="17" s="1"/>
  <c r="P119" i="1"/>
  <c r="P119" i="17" s="1"/>
  <c r="Q119" i="1"/>
  <c r="Q119" i="17" s="1"/>
  <c r="R119" i="1"/>
  <c r="R119" i="17" s="1"/>
  <c r="S119" i="1"/>
  <c r="S119" i="17" s="1"/>
  <c r="B120" i="1"/>
  <c r="C120" i="1"/>
  <c r="D120" i="1"/>
  <c r="E120" i="1"/>
  <c r="F120" i="1"/>
  <c r="G120" i="1"/>
  <c r="H120" i="1"/>
  <c r="I120" i="1"/>
  <c r="I120" i="17" s="1"/>
  <c r="J120" i="1"/>
  <c r="J120" i="17" s="1"/>
  <c r="K120" i="1"/>
  <c r="K120" i="17" s="1"/>
  <c r="L120" i="1"/>
  <c r="L120" i="17" s="1"/>
  <c r="M120" i="1"/>
  <c r="M120" i="17" s="1"/>
  <c r="N120" i="1"/>
  <c r="O120" i="1"/>
  <c r="O120" i="17" s="1"/>
  <c r="P120" i="1"/>
  <c r="P120" i="17" s="1"/>
  <c r="Q120" i="1"/>
  <c r="Q120" i="17" s="1"/>
  <c r="R120" i="1"/>
  <c r="R120" i="17" s="1"/>
  <c r="S120" i="1"/>
  <c r="S120" i="17" s="1"/>
  <c r="B121" i="1"/>
  <c r="C121" i="1"/>
  <c r="D121" i="1"/>
  <c r="E121" i="1"/>
  <c r="F121" i="1"/>
  <c r="G121" i="1"/>
  <c r="H121" i="1"/>
  <c r="I121" i="1"/>
  <c r="I121" i="17" s="1"/>
  <c r="J121" i="1"/>
  <c r="J121" i="17" s="1"/>
  <c r="K121" i="1"/>
  <c r="K121" i="17" s="1"/>
  <c r="L121" i="1"/>
  <c r="L121" i="17" s="1"/>
  <c r="M121" i="1"/>
  <c r="M121" i="17" s="1"/>
  <c r="N121" i="1"/>
  <c r="O121" i="1"/>
  <c r="O121" i="17" s="1"/>
  <c r="P121" i="1"/>
  <c r="P121" i="17" s="1"/>
  <c r="Q121" i="1"/>
  <c r="Q121" i="17" s="1"/>
  <c r="R121" i="1"/>
  <c r="R121" i="17" s="1"/>
  <c r="S121" i="1"/>
  <c r="S121" i="17" s="1"/>
  <c r="B122" i="1"/>
  <c r="C122" i="1"/>
  <c r="D122" i="1"/>
  <c r="E122" i="1"/>
  <c r="F122" i="1"/>
  <c r="G122" i="1"/>
  <c r="H122" i="1"/>
  <c r="I122" i="1"/>
  <c r="I122" i="17" s="1"/>
  <c r="J122" i="1"/>
  <c r="J122" i="17" s="1"/>
  <c r="K122" i="1"/>
  <c r="K122" i="17" s="1"/>
  <c r="L122" i="1"/>
  <c r="L122" i="17" s="1"/>
  <c r="M122" i="1"/>
  <c r="M122" i="17" s="1"/>
  <c r="N122" i="1"/>
  <c r="O122" i="1"/>
  <c r="O122" i="17" s="1"/>
  <c r="P122" i="1"/>
  <c r="P122" i="17" s="1"/>
  <c r="Q122" i="1"/>
  <c r="Q122" i="17" s="1"/>
  <c r="R122" i="1"/>
  <c r="R122" i="17" s="1"/>
  <c r="S122" i="1"/>
  <c r="S122" i="17" s="1"/>
  <c r="B123" i="1"/>
  <c r="C123" i="1"/>
  <c r="D123" i="1"/>
  <c r="E123" i="1"/>
  <c r="F123" i="1"/>
  <c r="G123" i="1"/>
  <c r="H123" i="1"/>
  <c r="I123" i="1"/>
  <c r="I123" i="17" s="1"/>
  <c r="J123" i="1"/>
  <c r="J123" i="17" s="1"/>
  <c r="K123" i="1"/>
  <c r="K123" i="17" s="1"/>
  <c r="L123" i="1"/>
  <c r="L123" i="17" s="1"/>
  <c r="M123" i="1"/>
  <c r="M123" i="17" s="1"/>
  <c r="N123" i="1"/>
  <c r="O123" i="1"/>
  <c r="O123" i="17" s="1"/>
  <c r="P123" i="1"/>
  <c r="P123" i="17" s="1"/>
  <c r="Q123" i="1"/>
  <c r="Q123" i="17" s="1"/>
  <c r="R123" i="1"/>
  <c r="R123" i="17" s="1"/>
  <c r="S123" i="1"/>
  <c r="S123" i="17" s="1"/>
  <c r="B124" i="1"/>
  <c r="C124" i="1"/>
  <c r="D124" i="1"/>
  <c r="E124" i="1"/>
  <c r="F124" i="1"/>
  <c r="G124" i="1"/>
  <c r="H124" i="1"/>
  <c r="I124" i="1"/>
  <c r="I124" i="17" s="1"/>
  <c r="J124" i="1"/>
  <c r="J124" i="17" s="1"/>
  <c r="K124" i="1"/>
  <c r="K124" i="17" s="1"/>
  <c r="L124" i="1"/>
  <c r="L124" i="17" s="1"/>
  <c r="M124" i="1"/>
  <c r="M124" i="17" s="1"/>
  <c r="N124" i="1"/>
  <c r="O124" i="1"/>
  <c r="O124" i="17" s="1"/>
  <c r="P124" i="1"/>
  <c r="P124" i="17" s="1"/>
  <c r="Q124" i="1"/>
  <c r="Q124" i="17" s="1"/>
  <c r="R124" i="1"/>
  <c r="R124" i="17" s="1"/>
  <c r="S124" i="1"/>
  <c r="S124" i="17" s="1"/>
  <c r="B125" i="1"/>
  <c r="C125" i="1"/>
  <c r="D125" i="1"/>
  <c r="E125" i="1"/>
  <c r="F125" i="1"/>
  <c r="G125" i="1"/>
  <c r="H125" i="1"/>
  <c r="I125" i="1"/>
  <c r="I125" i="17" s="1"/>
  <c r="J125" i="1"/>
  <c r="J125" i="17" s="1"/>
  <c r="K125" i="1"/>
  <c r="K125" i="17" s="1"/>
  <c r="L125" i="1"/>
  <c r="L125" i="17" s="1"/>
  <c r="M125" i="1"/>
  <c r="M125" i="17" s="1"/>
  <c r="N125" i="1"/>
  <c r="O125" i="1"/>
  <c r="O125" i="17" s="1"/>
  <c r="P125" i="1"/>
  <c r="P125" i="17" s="1"/>
  <c r="Q125" i="1"/>
  <c r="Q125" i="17" s="1"/>
  <c r="R125" i="1"/>
  <c r="R125" i="17" s="1"/>
  <c r="S125" i="1"/>
  <c r="S125" i="17" s="1"/>
  <c r="B126" i="1"/>
  <c r="C126" i="1"/>
  <c r="D126" i="1"/>
  <c r="E126" i="1"/>
  <c r="F126" i="1"/>
  <c r="G126" i="1"/>
  <c r="H126" i="1"/>
  <c r="I126" i="1"/>
  <c r="I126" i="17" s="1"/>
  <c r="J126" i="1"/>
  <c r="J126" i="17" s="1"/>
  <c r="K126" i="1"/>
  <c r="K126" i="17" s="1"/>
  <c r="L126" i="1"/>
  <c r="L126" i="17" s="1"/>
  <c r="M126" i="1"/>
  <c r="M126" i="17" s="1"/>
  <c r="N126" i="1"/>
  <c r="O126" i="1"/>
  <c r="O126" i="17" s="1"/>
  <c r="P126" i="1"/>
  <c r="P126" i="17" s="1"/>
  <c r="Q126" i="1"/>
  <c r="Q126" i="17" s="1"/>
  <c r="R126" i="1"/>
  <c r="R126" i="17" s="1"/>
  <c r="S126" i="1"/>
  <c r="S126" i="17" s="1"/>
  <c r="B127" i="1"/>
  <c r="C127" i="1"/>
  <c r="D127" i="1"/>
  <c r="E127" i="1"/>
  <c r="F127" i="1"/>
  <c r="G127" i="1"/>
  <c r="H127" i="1"/>
  <c r="I127" i="1"/>
  <c r="I127" i="17" s="1"/>
  <c r="J127" i="1"/>
  <c r="J127" i="17" s="1"/>
  <c r="K127" i="1"/>
  <c r="K127" i="17" s="1"/>
  <c r="L127" i="1"/>
  <c r="L127" i="17" s="1"/>
  <c r="M127" i="1"/>
  <c r="M127" i="17" s="1"/>
  <c r="N127" i="1"/>
  <c r="O127" i="1"/>
  <c r="O127" i="17" s="1"/>
  <c r="P127" i="1"/>
  <c r="P127" i="17" s="1"/>
  <c r="Q127" i="1"/>
  <c r="Q127" i="17" s="1"/>
  <c r="R127" i="1"/>
  <c r="R127" i="17" s="1"/>
  <c r="S127" i="1"/>
  <c r="S127" i="17" s="1"/>
  <c r="B128" i="1"/>
  <c r="C128" i="1"/>
  <c r="D128" i="1"/>
  <c r="E128" i="1"/>
  <c r="F128" i="1"/>
  <c r="G128" i="1"/>
  <c r="H128" i="1"/>
  <c r="I128" i="1"/>
  <c r="I128" i="17" s="1"/>
  <c r="J128" i="1"/>
  <c r="J128" i="17" s="1"/>
  <c r="K128" i="1"/>
  <c r="K128" i="17" s="1"/>
  <c r="L128" i="1"/>
  <c r="L128" i="17" s="1"/>
  <c r="M128" i="1"/>
  <c r="M128" i="17" s="1"/>
  <c r="N128" i="1"/>
  <c r="O128" i="1"/>
  <c r="O128" i="17" s="1"/>
  <c r="P128" i="1"/>
  <c r="P128" i="17" s="1"/>
  <c r="Q128" i="1"/>
  <c r="Q128" i="17" s="1"/>
  <c r="R128" i="1"/>
  <c r="R128" i="17" s="1"/>
  <c r="S128" i="1"/>
  <c r="S128" i="17" s="1"/>
  <c r="B129" i="1"/>
  <c r="C129" i="1"/>
  <c r="D129" i="1"/>
  <c r="E129" i="1"/>
  <c r="F129" i="1"/>
  <c r="G129" i="1"/>
  <c r="H129" i="1"/>
  <c r="I129" i="1"/>
  <c r="I129" i="17" s="1"/>
  <c r="J129" i="1"/>
  <c r="J129" i="17" s="1"/>
  <c r="K129" i="1"/>
  <c r="K129" i="17" s="1"/>
  <c r="L129" i="1"/>
  <c r="L129" i="17" s="1"/>
  <c r="M129" i="1"/>
  <c r="M129" i="17" s="1"/>
  <c r="N129" i="1"/>
  <c r="O129" i="1"/>
  <c r="O129" i="17" s="1"/>
  <c r="P129" i="1"/>
  <c r="P129" i="17" s="1"/>
  <c r="Q129" i="1"/>
  <c r="Q129" i="17" s="1"/>
  <c r="R129" i="1"/>
  <c r="R129" i="17" s="1"/>
  <c r="S129" i="1"/>
  <c r="S129" i="17" s="1"/>
  <c r="B130" i="1"/>
  <c r="C130" i="1"/>
  <c r="D130" i="1"/>
  <c r="E130" i="1"/>
  <c r="F130" i="1"/>
  <c r="G130" i="1"/>
  <c r="H130" i="1"/>
  <c r="I130" i="1"/>
  <c r="I130" i="17" s="1"/>
  <c r="J130" i="1"/>
  <c r="J130" i="17" s="1"/>
  <c r="K130" i="1"/>
  <c r="K130" i="17" s="1"/>
  <c r="L130" i="1"/>
  <c r="L130" i="17" s="1"/>
  <c r="M130" i="1"/>
  <c r="M130" i="17" s="1"/>
  <c r="N130" i="1"/>
  <c r="O130" i="1"/>
  <c r="O130" i="17" s="1"/>
  <c r="P130" i="1"/>
  <c r="P130" i="17" s="1"/>
  <c r="Q130" i="1"/>
  <c r="Q130" i="17" s="1"/>
  <c r="R130" i="1"/>
  <c r="R130" i="17" s="1"/>
  <c r="S130" i="1"/>
  <c r="S130" i="17" s="1"/>
  <c r="B131" i="1"/>
  <c r="C131" i="1"/>
  <c r="D131" i="1"/>
  <c r="E131" i="1"/>
  <c r="F131" i="1"/>
  <c r="G131" i="1"/>
  <c r="H131" i="1"/>
  <c r="I131" i="1"/>
  <c r="I131" i="17" s="1"/>
  <c r="J131" i="1"/>
  <c r="J131" i="17" s="1"/>
  <c r="K131" i="1"/>
  <c r="K131" i="17" s="1"/>
  <c r="L131" i="1"/>
  <c r="L131" i="17" s="1"/>
  <c r="M131" i="1"/>
  <c r="M131" i="17" s="1"/>
  <c r="N131" i="1"/>
  <c r="O131" i="1"/>
  <c r="O131" i="17" s="1"/>
  <c r="P131" i="1"/>
  <c r="P131" i="17" s="1"/>
  <c r="Q131" i="1"/>
  <c r="Q131" i="17" s="1"/>
  <c r="R131" i="1"/>
  <c r="R131" i="17" s="1"/>
  <c r="S131" i="1"/>
  <c r="S131" i="17" s="1"/>
  <c r="O4" i="1"/>
  <c r="O4" i="17" s="1"/>
  <c r="P4" i="1"/>
  <c r="P4" i="17" s="1"/>
  <c r="Q4" i="1"/>
  <c r="Q4" i="17" s="1"/>
  <c r="R4" i="1"/>
  <c r="R4" i="17" s="1"/>
  <c r="S4" i="1"/>
  <c r="S4" i="17" s="1"/>
  <c r="N4" i="1"/>
  <c r="I4" i="1"/>
  <c r="I4" i="17" s="1"/>
  <c r="J4" i="1"/>
  <c r="J4" i="17" s="1"/>
  <c r="K4" i="1"/>
  <c r="K4" i="17" s="1"/>
  <c r="L4" i="1"/>
  <c r="L4" i="17" s="1"/>
  <c r="M4" i="1"/>
  <c r="M4" i="17" s="1"/>
  <c r="H4" i="1"/>
  <c r="C4" i="1"/>
  <c r="D4" i="1"/>
  <c r="E4" i="1"/>
  <c r="F4" i="1"/>
  <c r="G4" i="1"/>
  <c r="B4" i="1"/>
  <c r="G3" i="13" l="1"/>
  <c r="G3" i="14" s="1"/>
  <c r="G3" i="5" s="1"/>
  <c r="G4" i="17"/>
  <c r="D130" i="13"/>
  <c r="D130" i="14" s="1"/>
  <c r="D130" i="5" s="1"/>
  <c r="D131" i="17"/>
  <c r="AD128" i="18"/>
  <c r="AD128" i="19" s="1"/>
  <c r="J128" i="18"/>
  <c r="J128" i="19" s="1"/>
  <c r="N126" i="17"/>
  <c r="J124" i="18"/>
  <c r="J124" i="19" s="1"/>
  <c r="AD124" i="18"/>
  <c r="AD124" i="19" s="1"/>
  <c r="F122" i="17"/>
  <c r="F121" i="13"/>
  <c r="F121" i="14" s="1"/>
  <c r="F121" i="5" s="1"/>
  <c r="B119" i="13"/>
  <c r="B119" i="14" s="1"/>
  <c r="B119" i="5" s="1"/>
  <c r="B120" i="17"/>
  <c r="P117" i="18"/>
  <c r="P117" i="19" s="1"/>
  <c r="AJ117" i="18"/>
  <c r="AJ117" i="19" s="1"/>
  <c r="AF115" i="18"/>
  <c r="AF115" i="19" s="1"/>
  <c r="L115" i="18"/>
  <c r="L115" i="19" s="1"/>
  <c r="F113" i="13"/>
  <c r="F113" i="14" s="1"/>
  <c r="F113" i="5" s="1"/>
  <c r="F114" i="17"/>
  <c r="B112" i="17"/>
  <c r="B111" i="13"/>
  <c r="B111" i="14" s="1"/>
  <c r="B111" i="5" s="1"/>
  <c r="P109" i="18"/>
  <c r="P109" i="19" s="1"/>
  <c r="AJ109" i="18"/>
  <c r="AJ109" i="19" s="1"/>
  <c r="L107" i="18"/>
  <c r="L107" i="19" s="1"/>
  <c r="AF107" i="18"/>
  <c r="AF107" i="19" s="1"/>
  <c r="AL104" i="18"/>
  <c r="AL104" i="19" s="1"/>
  <c r="R104" i="18"/>
  <c r="R104" i="19" s="1"/>
  <c r="N102" i="17"/>
  <c r="H101" i="17"/>
  <c r="D99" i="17"/>
  <c r="D98" i="13"/>
  <c r="D98" i="14" s="1"/>
  <c r="D98" i="5" s="1"/>
  <c r="H97" i="17"/>
  <c r="D95" i="17"/>
  <c r="D94" i="13"/>
  <c r="D94" i="14" s="1"/>
  <c r="D94" i="5" s="1"/>
  <c r="H93" i="17"/>
  <c r="D91" i="17"/>
  <c r="D90" i="13"/>
  <c r="D90" i="14" s="1"/>
  <c r="D90" i="5" s="1"/>
  <c r="AD88" i="18"/>
  <c r="AD88" i="19" s="1"/>
  <c r="J88" i="18"/>
  <c r="J88" i="19" s="1"/>
  <c r="N86" i="17"/>
  <c r="AL84" i="18"/>
  <c r="AL84" i="19" s="1"/>
  <c r="R84" i="18"/>
  <c r="R84" i="19" s="1"/>
  <c r="N82" i="17"/>
  <c r="H81" i="17"/>
  <c r="N78" i="17"/>
  <c r="J76" i="18"/>
  <c r="J76" i="19" s="1"/>
  <c r="AD76" i="18"/>
  <c r="AD76" i="19" s="1"/>
  <c r="D75" i="17"/>
  <c r="D74" i="13"/>
  <c r="D74" i="14" s="1"/>
  <c r="D74" i="5" s="1"/>
  <c r="R72" i="18"/>
  <c r="R72" i="19" s="1"/>
  <c r="AL72" i="18"/>
  <c r="AL72" i="19" s="1"/>
  <c r="N70" i="17"/>
  <c r="AF67" i="18"/>
  <c r="AF67" i="19" s="1"/>
  <c r="L67" i="18"/>
  <c r="L67" i="19" s="1"/>
  <c r="H65" i="17"/>
  <c r="D62" i="13"/>
  <c r="D62" i="14" s="1"/>
  <c r="D62" i="5" s="1"/>
  <c r="D63" i="17"/>
  <c r="AD60" i="18"/>
  <c r="AD60" i="19" s="1"/>
  <c r="J60" i="18"/>
  <c r="J60" i="19" s="1"/>
  <c r="N58" i="17"/>
  <c r="R56" i="18"/>
  <c r="R56" i="19" s="1"/>
  <c r="AL56" i="18"/>
  <c r="AL56" i="19" s="1"/>
  <c r="N54" i="17"/>
  <c r="H53" i="17"/>
  <c r="D50" i="13"/>
  <c r="D50" i="14" s="1"/>
  <c r="D50" i="5" s="1"/>
  <c r="D51" i="17"/>
  <c r="AD48" i="18"/>
  <c r="AD48" i="19" s="1"/>
  <c r="J48" i="18"/>
  <c r="J48" i="19" s="1"/>
  <c r="N46" i="17"/>
  <c r="H45" i="17"/>
  <c r="D42" i="13"/>
  <c r="D42" i="14" s="1"/>
  <c r="D42" i="5" s="1"/>
  <c r="D43" i="17"/>
  <c r="J40" i="18"/>
  <c r="J40" i="19" s="1"/>
  <c r="AD40" i="18"/>
  <c r="AD40" i="19" s="1"/>
  <c r="P37" i="18"/>
  <c r="P37" i="19" s="1"/>
  <c r="AJ37" i="18"/>
  <c r="AJ37" i="19" s="1"/>
  <c r="B36" i="17"/>
  <c r="B35" i="13"/>
  <c r="B35" i="14" s="1"/>
  <c r="B35" i="5" s="1"/>
  <c r="I35" i="5" s="1"/>
  <c r="F34" i="17"/>
  <c r="F33" i="13"/>
  <c r="F33" i="14" s="1"/>
  <c r="F33" i="5" s="1"/>
  <c r="B32" i="17"/>
  <c r="B31" i="13"/>
  <c r="B31" i="14" s="1"/>
  <c r="B31" i="5" s="1"/>
  <c r="P29" i="18"/>
  <c r="P29" i="19" s="1"/>
  <c r="AJ29" i="18"/>
  <c r="AJ29" i="19" s="1"/>
  <c r="L27" i="18"/>
  <c r="L27" i="19" s="1"/>
  <c r="AF27" i="18"/>
  <c r="AF27" i="19" s="1"/>
  <c r="H25" i="17"/>
  <c r="D23" i="17"/>
  <c r="D22" i="13"/>
  <c r="D22" i="14" s="1"/>
  <c r="D22" i="5" s="1"/>
  <c r="AD20" i="18"/>
  <c r="AD20" i="19" s="1"/>
  <c r="J20" i="18"/>
  <c r="J20" i="19" s="1"/>
  <c r="P17" i="18"/>
  <c r="P17" i="19" s="1"/>
  <c r="AJ17" i="18"/>
  <c r="AJ17" i="19" s="1"/>
  <c r="B15" i="13"/>
  <c r="B15" i="14" s="1"/>
  <c r="B15" i="5" s="1"/>
  <c r="B16" i="17"/>
  <c r="F13" i="13"/>
  <c r="F13" i="14" s="1"/>
  <c r="F13" i="5" s="1"/>
  <c r="F14" i="17"/>
  <c r="B12" i="17"/>
  <c r="B11" i="13"/>
  <c r="B11" i="14" s="1"/>
  <c r="B11" i="5" s="1"/>
  <c r="P9" i="18"/>
  <c r="P9" i="19" s="1"/>
  <c r="AJ9" i="18"/>
  <c r="AJ9" i="19" s="1"/>
  <c r="B8" i="17"/>
  <c r="B7" i="13"/>
  <c r="B7" i="14" s="1"/>
  <c r="B7" i="5" s="1"/>
  <c r="H5" i="17"/>
  <c r="F4" i="17"/>
  <c r="F3" i="13"/>
  <c r="F3" i="14" s="1"/>
  <c r="F3" i="5" s="1"/>
  <c r="AD4" i="18"/>
  <c r="AD4" i="19" s="1"/>
  <c r="J4" i="18"/>
  <c r="J4" i="19" s="1"/>
  <c r="AM131" i="18"/>
  <c r="AM131" i="19" s="1"/>
  <c r="S131" i="18"/>
  <c r="S131" i="19" s="1"/>
  <c r="K131" i="18"/>
  <c r="K131" i="19" s="1"/>
  <c r="AE131" i="18"/>
  <c r="AE131" i="19" s="1"/>
  <c r="C131" i="17"/>
  <c r="C130" i="13"/>
  <c r="C130" i="14" s="1"/>
  <c r="C130" i="5" s="1"/>
  <c r="AG130" i="18"/>
  <c r="AG130" i="19" s="1"/>
  <c r="M130" i="18"/>
  <c r="M130" i="19" s="1"/>
  <c r="E130" i="17"/>
  <c r="E129" i="13"/>
  <c r="E129" i="14" s="1"/>
  <c r="E129" i="5" s="1"/>
  <c r="AI129" i="18"/>
  <c r="AI129" i="19" s="1"/>
  <c r="O129" i="18"/>
  <c r="O129" i="19" s="1"/>
  <c r="G128" i="13"/>
  <c r="G128" i="14" s="1"/>
  <c r="G128" i="5" s="1"/>
  <c r="G129" i="17"/>
  <c r="AK128" i="18"/>
  <c r="AK128" i="19" s="1"/>
  <c r="Q128" i="18"/>
  <c r="Q128" i="19" s="1"/>
  <c r="I128" i="18"/>
  <c r="I128" i="19" s="1"/>
  <c r="AC128" i="18"/>
  <c r="AC128" i="19" s="1"/>
  <c r="S127" i="18"/>
  <c r="S127" i="19" s="1"/>
  <c r="AM127" i="18"/>
  <c r="AM127" i="19" s="1"/>
  <c r="K127" i="18"/>
  <c r="K127" i="19" s="1"/>
  <c r="AE127" i="18"/>
  <c r="AE127" i="19" s="1"/>
  <c r="C126" i="13"/>
  <c r="C126" i="14" s="1"/>
  <c r="C126" i="5" s="1"/>
  <c r="C127" i="17"/>
  <c r="AG126" i="18"/>
  <c r="AG126" i="19" s="1"/>
  <c r="M126" i="18"/>
  <c r="M126" i="19" s="1"/>
  <c r="E126" i="17"/>
  <c r="E125" i="13"/>
  <c r="E125" i="14" s="1"/>
  <c r="E125" i="5" s="1"/>
  <c r="O125" i="18"/>
  <c r="O125" i="19" s="1"/>
  <c r="AI125" i="18"/>
  <c r="AI125" i="19" s="1"/>
  <c r="G125" i="17"/>
  <c r="G124" i="13"/>
  <c r="G124" i="14" s="1"/>
  <c r="G124" i="5" s="1"/>
  <c r="AK124" i="18"/>
  <c r="AK124" i="19" s="1"/>
  <c r="Q124" i="18"/>
  <c r="Q124" i="19" s="1"/>
  <c r="I124" i="18"/>
  <c r="I124" i="19" s="1"/>
  <c r="AC124" i="18"/>
  <c r="AC124" i="19" s="1"/>
  <c r="S123" i="18"/>
  <c r="S123" i="19" s="1"/>
  <c r="AM123" i="18"/>
  <c r="AM123" i="19" s="1"/>
  <c r="K123" i="18"/>
  <c r="K123" i="19" s="1"/>
  <c r="AE123" i="18"/>
  <c r="AE123" i="19" s="1"/>
  <c r="C123" i="17"/>
  <c r="C122" i="13"/>
  <c r="C122" i="14" s="1"/>
  <c r="C122" i="5" s="1"/>
  <c r="M122" i="18"/>
  <c r="M122" i="19" s="1"/>
  <c r="AG122" i="18"/>
  <c r="AG122" i="19" s="1"/>
  <c r="E122" i="17"/>
  <c r="E121" i="13"/>
  <c r="E121" i="14" s="1"/>
  <c r="E121" i="5" s="1"/>
  <c r="AI121" i="18"/>
  <c r="AI121" i="19" s="1"/>
  <c r="O121" i="18"/>
  <c r="O121" i="19" s="1"/>
  <c r="G121" i="17"/>
  <c r="G120" i="13"/>
  <c r="G120" i="14" s="1"/>
  <c r="G120" i="5" s="1"/>
  <c r="Q120" i="18"/>
  <c r="Q120" i="19" s="1"/>
  <c r="AK120" i="18"/>
  <c r="AK120" i="19" s="1"/>
  <c r="AC120" i="18"/>
  <c r="AC120" i="19" s="1"/>
  <c r="I120" i="18"/>
  <c r="I120" i="19" s="1"/>
  <c r="AM119" i="18"/>
  <c r="AM119" i="19" s="1"/>
  <c r="S119" i="18"/>
  <c r="S119" i="19" s="1"/>
  <c r="AE119" i="18"/>
  <c r="AE119" i="19" s="1"/>
  <c r="K119" i="18"/>
  <c r="K119" i="19" s="1"/>
  <c r="C119" i="17"/>
  <c r="C118" i="13"/>
  <c r="C118" i="14" s="1"/>
  <c r="C118" i="5" s="1"/>
  <c r="AG118" i="18"/>
  <c r="AG118" i="19" s="1"/>
  <c r="M118" i="18"/>
  <c r="M118" i="19" s="1"/>
  <c r="E118" i="17"/>
  <c r="E117" i="13"/>
  <c r="E117" i="14" s="1"/>
  <c r="E117" i="5" s="1"/>
  <c r="AI117" i="18"/>
  <c r="AI117" i="19" s="1"/>
  <c r="O117" i="18"/>
  <c r="O117" i="19" s="1"/>
  <c r="G116" i="13"/>
  <c r="G116" i="14" s="1"/>
  <c r="G116" i="5" s="1"/>
  <c r="G117" i="17"/>
  <c r="Q116" i="18"/>
  <c r="Q116" i="19" s="1"/>
  <c r="AK116" i="18"/>
  <c r="AK116" i="19" s="1"/>
  <c r="I116" i="18"/>
  <c r="I116" i="19" s="1"/>
  <c r="AC116" i="18"/>
  <c r="AC116" i="19" s="1"/>
  <c r="S115" i="18"/>
  <c r="S115" i="19" s="1"/>
  <c r="AM115" i="18"/>
  <c r="AM115" i="19" s="1"/>
  <c r="K115" i="18"/>
  <c r="K115" i="19" s="1"/>
  <c r="AE115" i="18"/>
  <c r="AE115" i="19" s="1"/>
  <c r="C114" i="13"/>
  <c r="C114" i="14" s="1"/>
  <c r="C114" i="5" s="1"/>
  <c r="C115" i="17"/>
  <c r="M114" i="18"/>
  <c r="M114" i="19" s="1"/>
  <c r="AG114" i="18"/>
  <c r="AG114" i="19" s="1"/>
  <c r="E114" i="17"/>
  <c r="E113" i="13"/>
  <c r="E113" i="14" s="1"/>
  <c r="E113" i="5" s="1"/>
  <c r="AI113" i="18"/>
  <c r="AI113" i="19" s="1"/>
  <c r="O113" i="18"/>
  <c r="O113" i="19" s="1"/>
  <c r="G113" i="17"/>
  <c r="G112" i="13"/>
  <c r="G112" i="14" s="1"/>
  <c r="G112" i="5" s="1"/>
  <c r="AK112" i="18"/>
  <c r="AK112" i="19" s="1"/>
  <c r="Q112" i="18"/>
  <c r="Q112" i="19" s="1"/>
  <c r="AC112" i="18"/>
  <c r="AC112" i="19" s="1"/>
  <c r="I112" i="18"/>
  <c r="I112" i="19" s="1"/>
  <c r="AM111" i="18"/>
  <c r="AM111" i="19" s="1"/>
  <c r="S111" i="18"/>
  <c r="S111" i="19" s="1"/>
  <c r="AE111" i="18"/>
  <c r="AE111" i="19" s="1"/>
  <c r="K111" i="18"/>
  <c r="K111" i="19" s="1"/>
  <c r="C111" i="17"/>
  <c r="C110" i="13"/>
  <c r="C110" i="14" s="1"/>
  <c r="C110" i="5" s="1"/>
  <c r="AG110" i="18"/>
  <c r="AG110" i="19" s="1"/>
  <c r="M110" i="18"/>
  <c r="M110" i="19" s="1"/>
  <c r="E109" i="13"/>
  <c r="E109" i="14" s="1"/>
  <c r="E109" i="5" s="1"/>
  <c r="E110" i="17"/>
  <c r="O109" i="18"/>
  <c r="O109" i="19" s="1"/>
  <c r="AI109" i="18"/>
  <c r="AI109" i="19" s="1"/>
  <c r="G108" i="13"/>
  <c r="G108" i="14" s="1"/>
  <c r="G108" i="5" s="1"/>
  <c r="G109" i="17"/>
  <c r="Q108" i="18"/>
  <c r="Q108" i="19" s="1"/>
  <c r="AK108" i="18"/>
  <c r="AK108" i="19" s="1"/>
  <c r="I108" i="18"/>
  <c r="I108" i="19" s="1"/>
  <c r="AC108" i="18"/>
  <c r="AC108" i="19" s="1"/>
  <c r="AM107" i="18"/>
  <c r="AM107" i="19" s="1"/>
  <c r="S107" i="18"/>
  <c r="S107" i="19" s="1"/>
  <c r="AE107" i="18"/>
  <c r="AE107" i="19" s="1"/>
  <c r="K107" i="18"/>
  <c r="K107" i="19" s="1"/>
  <c r="C106" i="13"/>
  <c r="C106" i="14" s="1"/>
  <c r="C106" i="5" s="1"/>
  <c r="C107" i="17"/>
  <c r="M106" i="18"/>
  <c r="M106" i="19" s="1"/>
  <c r="AG106" i="18"/>
  <c r="AG106" i="19" s="1"/>
  <c r="E105" i="13"/>
  <c r="E105" i="14" s="1"/>
  <c r="E105" i="5" s="1"/>
  <c r="E106" i="17"/>
  <c r="AI105" i="18"/>
  <c r="AI105" i="19" s="1"/>
  <c r="O105" i="18"/>
  <c r="O105" i="19" s="1"/>
  <c r="G105" i="17"/>
  <c r="G104" i="13"/>
  <c r="G104" i="14" s="1"/>
  <c r="G104" i="5" s="1"/>
  <c r="Q104" i="18"/>
  <c r="Q104" i="19" s="1"/>
  <c r="AK104" i="18"/>
  <c r="AK104" i="19" s="1"/>
  <c r="I104" i="18"/>
  <c r="I104" i="19" s="1"/>
  <c r="AC104" i="18"/>
  <c r="AC104" i="19" s="1"/>
  <c r="S103" i="18"/>
  <c r="S103" i="19" s="1"/>
  <c r="AM103" i="18"/>
  <c r="AM103" i="19" s="1"/>
  <c r="K103" i="18"/>
  <c r="K103" i="19" s="1"/>
  <c r="AE103" i="18"/>
  <c r="AE103" i="19" s="1"/>
  <c r="C103" i="17"/>
  <c r="C102" i="13"/>
  <c r="C102" i="14" s="1"/>
  <c r="C102" i="5" s="1"/>
  <c r="AG102" i="18"/>
  <c r="AG102" i="19" s="1"/>
  <c r="M102" i="18"/>
  <c r="M102" i="19" s="1"/>
  <c r="E102" i="17"/>
  <c r="E101" i="13"/>
  <c r="E101" i="14" s="1"/>
  <c r="E101" i="5" s="1"/>
  <c r="AI101" i="18"/>
  <c r="AI101" i="19" s="1"/>
  <c r="O101" i="18"/>
  <c r="O101" i="19" s="1"/>
  <c r="G100" i="13"/>
  <c r="G100" i="14" s="1"/>
  <c r="G100" i="5" s="1"/>
  <c r="G101" i="17"/>
  <c r="AK100" i="18"/>
  <c r="AK100" i="19" s="1"/>
  <c r="Q100" i="18"/>
  <c r="Q100" i="19" s="1"/>
  <c r="AC100" i="18"/>
  <c r="AC100" i="19" s="1"/>
  <c r="I100" i="18"/>
  <c r="I100" i="19" s="1"/>
  <c r="AM99" i="18"/>
  <c r="AM99" i="19" s="1"/>
  <c r="S99" i="18"/>
  <c r="S99" i="19" s="1"/>
  <c r="AE99" i="18"/>
  <c r="AE99" i="19" s="1"/>
  <c r="K99" i="18"/>
  <c r="K99" i="19" s="1"/>
  <c r="C98" i="13"/>
  <c r="C98" i="14" s="1"/>
  <c r="C98" i="5" s="1"/>
  <c r="C99" i="17"/>
  <c r="M98" i="18"/>
  <c r="M98" i="19" s="1"/>
  <c r="AG98" i="18"/>
  <c r="AG98" i="19" s="1"/>
  <c r="E98" i="17"/>
  <c r="E97" i="13"/>
  <c r="E97" i="14" s="1"/>
  <c r="E97" i="5" s="1"/>
  <c r="AI97" i="18"/>
  <c r="AI97" i="19" s="1"/>
  <c r="O97" i="18"/>
  <c r="O97" i="19" s="1"/>
  <c r="G96" i="13"/>
  <c r="G96" i="14" s="1"/>
  <c r="G96" i="5" s="1"/>
  <c r="G97" i="17"/>
  <c r="AK96" i="18"/>
  <c r="AK96" i="19" s="1"/>
  <c r="Q96" i="18"/>
  <c r="Q96" i="19" s="1"/>
  <c r="AC96" i="18"/>
  <c r="AC96" i="19" s="1"/>
  <c r="I96" i="18"/>
  <c r="I96" i="19" s="1"/>
  <c r="S95" i="18"/>
  <c r="S95" i="19" s="1"/>
  <c r="AM95" i="18"/>
  <c r="AM95" i="19" s="1"/>
  <c r="AE95" i="18"/>
  <c r="AE95" i="19" s="1"/>
  <c r="K95" i="18"/>
  <c r="K95" i="19" s="1"/>
  <c r="C95" i="17"/>
  <c r="C94" i="13"/>
  <c r="C94" i="14" s="1"/>
  <c r="C94" i="5" s="1"/>
  <c r="M94" i="18"/>
  <c r="M94" i="19" s="1"/>
  <c r="AG94" i="18"/>
  <c r="AG94" i="19" s="1"/>
  <c r="E93" i="13"/>
  <c r="E93" i="14" s="1"/>
  <c r="E93" i="5" s="1"/>
  <c r="E94" i="17"/>
  <c r="AI93" i="18"/>
  <c r="AI93" i="19" s="1"/>
  <c r="O93" i="18"/>
  <c r="O93" i="19" s="1"/>
  <c r="G93" i="17"/>
  <c r="G92" i="13"/>
  <c r="G92" i="14" s="1"/>
  <c r="G92" i="5" s="1"/>
  <c r="Q92" i="18"/>
  <c r="Q92" i="19" s="1"/>
  <c r="AK92" i="18"/>
  <c r="AK92" i="19" s="1"/>
  <c r="I92" i="18"/>
  <c r="I92" i="19" s="1"/>
  <c r="AC92" i="18"/>
  <c r="AC92" i="19" s="1"/>
  <c r="AM91" i="18"/>
  <c r="AM91" i="19" s="1"/>
  <c r="S91" i="18"/>
  <c r="S91" i="19" s="1"/>
  <c r="AE91" i="18"/>
  <c r="AE91" i="19" s="1"/>
  <c r="K91" i="18"/>
  <c r="K91" i="19" s="1"/>
  <c r="C90" i="13"/>
  <c r="C90" i="14" s="1"/>
  <c r="C90" i="5" s="1"/>
  <c r="C91" i="17"/>
  <c r="AG90" i="18"/>
  <c r="AG90" i="19" s="1"/>
  <c r="M90" i="18"/>
  <c r="M90" i="19" s="1"/>
  <c r="E90" i="17"/>
  <c r="E89" i="13"/>
  <c r="E89" i="14" s="1"/>
  <c r="E89" i="5" s="1"/>
  <c r="AI89" i="18"/>
  <c r="AI89" i="19" s="1"/>
  <c r="O89" i="18"/>
  <c r="O89" i="19" s="1"/>
  <c r="G89" i="17"/>
  <c r="G88" i="13"/>
  <c r="G88" i="14" s="1"/>
  <c r="G88" i="5" s="1"/>
  <c r="Q88" i="18"/>
  <c r="Q88" i="19" s="1"/>
  <c r="AK88" i="18"/>
  <c r="AK88" i="19" s="1"/>
  <c r="AC88" i="18"/>
  <c r="AC88" i="19" s="1"/>
  <c r="I88" i="18"/>
  <c r="I88" i="19" s="1"/>
  <c r="AM87" i="18"/>
  <c r="AM87" i="19" s="1"/>
  <c r="S87" i="18"/>
  <c r="S87" i="19" s="1"/>
  <c r="AE87" i="18"/>
  <c r="AE87" i="19" s="1"/>
  <c r="K87" i="18"/>
  <c r="K87" i="19" s="1"/>
  <c r="C86" i="13"/>
  <c r="C86" i="14" s="1"/>
  <c r="C86" i="5" s="1"/>
  <c r="C87" i="17"/>
  <c r="AG86" i="18"/>
  <c r="AG86" i="19" s="1"/>
  <c r="M86" i="18"/>
  <c r="M86" i="19" s="1"/>
  <c r="E85" i="13"/>
  <c r="E85" i="14" s="1"/>
  <c r="E85" i="5" s="1"/>
  <c r="E86" i="17"/>
  <c r="AI85" i="18"/>
  <c r="AI85" i="19" s="1"/>
  <c r="O85" i="18"/>
  <c r="O85" i="19" s="1"/>
  <c r="G85" i="17"/>
  <c r="G84" i="13"/>
  <c r="G84" i="14" s="1"/>
  <c r="G84" i="5" s="1"/>
  <c r="AK84" i="18"/>
  <c r="AK84" i="19" s="1"/>
  <c r="Q84" i="18"/>
  <c r="Q84" i="19" s="1"/>
  <c r="I84" i="18"/>
  <c r="I84" i="19" s="1"/>
  <c r="AC84" i="18"/>
  <c r="AC84" i="19" s="1"/>
  <c r="AM83" i="18"/>
  <c r="AM83" i="19" s="1"/>
  <c r="S83" i="18"/>
  <c r="S83" i="19" s="1"/>
  <c r="K83" i="18"/>
  <c r="K83" i="19" s="1"/>
  <c r="AE83" i="18"/>
  <c r="AE83" i="19" s="1"/>
  <c r="C82" i="13"/>
  <c r="C82" i="14" s="1"/>
  <c r="C82" i="5" s="1"/>
  <c r="C83" i="17"/>
  <c r="AG82" i="18"/>
  <c r="AG82" i="19" s="1"/>
  <c r="M82" i="18"/>
  <c r="M82" i="19" s="1"/>
  <c r="E82" i="17"/>
  <c r="E81" i="13"/>
  <c r="E81" i="14" s="1"/>
  <c r="E81" i="5" s="1"/>
  <c r="O81" i="18"/>
  <c r="O81" i="19" s="1"/>
  <c r="AI81" i="18"/>
  <c r="AI81" i="19" s="1"/>
  <c r="G80" i="13"/>
  <c r="G80" i="14" s="1"/>
  <c r="G80" i="5" s="1"/>
  <c r="G81" i="17"/>
  <c r="Q80" i="18"/>
  <c r="Q80" i="19" s="1"/>
  <c r="AK80" i="18"/>
  <c r="AK80" i="19" s="1"/>
  <c r="AC80" i="18"/>
  <c r="AC80" i="19" s="1"/>
  <c r="I80" i="18"/>
  <c r="I80" i="19" s="1"/>
  <c r="S79" i="18"/>
  <c r="S79" i="19" s="1"/>
  <c r="AM79" i="18"/>
  <c r="AM79" i="19" s="1"/>
  <c r="AE79" i="18"/>
  <c r="AE79" i="19" s="1"/>
  <c r="K79" i="18"/>
  <c r="K79" i="19" s="1"/>
  <c r="C78" i="13"/>
  <c r="C78" i="14" s="1"/>
  <c r="C78" i="5" s="1"/>
  <c r="C79" i="17"/>
  <c r="AG78" i="18"/>
  <c r="AG78" i="19" s="1"/>
  <c r="M78" i="18"/>
  <c r="M78" i="19" s="1"/>
  <c r="E77" i="13"/>
  <c r="E77" i="14" s="1"/>
  <c r="E77" i="5" s="1"/>
  <c r="E78" i="17"/>
  <c r="O77" i="18"/>
  <c r="O77" i="19" s="1"/>
  <c r="AI77" i="18"/>
  <c r="AI77" i="19" s="1"/>
  <c r="G77" i="17"/>
  <c r="G76" i="13"/>
  <c r="G76" i="14" s="1"/>
  <c r="G76" i="5" s="1"/>
  <c r="Q76" i="18"/>
  <c r="Q76" i="19" s="1"/>
  <c r="AK76" i="18"/>
  <c r="AK76" i="19" s="1"/>
  <c r="I76" i="18"/>
  <c r="I76" i="19" s="1"/>
  <c r="AC76" i="18"/>
  <c r="AC76" i="19" s="1"/>
  <c r="AM75" i="18"/>
  <c r="AM75" i="19" s="1"/>
  <c r="S75" i="18"/>
  <c r="S75" i="19" s="1"/>
  <c r="AE75" i="18"/>
  <c r="AE75" i="19" s="1"/>
  <c r="K75" i="18"/>
  <c r="K75" i="19" s="1"/>
  <c r="C74" i="13"/>
  <c r="C74" i="14" s="1"/>
  <c r="C74" i="5" s="1"/>
  <c r="C75" i="17"/>
  <c r="M74" i="18"/>
  <c r="M74" i="19" s="1"/>
  <c r="AG74" i="18"/>
  <c r="AG74" i="19" s="1"/>
  <c r="E74" i="17"/>
  <c r="E73" i="13"/>
  <c r="E73" i="14" s="1"/>
  <c r="E73" i="5" s="1"/>
  <c r="O73" i="18"/>
  <c r="O73" i="19" s="1"/>
  <c r="AI73" i="18"/>
  <c r="AI73" i="19" s="1"/>
  <c r="G73" i="17"/>
  <c r="G72" i="13"/>
  <c r="G72" i="14" s="1"/>
  <c r="G72" i="5" s="1"/>
  <c r="Q72" i="18"/>
  <c r="Q72" i="19" s="1"/>
  <c r="AK72" i="18"/>
  <c r="AK72" i="19" s="1"/>
  <c r="AC72" i="18"/>
  <c r="AC72" i="19" s="1"/>
  <c r="I72" i="18"/>
  <c r="I72" i="19" s="1"/>
  <c r="AM71" i="18"/>
  <c r="AM71" i="19" s="1"/>
  <c r="S71" i="18"/>
  <c r="S71" i="19" s="1"/>
  <c r="K71" i="18"/>
  <c r="K71" i="19" s="1"/>
  <c r="AE71" i="18"/>
  <c r="AE71" i="19" s="1"/>
  <c r="C70" i="13"/>
  <c r="C70" i="14" s="1"/>
  <c r="C70" i="5" s="1"/>
  <c r="C71" i="17"/>
  <c r="AG70" i="18"/>
  <c r="AG70" i="19" s="1"/>
  <c r="M70" i="18"/>
  <c r="M70" i="19" s="1"/>
  <c r="E70" i="17"/>
  <c r="E69" i="13"/>
  <c r="E69" i="14" s="1"/>
  <c r="E69" i="5" s="1"/>
  <c r="AI69" i="18"/>
  <c r="AI69" i="19" s="1"/>
  <c r="O69" i="18"/>
  <c r="O69" i="19" s="1"/>
  <c r="G68" i="13"/>
  <c r="G68" i="14" s="1"/>
  <c r="G68" i="5" s="1"/>
  <c r="G69" i="17"/>
  <c r="AK68" i="18"/>
  <c r="AK68" i="19" s="1"/>
  <c r="Q68" i="18"/>
  <c r="Q68" i="19" s="1"/>
  <c r="AC68" i="18"/>
  <c r="AC68" i="19" s="1"/>
  <c r="I68" i="18"/>
  <c r="I68" i="19" s="1"/>
  <c r="AM67" i="18"/>
  <c r="AM67" i="19" s="1"/>
  <c r="S67" i="18"/>
  <c r="S67" i="19" s="1"/>
  <c r="K67" i="18"/>
  <c r="K67" i="19" s="1"/>
  <c r="AE67" i="18"/>
  <c r="AE67" i="19" s="1"/>
  <c r="C67" i="17"/>
  <c r="C66" i="13"/>
  <c r="C66" i="14" s="1"/>
  <c r="C66" i="5" s="1"/>
  <c r="AG66" i="18"/>
  <c r="AG66" i="19" s="1"/>
  <c r="M66" i="18"/>
  <c r="M66" i="19" s="1"/>
  <c r="E66" i="17"/>
  <c r="E65" i="13"/>
  <c r="E65" i="14" s="1"/>
  <c r="E65" i="5" s="1"/>
  <c r="AI65" i="18"/>
  <c r="AI65" i="19" s="1"/>
  <c r="O65" i="18"/>
  <c r="O65" i="19" s="1"/>
  <c r="G65" i="17"/>
  <c r="G64" i="13"/>
  <c r="G64" i="14" s="1"/>
  <c r="G64" i="5" s="1"/>
  <c r="AK64" i="18"/>
  <c r="AK64" i="19" s="1"/>
  <c r="Q64" i="18"/>
  <c r="Q64" i="19" s="1"/>
  <c r="I64" i="18"/>
  <c r="I64" i="19" s="1"/>
  <c r="AC64" i="18"/>
  <c r="AC64" i="19" s="1"/>
  <c r="S63" i="18"/>
  <c r="S63" i="19" s="1"/>
  <c r="AM63" i="18"/>
  <c r="AM63" i="19" s="1"/>
  <c r="K63" i="18"/>
  <c r="K63" i="19" s="1"/>
  <c r="AE63" i="18"/>
  <c r="AE63" i="19" s="1"/>
  <c r="C63" i="17"/>
  <c r="C62" i="13"/>
  <c r="C62" i="14" s="1"/>
  <c r="C62" i="5" s="1"/>
  <c r="AG62" i="18"/>
  <c r="AG62" i="19" s="1"/>
  <c r="M62" i="18"/>
  <c r="M62" i="19" s="1"/>
  <c r="E62" i="17"/>
  <c r="E61" i="13"/>
  <c r="E61" i="14" s="1"/>
  <c r="E61" i="5" s="1"/>
  <c r="O61" i="18"/>
  <c r="O61" i="19" s="1"/>
  <c r="AI61" i="18"/>
  <c r="AI61" i="19" s="1"/>
  <c r="G61" i="17"/>
  <c r="G60" i="13"/>
  <c r="G60" i="14" s="1"/>
  <c r="G60" i="5" s="1"/>
  <c r="AK60" i="18"/>
  <c r="AK60" i="19" s="1"/>
  <c r="Q60" i="18"/>
  <c r="Q60" i="19" s="1"/>
  <c r="I60" i="18"/>
  <c r="I60" i="19" s="1"/>
  <c r="AC60" i="18"/>
  <c r="AC60" i="19" s="1"/>
  <c r="AM59" i="18"/>
  <c r="AM59" i="19" s="1"/>
  <c r="S59" i="18"/>
  <c r="S59" i="19" s="1"/>
  <c r="K59" i="18"/>
  <c r="K59" i="19" s="1"/>
  <c r="AE59" i="18"/>
  <c r="AE59" i="19" s="1"/>
  <c r="C58" i="13"/>
  <c r="C58" i="14" s="1"/>
  <c r="C58" i="5" s="1"/>
  <c r="C59" i="17"/>
  <c r="M58" i="18"/>
  <c r="M58" i="19" s="1"/>
  <c r="AG58" i="18"/>
  <c r="AG58" i="19" s="1"/>
  <c r="E57" i="13"/>
  <c r="E57" i="14" s="1"/>
  <c r="E57" i="5" s="1"/>
  <c r="E58" i="17"/>
  <c r="AI57" i="18"/>
  <c r="AI57" i="19" s="1"/>
  <c r="O57" i="18"/>
  <c r="O57" i="19" s="1"/>
  <c r="G57" i="17"/>
  <c r="G56" i="13"/>
  <c r="G56" i="14" s="1"/>
  <c r="G56" i="5" s="1"/>
  <c r="Q56" i="18"/>
  <c r="Q56" i="19" s="1"/>
  <c r="AK56" i="18"/>
  <c r="AK56" i="19" s="1"/>
  <c r="AC56" i="18"/>
  <c r="AC56" i="19" s="1"/>
  <c r="I56" i="18"/>
  <c r="I56" i="19" s="1"/>
  <c r="AM55" i="18"/>
  <c r="AM55" i="19" s="1"/>
  <c r="S55" i="18"/>
  <c r="S55" i="19" s="1"/>
  <c r="AE55" i="18"/>
  <c r="AE55" i="19" s="1"/>
  <c r="K55" i="18"/>
  <c r="K55" i="19" s="1"/>
  <c r="C55" i="17"/>
  <c r="C54" i="13"/>
  <c r="C54" i="14" s="1"/>
  <c r="C54" i="5" s="1"/>
  <c r="AG54" i="18"/>
  <c r="AG54" i="19" s="1"/>
  <c r="M54" i="18"/>
  <c r="M54" i="19" s="1"/>
  <c r="E53" i="13"/>
  <c r="E53" i="14" s="1"/>
  <c r="E53" i="5" s="1"/>
  <c r="E54" i="17"/>
  <c r="O53" i="18"/>
  <c r="O53" i="19" s="1"/>
  <c r="AI53" i="18"/>
  <c r="AI53" i="19" s="1"/>
  <c r="G53" i="17"/>
  <c r="G52" i="13"/>
  <c r="G52" i="14" s="1"/>
  <c r="G52" i="5" s="1"/>
  <c r="AK52" i="18"/>
  <c r="AK52" i="19" s="1"/>
  <c r="Q52" i="18"/>
  <c r="Q52" i="19" s="1"/>
  <c r="AC52" i="18"/>
  <c r="AC52" i="19" s="1"/>
  <c r="I52" i="18"/>
  <c r="I52" i="19" s="1"/>
  <c r="S51" i="18"/>
  <c r="S51" i="19" s="1"/>
  <c r="AM51" i="18"/>
  <c r="AM51" i="19" s="1"/>
  <c r="AE51" i="18"/>
  <c r="AE51" i="19" s="1"/>
  <c r="K51" i="18"/>
  <c r="K51" i="19" s="1"/>
  <c r="C51" i="17"/>
  <c r="C50" i="13"/>
  <c r="C50" i="14" s="1"/>
  <c r="C50" i="5" s="1"/>
  <c r="M50" i="18"/>
  <c r="M50" i="19" s="1"/>
  <c r="AG50" i="18"/>
  <c r="AG50" i="19" s="1"/>
  <c r="E50" i="17"/>
  <c r="E49" i="13"/>
  <c r="E49" i="14" s="1"/>
  <c r="E49" i="5" s="1"/>
  <c r="O49" i="18"/>
  <c r="O49" i="19" s="1"/>
  <c r="AI49" i="18"/>
  <c r="AI49" i="19" s="1"/>
  <c r="G48" i="13"/>
  <c r="G48" i="14" s="1"/>
  <c r="G48" i="5" s="1"/>
  <c r="G49" i="17"/>
  <c r="AK48" i="18"/>
  <c r="AK48" i="19" s="1"/>
  <c r="Q48" i="18"/>
  <c r="Q48" i="19" s="1"/>
  <c r="AC48" i="18"/>
  <c r="AC48" i="19" s="1"/>
  <c r="I48" i="18"/>
  <c r="I48" i="19" s="1"/>
  <c r="AM47" i="18"/>
  <c r="AM47" i="19" s="1"/>
  <c r="S47" i="18"/>
  <c r="S47" i="19" s="1"/>
  <c r="K47" i="18"/>
  <c r="K47" i="19" s="1"/>
  <c r="AE47" i="18"/>
  <c r="AE47" i="19" s="1"/>
  <c r="C46" i="13"/>
  <c r="C46" i="14" s="1"/>
  <c r="C46" i="5" s="1"/>
  <c r="C47" i="17"/>
  <c r="AG46" i="18"/>
  <c r="AG46" i="19" s="1"/>
  <c r="M46" i="18"/>
  <c r="M46" i="19" s="1"/>
  <c r="E46" i="17"/>
  <c r="E45" i="13"/>
  <c r="E45" i="14" s="1"/>
  <c r="E45" i="5" s="1"/>
  <c r="AI45" i="18"/>
  <c r="AI45" i="19" s="1"/>
  <c r="O45" i="18"/>
  <c r="O45" i="19" s="1"/>
  <c r="G45" i="17"/>
  <c r="G44" i="13"/>
  <c r="G44" i="14" s="1"/>
  <c r="G44" i="5" s="1"/>
  <c r="AK44" i="18"/>
  <c r="AK44" i="19" s="1"/>
  <c r="Q44" i="18"/>
  <c r="Q44" i="19" s="1"/>
  <c r="I44" i="18"/>
  <c r="I44" i="19" s="1"/>
  <c r="AC44" i="18"/>
  <c r="AC44" i="19" s="1"/>
  <c r="AM43" i="18"/>
  <c r="AM43" i="19" s="1"/>
  <c r="S43" i="18"/>
  <c r="S43" i="19" s="1"/>
  <c r="AE43" i="18"/>
  <c r="AE43" i="19" s="1"/>
  <c r="K43" i="18"/>
  <c r="K43" i="19" s="1"/>
  <c r="C42" i="13"/>
  <c r="C42" i="14" s="1"/>
  <c r="C42" i="5" s="1"/>
  <c r="C43" i="17"/>
  <c r="AG42" i="18"/>
  <c r="AG42" i="19" s="1"/>
  <c r="M42" i="18"/>
  <c r="M42" i="19" s="1"/>
  <c r="E41" i="13"/>
  <c r="E41" i="14" s="1"/>
  <c r="E41" i="5" s="1"/>
  <c r="E42" i="17"/>
  <c r="AI41" i="18"/>
  <c r="AI41" i="19" s="1"/>
  <c r="O41" i="18"/>
  <c r="O41" i="19" s="1"/>
  <c r="G41" i="17"/>
  <c r="G40" i="13"/>
  <c r="G40" i="14" s="1"/>
  <c r="G40" i="5" s="1"/>
  <c r="Q40" i="18"/>
  <c r="Q40" i="19" s="1"/>
  <c r="AK40" i="18"/>
  <c r="AK40" i="19" s="1"/>
  <c r="I40" i="18"/>
  <c r="I40" i="19" s="1"/>
  <c r="AC40" i="18"/>
  <c r="AC40" i="19" s="1"/>
  <c r="S39" i="18"/>
  <c r="S39" i="19" s="1"/>
  <c r="AM39" i="18"/>
  <c r="AM39" i="19" s="1"/>
  <c r="AE39" i="18"/>
  <c r="AE39" i="19" s="1"/>
  <c r="K39" i="18"/>
  <c r="K39" i="19" s="1"/>
  <c r="C39" i="17"/>
  <c r="C38" i="13"/>
  <c r="C38" i="14" s="1"/>
  <c r="C38" i="5" s="1"/>
  <c r="M38" i="18"/>
  <c r="M38" i="19" s="1"/>
  <c r="AG38" i="18"/>
  <c r="AG38" i="19" s="1"/>
  <c r="E38" i="17"/>
  <c r="E37" i="13"/>
  <c r="E37" i="14" s="1"/>
  <c r="E37" i="5" s="1"/>
  <c r="AI37" i="18"/>
  <c r="AI37" i="19" s="1"/>
  <c r="O37" i="18"/>
  <c r="O37" i="19" s="1"/>
  <c r="G36" i="13"/>
  <c r="G36" i="14" s="1"/>
  <c r="G36" i="5" s="1"/>
  <c r="G37" i="17"/>
  <c r="Q36" i="18"/>
  <c r="Q36" i="19" s="1"/>
  <c r="AK36" i="18"/>
  <c r="AK36" i="19" s="1"/>
  <c r="AC36" i="18"/>
  <c r="AC36" i="19" s="1"/>
  <c r="I36" i="18"/>
  <c r="I36" i="19" s="1"/>
  <c r="AM35" i="18"/>
  <c r="AM35" i="19" s="1"/>
  <c r="S35" i="18"/>
  <c r="S35" i="19" s="1"/>
  <c r="K35" i="18"/>
  <c r="K35" i="19" s="1"/>
  <c r="AE35" i="18"/>
  <c r="AE35" i="19" s="1"/>
  <c r="C35" i="17"/>
  <c r="C34" i="13"/>
  <c r="C34" i="14" s="1"/>
  <c r="C34" i="5" s="1"/>
  <c r="AG34" i="18"/>
  <c r="AG34" i="19" s="1"/>
  <c r="M34" i="18"/>
  <c r="M34" i="19" s="1"/>
  <c r="E34" i="17"/>
  <c r="E33" i="13"/>
  <c r="E33" i="14" s="1"/>
  <c r="E33" i="5" s="1"/>
  <c r="O33" i="18"/>
  <c r="O33" i="19" s="1"/>
  <c r="AI33" i="18"/>
  <c r="AI33" i="19" s="1"/>
  <c r="G32" i="13"/>
  <c r="G32" i="14" s="1"/>
  <c r="G32" i="5" s="1"/>
  <c r="G33" i="17"/>
  <c r="Q32" i="18"/>
  <c r="Q32" i="19" s="1"/>
  <c r="AK32" i="18"/>
  <c r="AK32" i="19" s="1"/>
  <c r="AC32" i="18"/>
  <c r="AC32" i="19" s="1"/>
  <c r="I32" i="18"/>
  <c r="I32" i="19" s="1"/>
  <c r="S31" i="18"/>
  <c r="S31" i="19" s="1"/>
  <c r="AM31" i="18"/>
  <c r="AM31" i="19" s="1"/>
  <c r="K31" i="18"/>
  <c r="K31" i="19" s="1"/>
  <c r="AE31" i="18"/>
  <c r="AE31" i="19" s="1"/>
  <c r="C30" i="13"/>
  <c r="C30" i="14" s="1"/>
  <c r="C30" i="5" s="1"/>
  <c r="C31" i="17"/>
  <c r="M30" i="18"/>
  <c r="M30" i="19" s="1"/>
  <c r="AG30" i="18"/>
  <c r="AG30" i="19" s="1"/>
  <c r="E30" i="17"/>
  <c r="E29" i="13"/>
  <c r="E29" i="14" s="1"/>
  <c r="E29" i="5" s="1"/>
  <c r="O29" i="18"/>
  <c r="O29" i="19" s="1"/>
  <c r="AI29" i="18"/>
  <c r="AI29" i="19" s="1"/>
  <c r="G29" i="17"/>
  <c r="G28" i="13"/>
  <c r="G28" i="14" s="1"/>
  <c r="G28" i="5" s="1"/>
  <c r="AK28" i="18"/>
  <c r="AK28" i="19" s="1"/>
  <c r="Q28" i="18"/>
  <c r="Q28" i="19" s="1"/>
  <c r="AC28" i="18"/>
  <c r="AC28" i="19" s="1"/>
  <c r="I28" i="18"/>
  <c r="I28" i="19" s="1"/>
  <c r="S27" i="18"/>
  <c r="S27" i="19" s="1"/>
  <c r="AM27" i="18"/>
  <c r="AM27" i="19" s="1"/>
  <c r="AE27" i="18"/>
  <c r="AE27" i="19" s="1"/>
  <c r="K27" i="18"/>
  <c r="K27" i="19" s="1"/>
  <c r="C26" i="13"/>
  <c r="C26" i="14" s="1"/>
  <c r="C26" i="5" s="1"/>
  <c r="C27" i="17"/>
  <c r="M26" i="18"/>
  <c r="M26" i="19" s="1"/>
  <c r="AG26" i="18"/>
  <c r="AG26" i="19" s="1"/>
  <c r="E25" i="13"/>
  <c r="E25" i="14" s="1"/>
  <c r="E25" i="5" s="1"/>
  <c r="E26" i="17"/>
  <c r="AI25" i="18"/>
  <c r="AI25" i="19" s="1"/>
  <c r="O25" i="18"/>
  <c r="O25" i="19" s="1"/>
  <c r="G25" i="17"/>
  <c r="G24" i="13"/>
  <c r="G24" i="14" s="1"/>
  <c r="G24" i="5" s="1"/>
  <c r="Q24" i="18"/>
  <c r="Q24" i="19" s="1"/>
  <c r="AK24" i="18"/>
  <c r="AK24" i="19" s="1"/>
  <c r="I24" i="18"/>
  <c r="I24" i="19" s="1"/>
  <c r="AC24" i="18"/>
  <c r="AC24" i="19" s="1"/>
  <c r="AM23" i="18"/>
  <c r="AM23" i="19" s="1"/>
  <c r="S23" i="18"/>
  <c r="S23" i="19" s="1"/>
  <c r="K23" i="18"/>
  <c r="K23" i="19" s="1"/>
  <c r="AE23" i="18"/>
  <c r="AE23" i="19" s="1"/>
  <c r="C22" i="13"/>
  <c r="C22" i="14" s="1"/>
  <c r="C22" i="5" s="1"/>
  <c r="C23" i="17"/>
  <c r="M22" i="18"/>
  <c r="M22" i="19" s="1"/>
  <c r="AG22" i="18"/>
  <c r="AG22" i="19" s="1"/>
  <c r="E22" i="17"/>
  <c r="E21" i="13"/>
  <c r="E21" i="14" s="1"/>
  <c r="E21" i="5" s="1"/>
  <c r="O21" i="18"/>
  <c r="O21" i="19" s="1"/>
  <c r="AI21" i="18"/>
  <c r="AI21" i="19" s="1"/>
  <c r="G21" i="17"/>
  <c r="G20" i="13"/>
  <c r="G20" i="14" s="1"/>
  <c r="G20" i="5" s="1"/>
  <c r="AK20" i="18"/>
  <c r="AK20" i="19" s="1"/>
  <c r="Q20" i="18"/>
  <c r="Q20" i="19" s="1"/>
  <c r="AC20" i="18"/>
  <c r="AC20" i="19" s="1"/>
  <c r="I20" i="18"/>
  <c r="I20" i="19" s="1"/>
  <c r="AM19" i="18"/>
  <c r="AM19" i="19" s="1"/>
  <c r="S19" i="18"/>
  <c r="S19" i="19" s="1"/>
  <c r="AE19" i="18"/>
  <c r="AE19" i="19" s="1"/>
  <c r="K19" i="18"/>
  <c r="K19" i="19" s="1"/>
  <c r="C19" i="17"/>
  <c r="C18" i="13"/>
  <c r="C18" i="14" s="1"/>
  <c r="C18" i="5" s="1"/>
  <c r="M18" i="18"/>
  <c r="M18" i="19" s="1"/>
  <c r="AG18" i="18"/>
  <c r="AG18" i="19" s="1"/>
  <c r="E18" i="17"/>
  <c r="E17" i="13"/>
  <c r="E17" i="14" s="1"/>
  <c r="E17" i="5" s="1"/>
  <c r="O17" i="18"/>
  <c r="O17" i="19" s="1"/>
  <c r="AI17" i="18"/>
  <c r="AI17" i="19" s="1"/>
  <c r="G16" i="13"/>
  <c r="G16" i="14" s="1"/>
  <c r="G16" i="5" s="1"/>
  <c r="G17" i="17"/>
  <c r="Q16" i="18"/>
  <c r="Q16" i="19" s="1"/>
  <c r="AK16" i="18"/>
  <c r="AK16" i="19" s="1"/>
  <c r="AC16" i="18"/>
  <c r="AC16" i="19" s="1"/>
  <c r="I16" i="18"/>
  <c r="I16" i="19" s="1"/>
  <c r="AM15" i="18"/>
  <c r="AM15" i="19" s="1"/>
  <c r="S15" i="18"/>
  <c r="S15" i="19" s="1"/>
  <c r="AE15" i="18"/>
  <c r="AE15" i="19" s="1"/>
  <c r="K15" i="18"/>
  <c r="K15" i="19" s="1"/>
  <c r="C14" i="13"/>
  <c r="C14" i="14" s="1"/>
  <c r="C14" i="5" s="1"/>
  <c r="C15" i="17"/>
  <c r="M14" i="18"/>
  <c r="M14" i="19" s="1"/>
  <c r="AG14" i="18"/>
  <c r="AG14" i="19" s="1"/>
  <c r="E14" i="17"/>
  <c r="E13" i="13"/>
  <c r="E13" i="14" s="1"/>
  <c r="E13" i="5" s="1"/>
  <c r="AI13" i="18"/>
  <c r="AI13" i="19" s="1"/>
  <c r="O13" i="18"/>
  <c r="O13" i="19" s="1"/>
  <c r="G13" i="17"/>
  <c r="G12" i="13"/>
  <c r="G12" i="14" s="1"/>
  <c r="G12" i="5" s="1"/>
  <c r="AK12" i="18"/>
  <c r="AK12" i="19" s="1"/>
  <c r="Q12" i="18"/>
  <c r="Q12" i="19" s="1"/>
  <c r="AC12" i="18"/>
  <c r="AC12" i="19" s="1"/>
  <c r="I12" i="18"/>
  <c r="I12" i="19" s="1"/>
  <c r="S11" i="18"/>
  <c r="S11" i="19" s="1"/>
  <c r="AM11" i="18"/>
  <c r="AM11" i="19" s="1"/>
  <c r="K11" i="18"/>
  <c r="K11" i="19" s="1"/>
  <c r="AE11" i="18"/>
  <c r="AE11" i="19" s="1"/>
  <c r="C10" i="13"/>
  <c r="C10" i="14" s="1"/>
  <c r="C10" i="5" s="1"/>
  <c r="C11" i="17"/>
  <c r="M10" i="18"/>
  <c r="M10" i="19" s="1"/>
  <c r="AG10" i="18"/>
  <c r="AG10" i="19" s="1"/>
  <c r="E9" i="13"/>
  <c r="E9" i="14" s="1"/>
  <c r="E9" i="5" s="1"/>
  <c r="E10" i="17"/>
  <c r="AI9" i="18"/>
  <c r="AI9" i="19" s="1"/>
  <c r="O9" i="18"/>
  <c r="O9" i="19" s="1"/>
  <c r="G9" i="17"/>
  <c r="G8" i="13"/>
  <c r="G8" i="14" s="1"/>
  <c r="G8" i="5" s="1"/>
  <c r="AK8" i="18"/>
  <c r="AK8" i="19" s="1"/>
  <c r="Q8" i="18"/>
  <c r="Q8" i="19" s="1"/>
  <c r="I8" i="18"/>
  <c r="I8" i="19" s="1"/>
  <c r="AC8" i="18"/>
  <c r="AC8" i="19" s="1"/>
  <c r="AM7" i="18"/>
  <c r="AM7" i="19" s="1"/>
  <c r="S7" i="18"/>
  <c r="S7" i="19" s="1"/>
  <c r="AE7" i="18"/>
  <c r="AE7" i="19" s="1"/>
  <c r="K7" i="18"/>
  <c r="K7" i="19" s="1"/>
  <c r="C6" i="13"/>
  <c r="C6" i="14" s="1"/>
  <c r="C6" i="5" s="1"/>
  <c r="C7" i="17"/>
  <c r="M6" i="18"/>
  <c r="M6" i="19" s="1"/>
  <c r="AG6" i="18"/>
  <c r="AG6" i="19" s="1"/>
  <c r="E6" i="17"/>
  <c r="E5" i="13"/>
  <c r="E5" i="14" s="1"/>
  <c r="E5" i="5" s="1"/>
  <c r="AI5" i="18"/>
  <c r="AI5" i="19" s="1"/>
  <c r="O5" i="18"/>
  <c r="O5" i="19" s="1"/>
  <c r="G5" i="17"/>
  <c r="G4" i="13"/>
  <c r="G4" i="14" s="1"/>
  <c r="G4" i="5" s="1"/>
  <c r="O4" i="18"/>
  <c r="O4" i="19" s="1"/>
  <c r="AI4" i="18"/>
  <c r="AI4" i="19" s="1"/>
  <c r="F130" i="17"/>
  <c r="F129" i="13"/>
  <c r="F129" i="14" s="1"/>
  <c r="F129" i="5" s="1"/>
  <c r="B127" i="13"/>
  <c r="B127" i="14" s="1"/>
  <c r="B127" i="5" s="1"/>
  <c r="B128" i="17"/>
  <c r="F126" i="17"/>
  <c r="F125" i="13"/>
  <c r="F125" i="14" s="1"/>
  <c r="F125" i="5" s="1"/>
  <c r="B124" i="17"/>
  <c r="B123" i="13"/>
  <c r="B123" i="14" s="1"/>
  <c r="B123" i="5" s="1"/>
  <c r="P121" i="18"/>
  <c r="P121" i="19" s="1"/>
  <c r="AJ121" i="18"/>
  <c r="AJ121" i="19" s="1"/>
  <c r="L119" i="18"/>
  <c r="L119" i="19" s="1"/>
  <c r="AF119" i="18"/>
  <c r="AF119" i="19" s="1"/>
  <c r="R116" i="18"/>
  <c r="R116" i="19" s="1"/>
  <c r="AL116" i="18"/>
  <c r="AL116" i="19" s="1"/>
  <c r="N114" i="17"/>
  <c r="J112" i="18"/>
  <c r="J112" i="19" s="1"/>
  <c r="AD112" i="18"/>
  <c r="AD112" i="19" s="1"/>
  <c r="F110" i="17"/>
  <c r="F109" i="13"/>
  <c r="F109" i="14" s="1"/>
  <c r="F109" i="5" s="1"/>
  <c r="B108" i="17"/>
  <c r="B107" i="13"/>
  <c r="B107" i="14" s="1"/>
  <c r="B107" i="5" s="1"/>
  <c r="AJ105" i="18"/>
  <c r="AJ105" i="19" s="1"/>
  <c r="P105" i="18"/>
  <c r="P105" i="19" s="1"/>
  <c r="AF103" i="18"/>
  <c r="AF103" i="19" s="1"/>
  <c r="L103" i="18"/>
  <c r="L103" i="19" s="1"/>
  <c r="J100" i="18"/>
  <c r="J100" i="19" s="1"/>
  <c r="AD100" i="18"/>
  <c r="AD100" i="19" s="1"/>
  <c r="F97" i="13"/>
  <c r="F97" i="14" s="1"/>
  <c r="F97" i="5" s="1"/>
  <c r="F98" i="17"/>
  <c r="AF95" i="18"/>
  <c r="AF95" i="19" s="1"/>
  <c r="L95" i="18"/>
  <c r="L95" i="19" s="1"/>
  <c r="R92" i="18"/>
  <c r="R92" i="19" s="1"/>
  <c r="AL92" i="18"/>
  <c r="AL92" i="19" s="1"/>
  <c r="N90" i="17"/>
  <c r="B88" i="17"/>
  <c r="B87" i="13"/>
  <c r="B87" i="14" s="1"/>
  <c r="B87" i="5" s="1"/>
  <c r="P85" i="18"/>
  <c r="P85" i="19" s="1"/>
  <c r="AJ85" i="18"/>
  <c r="AJ85" i="19" s="1"/>
  <c r="B83" i="13"/>
  <c r="B83" i="14" s="1"/>
  <c r="B83" i="5" s="1"/>
  <c r="I83" i="5" s="1"/>
  <c r="B84" i="17"/>
  <c r="P81" i="18"/>
  <c r="P81" i="19" s="1"/>
  <c r="AJ81" i="18"/>
  <c r="AJ81" i="19" s="1"/>
  <c r="L79" i="18"/>
  <c r="L79" i="19" s="1"/>
  <c r="AF79" i="18"/>
  <c r="AF79" i="19" s="1"/>
  <c r="R76" i="18"/>
  <c r="R76" i="19" s="1"/>
  <c r="AL76" i="18"/>
  <c r="AL76" i="19" s="1"/>
  <c r="F74" i="17"/>
  <c r="F73" i="13"/>
  <c r="F73" i="14" s="1"/>
  <c r="F73" i="5" s="1"/>
  <c r="L71" i="18"/>
  <c r="L71" i="19" s="1"/>
  <c r="AF71" i="18"/>
  <c r="AF71" i="19" s="1"/>
  <c r="H69" i="17"/>
  <c r="D66" i="13"/>
  <c r="D66" i="14" s="1"/>
  <c r="D66" i="5" s="1"/>
  <c r="D67" i="17"/>
  <c r="J64" i="18"/>
  <c r="J64" i="19" s="1"/>
  <c r="AD64" i="18"/>
  <c r="AD64" i="19" s="1"/>
  <c r="P61" i="18"/>
  <c r="P61" i="19" s="1"/>
  <c r="AJ61" i="18"/>
  <c r="AJ61" i="19" s="1"/>
  <c r="L59" i="18"/>
  <c r="L59" i="19" s="1"/>
  <c r="AF59" i="18"/>
  <c r="AF59" i="19" s="1"/>
  <c r="J56" i="18"/>
  <c r="J56" i="19" s="1"/>
  <c r="AD56" i="18"/>
  <c r="AD56" i="19" s="1"/>
  <c r="P53" i="18"/>
  <c r="P53" i="19" s="1"/>
  <c r="AJ53" i="18"/>
  <c r="AJ53" i="19" s="1"/>
  <c r="B52" i="17"/>
  <c r="B51" i="13"/>
  <c r="B51" i="14" s="1"/>
  <c r="B51" i="5" s="1"/>
  <c r="F50" i="17"/>
  <c r="F49" i="13"/>
  <c r="F49" i="14" s="1"/>
  <c r="F49" i="5" s="1"/>
  <c r="B48" i="17"/>
  <c r="B47" i="13"/>
  <c r="B47" i="14" s="1"/>
  <c r="B47" i="5" s="1"/>
  <c r="F45" i="13"/>
  <c r="F45" i="14" s="1"/>
  <c r="F45" i="5" s="1"/>
  <c r="F46" i="17"/>
  <c r="AF43" i="18"/>
  <c r="AF43" i="19" s="1"/>
  <c r="L43" i="18"/>
  <c r="L43" i="19" s="1"/>
  <c r="R40" i="18"/>
  <c r="R40" i="19" s="1"/>
  <c r="AL40" i="18"/>
  <c r="AL40" i="19" s="1"/>
  <c r="N38" i="17"/>
  <c r="H37" i="17"/>
  <c r="N34" i="17"/>
  <c r="AD32" i="18"/>
  <c r="AD32" i="19" s="1"/>
  <c r="J32" i="18"/>
  <c r="J32" i="19" s="1"/>
  <c r="F29" i="13"/>
  <c r="F29" i="14" s="1"/>
  <c r="F29" i="5" s="1"/>
  <c r="F30" i="17"/>
  <c r="B27" i="13"/>
  <c r="B27" i="14" s="1"/>
  <c r="B27" i="5" s="1"/>
  <c r="B28" i="17"/>
  <c r="F26" i="17"/>
  <c r="F25" i="13"/>
  <c r="F25" i="14" s="1"/>
  <c r="F25" i="5" s="1"/>
  <c r="L23" i="18"/>
  <c r="L23" i="19" s="1"/>
  <c r="AF23" i="18"/>
  <c r="AF23" i="19" s="1"/>
  <c r="AL20" i="18"/>
  <c r="AL20" i="19" s="1"/>
  <c r="R20" i="18"/>
  <c r="R20" i="19" s="1"/>
  <c r="N18" i="17"/>
  <c r="J16" i="18"/>
  <c r="J16" i="19" s="1"/>
  <c r="AD16" i="18"/>
  <c r="AD16" i="19" s="1"/>
  <c r="AJ13" i="18"/>
  <c r="AJ13" i="19" s="1"/>
  <c r="P13" i="18"/>
  <c r="P13" i="19" s="1"/>
  <c r="AF11" i="18"/>
  <c r="AF11" i="19" s="1"/>
  <c r="L11" i="18"/>
  <c r="L11" i="19" s="1"/>
  <c r="H9" i="17"/>
  <c r="P5" i="18"/>
  <c r="P5" i="19" s="1"/>
  <c r="AJ5" i="18"/>
  <c r="AJ5" i="19" s="1"/>
  <c r="E4" i="17"/>
  <c r="E3" i="13"/>
  <c r="E3" i="14" s="1"/>
  <c r="E3" i="5" s="1"/>
  <c r="I4" i="18"/>
  <c r="I4" i="19" s="1"/>
  <c r="AC4" i="18"/>
  <c r="AC4" i="19" s="1"/>
  <c r="R131" i="18"/>
  <c r="R131" i="19" s="1"/>
  <c r="AL131" i="18"/>
  <c r="AL131" i="19" s="1"/>
  <c r="AD131" i="18"/>
  <c r="AD131" i="19" s="1"/>
  <c r="J131" i="18"/>
  <c r="J131" i="19" s="1"/>
  <c r="B131" i="17"/>
  <c r="B130" i="13"/>
  <c r="B130" i="14" s="1"/>
  <c r="B130" i="5" s="1"/>
  <c r="L130" i="18"/>
  <c r="L130" i="19" s="1"/>
  <c r="AF130" i="18"/>
  <c r="AF130" i="19" s="1"/>
  <c r="D130" i="17"/>
  <c r="D129" i="13"/>
  <c r="D129" i="14" s="1"/>
  <c r="D129" i="5" s="1"/>
  <c r="N129" i="17"/>
  <c r="F128" i="13"/>
  <c r="F128" i="14" s="1"/>
  <c r="F128" i="5" s="1"/>
  <c r="F129" i="17"/>
  <c r="P128" i="18"/>
  <c r="P128" i="19" s="1"/>
  <c r="AJ128" i="18"/>
  <c r="AJ128" i="19" s="1"/>
  <c r="H128" i="17"/>
  <c r="R127" i="18"/>
  <c r="R127" i="19" s="1"/>
  <c r="AL127" i="18"/>
  <c r="AL127" i="19" s="1"/>
  <c r="J127" i="18"/>
  <c r="J127" i="19" s="1"/>
  <c r="AD127" i="18"/>
  <c r="AD127" i="19" s="1"/>
  <c r="B127" i="17"/>
  <c r="B126" i="13"/>
  <c r="B126" i="14" s="1"/>
  <c r="B126" i="5" s="1"/>
  <c r="AF126" i="18"/>
  <c r="AF126" i="19" s="1"/>
  <c r="L126" i="18"/>
  <c r="L126" i="19" s="1"/>
  <c r="D125" i="13"/>
  <c r="D125" i="14" s="1"/>
  <c r="D125" i="5" s="1"/>
  <c r="D126" i="17"/>
  <c r="N125" i="17"/>
  <c r="F125" i="17"/>
  <c r="F124" i="13"/>
  <c r="F124" i="14" s="1"/>
  <c r="F124" i="5" s="1"/>
  <c r="P124" i="18"/>
  <c r="P124" i="19" s="1"/>
  <c r="AJ124" i="18"/>
  <c r="AJ124" i="19" s="1"/>
  <c r="H124" i="17"/>
  <c r="AL123" i="18"/>
  <c r="AL123" i="19" s="1"/>
  <c r="R123" i="18"/>
  <c r="R123" i="19" s="1"/>
  <c r="J123" i="18"/>
  <c r="J123" i="19" s="1"/>
  <c r="AD123" i="18"/>
  <c r="AD123" i="19" s="1"/>
  <c r="B122" i="13"/>
  <c r="B122" i="14" s="1"/>
  <c r="B122" i="5" s="1"/>
  <c r="B123" i="17"/>
  <c r="AF122" i="18"/>
  <c r="AF122" i="19" s="1"/>
  <c r="L122" i="18"/>
  <c r="L122" i="19" s="1"/>
  <c r="D122" i="17"/>
  <c r="D121" i="13"/>
  <c r="D121" i="14" s="1"/>
  <c r="D121" i="5" s="1"/>
  <c r="N121" i="17"/>
  <c r="F120" i="13"/>
  <c r="F120" i="14" s="1"/>
  <c r="F120" i="5" s="1"/>
  <c r="F121" i="17"/>
  <c r="AJ120" i="18"/>
  <c r="AJ120" i="19" s="1"/>
  <c r="P120" i="18"/>
  <c r="P120" i="19" s="1"/>
  <c r="H120" i="17"/>
  <c r="R119" i="18"/>
  <c r="R119" i="19" s="1"/>
  <c r="AL119" i="18"/>
  <c r="AL119" i="19" s="1"/>
  <c r="AD119" i="18"/>
  <c r="AD119" i="19" s="1"/>
  <c r="J119" i="18"/>
  <c r="J119" i="19" s="1"/>
  <c r="B118" i="13"/>
  <c r="B118" i="14" s="1"/>
  <c r="B118" i="5" s="1"/>
  <c r="B119" i="17"/>
  <c r="L118" i="18"/>
  <c r="L118" i="19" s="1"/>
  <c r="AF118" i="18"/>
  <c r="AF118" i="19" s="1"/>
  <c r="D117" i="13"/>
  <c r="D117" i="14" s="1"/>
  <c r="D117" i="5" s="1"/>
  <c r="D118" i="17"/>
  <c r="N117" i="17"/>
  <c r="F117" i="17"/>
  <c r="F116" i="13"/>
  <c r="F116" i="14" s="1"/>
  <c r="F116" i="5" s="1"/>
  <c r="P116" i="18"/>
  <c r="P116" i="19" s="1"/>
  <c r="AJ116" i="18"/>
  <c r="AJ116" i="19" s="1"/>
  <c r="H116" i="17"/>
  <c r="R115" i="18"/>
  <c r="R115" i="19" s="1"/>
  <c r="AL115" i="18"/>
  <c r="AL115" i="19" s="1"/>
  <c r="J115" i="18"/>
  <c r="J115" i="19" s="1"/>
  <c r="AD115" i="18"/>
  <c r="AD115" i="19" s="1"/>
  <c r="B115" i="17"/>
  <c r="B114" i="13"/>
  <c r="B114" i="14" s="1"/>
  <c r="B114" i="5" s="1"/>
  <c r="AF114" i="18"/>
  <c r="AF114" i="19" s="1"/>
  <c r="L114" i="18"/>
  <c r="L114" i="19" s="1"/>
  <c r="D114" i="17"/>
  <c r="D113" i="13"/>
  <c r="D113" i="14" s="1"/>
  <c r="D113" i="5" s="1"/>
  <c r="N113" i="17"/>
  <c r="F112" i="13"/>
  <c r="F112" i="14" s="1"/>
  <c r="F112" i="5" s="1"/>
  <c r="F113" i="17"/>
  <c r="AJ112" i="18"/>
  <c r="AJ112" i="19" s="1"/>
  <c r="P112" i="18"/>
  <c r="P112" i="19" s="1"/>
  <c r="H112" i="17"/>
  <c r="R111" i="18"/>
  <c r="R111" i="19" s="1"/>
  <c r="AL111" i="18"/>
  <c r="AL111" i="19" s="1"/>
  <c r="J111" i="18"/>
  <c r="J111" i="19" s="1"/>
  <c r="AD111" i="18"/>
  <c r="AD111" i="19" s="1"/>
  <c r="B110" i="13"/>
  <c r="B110" i="14" s="1"/>
  <c r="B110" i="5" s="1"/>
  <c r="B111" i="17"/>
  <c r="L110" i="18"/>
  <c r="L110" i="19" s="1"/>
  <c r="AF110" i="18"/>
  <c r="AF110" i="19" s="1"/>
  <c r="D109" i="13"/>
  <c r="D109" i="14" s="1"/>
  <c r="D109" i="5" s="1"/>
  <c r="D110" i="17"/>
  <c r="N109" i="17"/>
  <c r="F108" i="13"/>
  <c r="F108" i="14" s="1"/>
  <c r="F108" i="5" s="1"/>
  <c r="F109" i="17"/>
  <c r="AJ108" i="18"/>
  <c r="AJ108" i="19" s="1"/>
  <c r="P108" i="18"/>
  <c r="P108" i="19" s="1"/>
  <c r="H108" i="17"/>
  <c r="AL107" i="18"/>
  <c r="AL107" i="19" s="1"/>
  <c r="R107" i="18"/>
  <c r="R107" i="19" s="1"/>
  <c r="AD107" i="18"/>
  <c r="AD107" i="19" s="1"/>
  <c r="J107" i="18"/>
  <c r="J107" i="19" s="1"/>
  <c r="B106" i="13"/>
  <c r="B106" i="14" s="1"/>
  <c r="B106" i="5" s="1"/>
  <c r="B107" i="17"/>
  <c r="AF106" i="18"/>
  <c r="AF106" i="19" s="1"/>
  <c r="L106" i="18"/>
  <c r="L106" i="19" s="1"/>
  <c r="D106" i="17"/>
  <c r="D105" i="13"/>
  <c r="D105" i="14" s="1"/>
  <c r="D105" i="5" s="1"/>
  <c r="N105" i="17"/>
  <c r="F104" i="13"/>
  <c r="F104" i="14" s="1"/>
  <c r="F104" i="5" s="1"/>
  <c r="F105" i="17"/>
  <c r="P104" i="18"/>
  <c r="P104" i="19" s="1"/>
  <c r="AJ104" i="18"/>
  <c r="AJ104" i="19" s="1"/>
  <c r="H104" i="17"/>
  <c r="R103" i="18"/>
  <c r="R103" i="19" s="1"/>
  <c r="AL103" i="18"/>
  <c r="AL103" i="19" s="1"/>
  <c r="J103" i="18"/>
  <c r="J103" i="19" s="1"/>
  <c r="AD103" i="18"/>
  <c r="AD103" i="19" s="1"/>
  <c r="B102" i="13"/>
  <c r="B102" i="14" s="1"/>
  <c r="B102" i="5" s="1"/>
  <c r="B103" i="17"/>
  <c r="AF102" i="18"/>
  <c r="AF102" i="19" s="1"/>
  <c r="L102" i="18"/>
  <c r="L102" i="19" s="1"/>
  <c r="D101" i="13"/>
  <c r="D101" i="14" s="1"/>
  <c r="D101" i="5" s="1"/>
  <c r="D102" i="17"/>
  <c r="N101" i="17"/>
  <c r="F100" i="13"/>
  <c r="F100" i="14" s="1"/>
  <c r="F100" i="5" s="1"/>
  <c r="F101" i="17"/>
  <c r="AJ100" i="18"/>
  <c r="AJ100" i="19" s="1"/>
  <c r="P100" i="18"/>
  <c r="P100" i="19" s="1"/>
  <c r="H100" i="17"/>
  <c r="R99" i="18"/>
  <c r="R99" i="19" s="1"/>
  <c r="AL99" i="18"/>
  <c r="AL99" i="19" s="1"/>
  <c r="J99" i="18"/>
  <c r="J99" i="19" s="1"/>
  <c r="AD99" i="18"/>
  <c r="AD99" i="19" s="1"/>
  <c r="B99" i="17"/>
  <c r="B98" i="13"/>
  <c r="B98" i="14" s="1"/>
  <c r="B98" i="5" s="1"/>
  <c r="AF98" i="18"/>
  <c r="AF98" i="19" s="1"/>
  <c r="L98" i="18"/>
  <c r="L98" i="19" s="1"/>
  <c r="D97" i="13"/>
  <c r="D97" i="14" s="1"/>
  <c r="D97" i="5" s="1"/>
  <c r="D98" i="17"/>
  <c r="N97" i="17"/>
  <c r="F97" i="17"/>
  <c r="F96" i="13"/>
  <c r="F96" i="14" s="1"/>
  <c r="F96" i="5" s="1"/>
  <c r="AJ96" i="18"/>
  <c r="AJ96" i="19" s="1"/>
  <c r="P96" i="18"/>
  <c r="P96" i="19" s="1"/>
  <c r="H96" i="17"/>
  <c r="R95" i="18"/>
  <c r="R95" i="19" s="1"/>
  <c r="AL95" i="18"/>
  <c r="AL95" i="19" s="1"/>
  <c r="AD95" i="18"/>
  <c r="AD95" i="19" s="1"/>
  <c r="J95" i="18"/>
  <c r="J95" i="19" s="1"/>
  <c r="B95" i="17"/>
  <c r="B94" i="13"/>
  <c r="B94" i="14" s="1"/>
  <c r="B94" i="5" s="1"/>
  <c r="AF94" i="18"/>
  <c r="AF94" i="19" s="1"/>
  <c r="L94" i="18"/>
  <c r="L94" i="19" s="1"/>
  <c r="D93" i="13"/>
  <c r="D93" i="14" s="1"/>
  <c r="D93" i="5" s="1"/>
  <c r="D94" i="17"/>
  <c r="N93" i="17"/>
  <c r="F93" i="17"/>
  <c r="F92" i="13"/>
  <c r="F92" i="14" s="1"/>
  <c r="F92" i="5" s="1"/>
  <c r="AJ92" i="18"/>
  <c r="AJ92" i="19" s="1"/>
  <c r="P92" i="18"/>
  <c r="P92" i="19" s="1"/>
  <c r="H92" i="17"/>
  <c r="R91" i="18"/>
  <c r="R91" i="19" s="1"/>
  <c r="AL91" i="18"/>
  <c r="AL91" i="19" s="1"/>
  <c r="J91" i="18"/>
  <c r="J91" i="19" s="1"/>
  <c r="AD91" i="18"/>
  <c r="AD91" i="19" s="1"/>
  <c r="B90" i="13"/>
  <c r="B90" i="14" s="1"/>
  <c r="B90" i="5" s="1"/>
  <c r="B91" i="17"/>
  <c r="AF90" i="18"/>
  <c r="AF90" i="19" s="1"/>
  <c r="L90" i="18"/>
  <c r="L90" i="19" s="1"/>
  <c r="D89" i="13"/>
  <c r="D89" i="14" s="1"/>
  <c r="D89" i="5" s="1"/>
  <c r="D90" i="17"/>
  <c r="N89" i="17"/>
  <c r="F89" i="17"/>
  <c r="F88" i="13"/>
  <c r="F88" i="14" s="1"/>
  <c r="F88" i="5" s="1"/>
  <c r="P88" i="18"/>
  <c r="P88" i="19" s="1"/>
  <c r="AJ88" i="18"/>
  <c r="AJ88" i="19" s="1"/>
  <c r="H88" i="17"/>
  <c r="R87" i="18"/>
  <c r="R87" i="19" s="1"/>
  <c r="AL87" i="18"/>
  <c r="AL87" i="19" s="1"/>
  <c r="AD87" i="18"/>
  <c r="AD87" i="19" s="1"/>
  <c r="J87" i="18"/>
  <c r="J87" i="19" s="1"/>
  <c r="B87" i="17"/>
  <c r="B86" i="13"/>
  <c r="B86" i="14" s="1"/>
  <c r="B86" i="5" s="1"/>
  <c r="AF86" i="18"/>
  <c r="AF86" i="19" s="1"/>
  <c r="L86" i="18"/>
  <c r="L86" i="19" s="1"/>
  <c r="D85" i="13"/>
  <c r="D85" i="14" s="1"/>
  <c r="D85" i="5" s="1"/>
  <c r="D86" i="17"/>
  <c r="N85" i="17"/>
  <c r="F84" i="13"/>
  <c r="F84" i="14" s="1"/>
  <c r="F84" i="5" s="1"/>
  <c r="F85" i="17"/>
  <c r="P84" i="18"/>
  <c r="P84" i="19" s="1"/>
  <c r="AJ84" i="18"/>
  <c r="AJ84" i="19" s="1"/>
  <c r="H84" i="17"/>
  <c r="R83" i="18"/>
  <c r="R83" i="19" s="1"/>
  <c r="AL83" i="18"/>
  <c r="AL83" i="19" s="1"/>
  <c r="AD83" i="18"/>
  <c r="AD83" i="19" s="1"/>
  <c r="J83" i="18"/>
  <c r="J83" i="19" s="1"/>
  <c r="B83" i="17"/>
  <c r="B82" i="13"/>
  <c r="B82" i="14" s="1"/>
  <c r="B82" i="5" s="1"/>
  <c r="L82" i="18"/>
  <c r="L82" i="19" s="1"/>
  <c r="AF82" i="18"/>
  <c r="AF82" i="19" s="1"/>
  <c r="D82" i="17"/>
  <c r="D81" i="13"/>
  <c r="D81" i="14" s="1"/>
  <c r="D81" i="5" s="1"/>
  <c r="N81" i="17"/>
  <c r="F81" i="17"/>
  <c r="F80" i="13"/>
  <c r="F80" i="14" s="1"/>
  <c r="F80" i="5" s="1"/>
  <c r="AJ80" i="18"/>
  <c r="AJ80" i="19" s="1"/>
  <c r="P80" i="18"/>
  <c r="P80" i="19" s="1"/>
  <c r="H80" i="17"/>
  <c r="R79" i="18"/>
  <c r="R79" i="19" s="1"/>
  <c r="AL79" i="18"/>
  <c r="AL79" i="19" s="1"/>
  <c r="J79" i="18"/>
  <c r="J79" i="19" s="1"/>
  <c r="AD79" i="18"/>
  <c r="AD79" i="19" s="1"/>
  <c r="B78" i="13"/>
  <c r="B78" i="14" s="1"/>
  <c r="B78" i="5" s="1"/>
  <c r="B79" i="17"/>
  <c r="AF78" i="18"/>
  <c r="AF78" i="19" s="1"/>
  <c r="L78" i="18"/>
  <c r="L78" i="19" s="1"/>
  <c r="D78" i="17"/>
  <c r="D77" i="13"/>
  <c r="D77" i="14" s="1"/>
  <c r="D77" i="5" s="1"/>
  <c r="N77" i="17"/>
  <c r="F77" i="17"/>
  <c r="F76" i="13"/>
  <c r="F76" i="14" s="1"/>
  <c r="F76" i="5" s="1"/>
  <c r="P76" i="18"/>
  <c r="P76" i="19" s="1"/>
  <c r="AJ76" i="18"/>
  <c r="AJ76" i="19" s="1"/>
  <c r="H76" i="17"/>
  <c r="R75" i="18"/>
  <c r="R75" i="19" s="1"/>
  <c r="AL75" i="18"/>
  <c r="AL75" i="19" s="1"/>
  <c r="J75" i="18"/>
  <c r="J75" i="19" s="1"/>
  <c r="AD75" i="18"/>
  <c r="AD75" i="19" s="1"/>
  <c r="B75" i="17"/>
  <c r="B74" i="13"/>
  <c r="B74" i="14" s="1"/>
  <c r="B74" i="5" s="1"/>
  <c r="AF74" i="18"/>
  <c r="AF74" i="19" s="1"/>
  <c r="L74" i="18"/>
  <c r="L74" i="19" s="1"/>
  <c r="D74" i="17"/>
  <c r="D73" i="13"/>
  <c r="D73" i="14" s="1"/>
  <c r="D73" i="5" s="1"/>
  <c r="N73" i="17"/>
  <c r="F72" i="13"/>
  <c r="F72" i="14" s="1"/>
  <c r="F72" i="5" s="1"/>
  <c r="F73" i="17"/>
  <c r="P72" i="18"/>
  <c r="P72" i="19" s="1"/>
  <c r="AJ72" i="18"/>
  <c r="AJ72" i="19" s="1"/>
  <c r="H72" i="17"/>
  <c r="R71" i="18"/>
  <c r="R71" i="19" s="1"/>
  <c r="AL71" i="18"/>
  <c r="AL71" i="19" s="1"/>
  <c r="J71" i="18"/>
  <c r="J71" i="19" s="1"/>
  <c r="AD71" i="18"/>
  <c r="AD71" i="19" s="1"/>
  <c r="B71" i="17"/>
  <c r="B70" i="13"/>
  <c r="B70" i="14" s="1"/>
  <c r="B70" i="5" s="1"/>
  <c r="AF70" i="18"/>
  <c r="AF70" i="19" s="1"/>
  <c r="L70" i="18"/>
  <c r="L70" i="19" s="1"/>
  <c r="D69" i="13"/>
  <c r="D69" i="14" s="1"/>
  <c r="D69" i="5" s="1"/>
  <c r="D70" i="17"/>
  <c r="N69" i="17"/>
  <c r="F69" i="17"/>
  <c r="F68" i="13"/>
  <c r="F68" i="14" s="1"/>
  <c r="F68" i="5" s="1"/>
  <c r="P68" i="18"/>
  <c r="P68" i="19" s="1"/>
  <c r="AJ68" i="18"/>
  <c r="AJ68" i="19" s="1"/>
  <c r="H68" i="17"/>
  <c r="R67" i="18"/>
  <c r="R67" i="19" s="1"/>
  <c r="AL67" i="18"/>
  <c r="AL67" i="19" s="1"/>
  <c r="J67" i="18"/>
  <c r="J67" i="19" s="1"/>
  <c r="AD67" i="18"/>
  <c r="AD67" i="19" s="1"/>
  <c r="B67" i="17"/>
  <c r="B66" i="13"/>
  <c r="B66" i="14" s="1"/>
  <c r="B66" i="5" s="1"/>
  <c r="L66" i="18"/>
  <c r="L66" i="19" s="1"/>
  <c r="AF66" i="18"/>
  <c r="AF66" i="19" s="1"/>
  <c r="D65" i="13"/>
  <c r="D65" i="14" s="1"/>
  <c r="D65" i="5" s="1"/>
  <c r="D66" i="17"/>
  <c r="N65" i="17"/>
  <c r="F65" i="17"/>
  <c r="F64" i="13"/>
  <c r="F64" i="14" s="1"/>
  <c r="F64" i="5" s="1"/>
  <c r="AJ64" i="18"/>
  <c r="AJ64" i="19" s="1"/>
  <c r="P64" i="18"/>
  <c r="P64" i="19" s="1"/>
  <c r="H64" i="17"/>
  <c r="R63" i="18"/>
  <c r="R63" i="19" s="1"/>
  <c r="AL63" i="18"/>
  <c r="AL63" i="19" s="1"/>
  <c r="J63" i="18"/>
  <c r="J63" i="19" s="1"/>
  <c r="AD63" i="18"/>
  <c r="AD63" i="19" s="1"/>
  <c r="B63" i="17"/>
  <c r="B62" i="13"/>
  <c r="B62" i="14" s="1"/>
  <c r="B62" i="5" s="1"/>
  <c r="L62" i="18"/>
  <c r="L62" i="19" s="1"/>
  <c r="AF62" i="18"/>
  <c r="AF62" i="19" s="1"/>
  <c r="D61" i="13"/>
  <c r="D61" i="14" s="1"/>
  <c r="D61" i="5" s="1"/>
  <c r="D62" i="17"/>
  <c r="N61" i="17"/>
  <c r="F61" i="17"/>
  <c r="F60" i="13"/>
  <c r="F60" i="14" s="1"/>
  <c r="F60" i="5" s="1"/>
  <c r="P60" i="18"/>
  <c r="P60" i="19" s="1"/>
  <c r="AJ60" i="18"/>
  <c r="AJ60" i="19" s="1"/>
  <c r="H60" i="17"/>
  <c r="R59" i="18"/>
  <c r="R59" i="19" s="1"/>
  <c r="AL59" i="18"/>
  <c r="AL59" i="19" s="1"/>
  <c r="J59" i="18"/>
  <c r="J59" i="19" s="1"/>
  <c r="AD59" i="18"/>
  <c r="AD59" i="19" s="1"/>
  <c r="B58" i="13"/>
  <c r="B58" i="14" s="1"/>
  <c r="B58" i="5" s="1"/>
  <c r="B59" i="17"/>
  <c r="L58" i="18"/>
  <c r="L58" i="19" s="1"/>
  <c r="AF58" i="18"/>
  <c r="AF58" i="19" s="1"/>
  <c r="D58" i="17"/>
  <c r="D57" i="13"/>
  <c r="D57" i="14" s="1"/>
  <c r="D57" i="5" s="1"/>
  <c r="N57" i="17"/>
  <c r="F57" i="17"/>
  <c r="F56" i="13"/>
  <c r="F56" i="14" s="1"/>
  <c r="F56" i="5" s="1"/>
  <c r="P56" i="18"/>
  <c r="P56" i="19" s="1"/>
  <c r="AJ56" i="18"/>
  <c r="AJ56" i="19" s="1"/>
  <c r="H56" i="17"/>
  <c r="R55" i="18"/>
  <c r="R55" i="19" s="1"/>
  <c r="AL55" i="18"/>
  <c r="AL55" i="19" s="1"/>
  <c r="J55" i="18"/>
  <c r="J55" i="19" s="1"/>
  <c r="AD55" i="18"/>
  <c r="AD55" i="19" s="1"/>
  <c r="B54" i="13"/>
  <c r="B54" i="14" s="1"/>
  <c r="B54" i="5" s="1"/>
  <c r="B55" i="17"/>
  <c r="AF54" i="18"/>
  <c r="AF54" i="19" s="1"/>
  <c r="L54" i="18"/>
  <c r="L54" i="19" s="1"/>
  <c r="D53" i="13"/>
  <c r="D53" i="14" s="1"/>
  <c r="D53" i="5" s="1"/>
  <c r="D54" i="17"/>
  <c r="N53" i="17"/>
  <c r="F53" i="17"/>
  <c r="F52" i="13"/>
  <c r="F52" i="14" s="1"/>
  <c r="F52" i="5" s="1"/>
  <c r="P52" i="18"/>
  <c r="P52" i="19" s="1"/>
  <c r="AJ52" i="18"/>
  <c r="AJ52" i="19" s="1"/>
  <c r="H52" i="17"/>
  <c r="R51" i="18"/>
  <c r="R51" i="19" s="1"/>
  <c r="AL51" i="18"/>
  <c r="AL51" i="19" s="1"/>
  <c r="J51" i="18"/>
  <c r="J51" i="19" s="1"/>
  <c r="AD51" i="18"/>
  <c r="AD51" i="19" s="1"/>
  <c r="B51" i="17"/>
  <c r="B50" i="13"/>
  <c r="B50" i="14" s="1"/>
  <c r="B50" i="5" s="1"/>
  <c r="AF50" i="18"/>
  <c r="AF50" i="19" s="1"/>
  <c r="L50" i="18"/>
  <c r="L50" i="19" s="1"/>
  <c r="D49" i="13"/>
  <c r="D49" i="14" s="1"/>
  <c r="D49" i="5" s="1"/>
  <c r="D50" i="17"/>
  <c r="N49" i="17"/>
  <c r="F48" i="13"/>
  <c r="F48" i="14" s="1"/>
  <c r="F48" i="5" s="1"/>
  <c r="F49" i="17"/>
  <c r="P48" i="18"/>
  <c r="P48" i="19" s="1"/>
  <c r="AJ48" i="18"/>
  <c r="AJ48" i="19" s="1"/>
  <c r="H48" i="17"/>
  <c r="R47" i="18"/>
  <c r="R47" i="19" s="1"/>
  <c r="AL47" i="18"/>
  <c r="AL47" i="19" s="1"/>
  <c r="J47" i="18"/>
  <c r="J47" i="19" s="1"/>
  <c r="AD47" i="18"/>
  <c r="AD47" i="19" s="1"/>
  <c r="B47" i="17"/>
  <c r="B46" i="13"/>
  <c r="B46" i="14" s="1"/>
  <c r="B46" i="5" s="1"/>
  <c r="L46" i="18"/>
  <c r="L46" i="19" s="1"/>
  <c r="AF46" i="18"/>
  <c r="AF46" i="19" s="1"/>
  <c r="D45" i="13"/>
  <c r="D45" i="14" s="1"/>
  <c r="D45" i="5" s="1"/>
  <c r="D46" i="17"/>
  <c r="N45" i="17"/>
  <c r="F45" i="17"/>
  <c r="F44" i="13"/>
  <c r="F44" i="14" s="1"/>
  <c r="F44" i="5" s="1"/>
  <c r="P44" i="18"/>
  <c r="P44" i="19" s="1"/>
  <c r="AJ44" i="18"/>
  <c r="AJ44" i="19" s="1"/>
  <c r="H44" i="17"/>
  <c r="AL43" i="18"/>
  <c r="AL43" i="19" s="1"/>
  <c r="R43" i="18"/>
  <c r="R43" i="19" s="1"/>
  <c r="AD43" i="18"/>
  <c r="AD43" i="19" s="1"/>
  <c r="J43" i="18"/>
  <c r="J43" i="19" s="1"/>
  <c r="B42" i="13"/>
  <c r="B42" i="14" s="1"/>
  <c r="B42" i="5" s="1"/>
  <c r="B43" i="17"/>
  <c r="AF42" i="18"/>
  <c r="AF42" i="19" s="1"/>
  <c r="L42" i="18"/>
  <c r="L42" i="19" s="1"/>
  <c r="D42" i="17"/>
  <c r="D41" i="13"/>
  <c r="D41" i="14" s="1"/>
  <c r="D41" i="5" s="1"/>
  <c r="N41" i="17"/>
  <c r="F40" i="13"/>
  <c r="F40" i="14" s="1"/>
  <c r="F40" i="5" s="1"/>
  <c r="F41" i="17"/>
  <c r="P40" i="18"/>
  <c r="P40" i="19" s="1"/>
  <c r="AJ40" i="18"/>
  <c r="AJ40" i="19" s="1"/>
  <c r="H40" i="17"/>
  <c r="AL39" i="18"/>
  <c r="AL39" i="19" s="1"/>
  <c r="R39" i="18"/>
  <c r="R39" i="19" s="1"/>
  <c r="AD39" i="18"/>
  <c r="AD39" i="19" s="1"/>
  <c r="J39" i="18"/>
  <c r="J39" i="19" s="1"/>
  <c r="B38" i="13"/>
  <c r="B38" i="14" s="1"/>
  <c r="B38" i="5" s="1"/>
  <c r="B39" i="17"/>
  <c r="L38" i="18"/>
  <c r="L38" i="19" s="1"/>
  <c r="AF38" i="18"/>
  <c r="AF38" i="19" s="1"/>
  <c r="D38" i="17"/>
  <c r="D37" i="13"/>
  <c r="D37" i="14" s="1"/>
  <c r="D37" i="5" s="1"/>
  <c r="N37" i="17"/>
  <c r="F36" i="13"/>
  <c r="F36" i="14" s="1"/>
  <c r="F36" i="5" s="1"/>
  <c r="F37" i="17"/>
  <c r="AJ36" i="18"/>
  <c r="AJ36" i="19" s="1"/>
  <c r="P36" i="18"/>
  <c r="P36" i="19" s="1"/>
  <c r="H36" i="17"/>
  <c r="AL35" i="18"/>
  <c r="AL35" i="19" s="1"/>
  <c r="R35" i="18"/>
  <c r="R35" i="19" s="1"/>
  <c r="J35" i="18"/>
  <c r="J35" i="19" s="1"/>
  <c r="AD35" i="18"/>
  <c r="AD35" i="19" s="1"/>
  <c r="B35" i="17"/>
  <c r="B34" i="13"/>
  <c r="B34" i="14" s="1"/>
  <c r="B34" i="5" s="1"/>
  <c r="L34" i="18"/>
  <c r="L34" i="19" s="1"/>
  <c r="AF34" i="18"/>
  <c r="AF34" i="19" s="1"/>
  <c r="D34" i="17"/>
  <c r="D33" i="13"/>
  <c r="D33" i="14" s="1"/>
  <c r="D33" i="5" s="1"/>
  <c r="N33" i="17"/>
  <c r="F32" i="13"/>
  <c r="F32" i="14" s="1"/>
  <c r="F32" i="5" s="1"/>
  <c r="F33" i="17"/>
  <c r="AJ32" i="18"/>
  <c r="AJ32" i="19" s="1"/>
  <c r="P32" i="18"/>
  <c r="P32" i="19" s="1"/>
  <c r="H32" i="17"/>
  <c r="AL31" i="18"/>
  <c r="AL31" i="19" s="1"/>
  <c r="R31" i="18"/>
  <c r="R31" i="19" s="1"/>
  <c r="AD31" i="18"/>
  <c r="AD31" i="19" s="1"/>
  <c r="J31" i="18"/>
  <c r="J31" i="19" s="1"/>
  <c r="B31" i="17"/>
  <c r="B30" i="13"/>
  <c r="B30" i="14" s="1"/>
  <c r="B30" i="5" s="1"/>
  <c r="AF30" i="18"/>
  <c r="AF30" i="19" s="1"/>
  <c r="L30" i="18"/>
  <c r="L30" i="19" s="1"/>
  <c r="D30" i="17"/>
  <c r="D29" i="13"/>
  <c r="D29" i="14" s="1"/>
  <c r="D29" i="5" s="1"/>
  <c r="N29" i="17"/>
  <c r="F28" i="13"/>
  <c r="F28" i="14" s="1"/>
  <c r="F28" i="5" s="1"/>
  <c r="F29" i="17"/>
  <c r="AJ28" i="18"/>
  <c r="AJ28" i="19" s="1"/>
  <c r="P28" i="18"/>
  <c r="P28" i="19" s="1"/>
  <c r="H28" i="17"/>
  <c r="AL27" i="18"/>
  <c r="AL27" i="19" s="1"/>
  <c r="R27" i="18"/>
  <c r="R27" i="19" s="1"/>
  <c r="AD27" i="18"/>
  <c r="AD27" i="19" s="1"/>
  <c r="J27" i="18"/>
  <c r="J27" i="19" s="1"/>
  <c r="B27" i="17"/>
  <c r="B26" i="13"/>
  <c r="B26" i="14" s="1"/>
  <c r="B26" i="5" s="1"/>
  <c r="AF26" i="18"/>
  <c r="AF26" i="19" s="1"/>
  <c r="L26" i="18"/>
  <c r="L26" i="19" s="1"/>
  <c r="D26" i="17"/>
  <c r="D25" i="13"/>
  <c r="D25" i="14" s="1"/>
  <c r="D25" i="5" s="1"/>
  <c r="N25" i="17"/>
  <c r="F25" i="17"/>
  <c r="F24" i="13"/>
  <c r="F24" i="14" s="1"/>
  <c r="F24" i="5" s="1"/>
  <c r="AJ24" i="18"/>
  <c r="AJ24" i="19" s="1"/>
  <c r="P24" i="18"/>
  <c r="P24" i="19" s="1"/>
  <c r="H24" i="17"/>
  <c r="R23" i="18"/>
  <c r="R23" i="19" s="1"/>
  <c r="AL23" i="18"/>
  <c r="AL23" i="19" s="1"/>
  <c r="AD23" i="18"/>
  <c r="AD23" i="19" s="1"/>
  <c r="J23" i="18"/>
  <c r="J23" i="19" s="1"/>
  <c r="B22" i="13"/>
  <c r="B22" i="14" s="1"/>
  <c r="B22" i="5" s="1"/>
  <c r="B23" i="17"/>
  <c r="AF22" i="18"/>
  <c r="AF22" i="19" s="1"/>
  <c r="L22" i="18"/>
  <c r="L22" i="19" s="1"/>
  <c r="D21" i="13"/>
  <c r="D21" i="14" s="1"/>
  <c r="D21" i="5" s="1"/>
  <c r="D22" i="17"/>
  <c r="N21" i="17"/>
  <c r="F21" i="17"/>
  <c r="F20" i="13"/>
  <c r="F20" i="14" s="1"/>
  <c r="F20" i="5" s="1"/>
  <c r="AJ20" i="18"/>
  <c r="AJ20" i="19" s="1"/>
  <c r="P20" i="18"/>
  <c r="P20" i="19" s="1"/>
  <c r="H20" i="17"/>
  <c r="AL19" i="18"/>
  <c r="AL19" i="19" s="1"/>
  <c r="R19" i="18"/>
  <c r="R19" i="19" s="1"/>
  <c r="J19" i="18"/>
  <c r="J19" i="19" s="1"/>
  <c r="AD19" i="18"/>
  <c r="AD19" i="19" s="1"/>
  <c r="B19" i="17"/>
  <c r="B18" i="13"/>
  <c r="B18" i="14" s="1"/>
  <c r="B18" i="5" s="1"/>
  <c r="L18" i="18"/>
  <c r="L18" i="19" s="1"/>
  <c r="AF18" i="18"/>
  <c r="AF18" i="19" s="1"/>
  <c r="D18" i="17"/>
  <c r="D17" i="13"/>
  <c r="D17" i="14" s="1"/>
  <c r="D17" i="5" s="1"/>
  <c r="N17" i="17"/>
  <c r="F17" i="17"/>
  <c r="F16" i="13"/>
  <c r="F16" i="14" s="1"/>
  <c r="F16" i="5" s="1"/>
  <c r="P16" i="18"/>
  <c r="P16" i="19" s="1"/>
  <c r="AJ16" i="18"/>
  <c r="AJ16" i="19" s="1"/>
  <c r="H16" i="17"/>
  <c r="R15" i="18"/>
  <c r="R15" i="19" s="1"/>
  <c r="AL15" i="18"/>
  <c r="AL15" i="19" s="1"/>
  <c r="J15" i="18"/>
  <c r="J15" i="19" s="1"/>
  <c r="AD15" i="18"/>
  <c r="AD15" i="19" s="1"/>
  <c r="B14" i="13"/>
  <c r="B14" i="14" s="1"/>
  <c r="B14" i="5" s="1"/>
  <c r="B15" i="17"/>
  <c r="AF14" i="18"/>
  <c r="AF14" i="19" s="1"/>
  <c r="L14" i="18"/>
  <c r="L14" i="19" s="1"/>
  <c r="D13" i="13"/>
  <c r="D13" i="14" s="1"/>
  <c r="D13" i="5" s="1"/>
  <c r="D14" i="17"/>
  <c r="N13" i="17"/>
  <c r="F13" i="17"/>
  <c r="F12" i="13"/>
  <c r="F12" i="14" s="1"/>
  <c r="F12" i="5" s="1"/>
  <c r="P12" i="18"/>
  <c r="P12" i="19" s="1"/>
  <c r="AJ12" i="18"/>
  <c r="AJ12" i="19" s="1"/>
  <c r="H12" i="17"/>
  <c r="AL11" i="18"/>
  <c r="AL11" i="19" s="1"/>
  <c r="R11" i="18"/>
  <c r="R11" i="19" s="1"/>
  <c r="J11" i="18"/>
  <c r="J11" i="19" s="1"/>
  <c r="AD11" i="18"/>
  <c r="AD11" i="19" s="1"/>
  <c r="B11" i="17"/>
  <c r="B10" i="13"/>
  <c r="B10" i="14" s="1"/>
  <c r="B10" i="5" s="1"/>
  <c r="AF10" i="18"/>
  <c r="AF10" i="19" s="1"/>
  <c r="L10" i="18"/>
  <c r="L10" i="19" s="1"/>
  <c r="D10" i="17"/>
  <c r="D9" i="13"/>
  <c r="D9" i="14" s="1"/>
  <c r="D9" i="5" s="1"/>
  <c r="N9" i="17"/>
  <c r="F9" i="17"/>
  <c r="F8" i="13"/>
  <c r="F8" i="14" s="1"/>
  <c r="F8" i="5" s="1"/>
  <c r="AJ8" i="18"/>
  <c r="AJ8" i="19" s="1"/>
  <c r="P8" i="18"/>
  <c r="P8" i="19" s="1"/>
  <c r="H8" i="17"/>
  <c r="AL7" i="18"/>
  <c r="AL7" i="19" s="1"/>
  <c r="R7" i="18"/>
  <c r="R7" i="19" s="1"/>
  <c r="J7" i="18"/>
  <c r="J7" i="19" s="1"/>
  <c r="AD7" i="18"/>
  <c r="AD7" i="19" s="1"/>
  <c r="B7" i="17"/>
  <c r="B6" i="13"/>
  <c r="B6" i="14" s="1"/>
  <c r="B6" i="5" s="1"/>
  <c r="L6" i="18"/>
  <c r="L6" i="19" s="1"/>
  <c r="AF6" i="18"/>
  <c r="AF6" i="19" s="1"/>
  <c r="D6" i="17"/>
  <c r="D5" i="13"/>
  <c r="D5" i="14" s="1"/>
  <c r="D5" i="5" s="1"/>
  <c r="N5" i="17"/>
  <c r="F4" i="13"/>
  <c r="F4" i="14" s="1"/>
  <c r="F4" i="5" s="1"/>
  <c r="F5" i="17"/>
  <c r="AE4" i="18"/>
  <c r="AE4" i="19" s="1"/>
  <c r="K4" i="18"/>
  <c r="K4" i="19" s="1"/>
  <c r="AJ129" i="18"/>
  <c r="AJ129" i="19" s="1"/>
  <c r="P129" i="18"/>
  <c r="P129" i="19" s="1"/>
  <c r="L127" i="18"/>
  <c r="L127" i="19" s="1"/>
  <c r="AF127" i="18"/>
  <c r="AF127" i="19" s="1"/>
  <c r="R124" i="18"/>
  <c r="R124" i="19" s="1"/>
  <c r="AL124" i="18"/>
  <c r="AL124" i="19" s="1"/>
  <c r="N122" i="17"/>
  <c r="H121" i="17"/>
  <c r="D119" i="17"/>
  <c r="D118" i="13"/>
  <c r="D118" i="14" s="1"/>
  <c r="D118" i="5" s="1"/>
  <c r="AD116" i="18"/>
  <c r="AD116" i="19" s="1"/>
  <c r="J116" i="18"/>
  <c r="J116" i="19" s="1"/>
  <c r="P113" i="18"/>
  <c r="P113" i="19" s="1"/>
  <c r="AJ113" i="18"/>
  <c r="AJ113" i="19" s="1"/>
  <c r="L111" i="18"/>
  <c r="L111" i="19" s="1"/>
  <c r="AF111" i="18"/>
  <c r="AF111" i="19" s="1"/>
  <c r="H109" i="17"/>
  <c r="D106" i="13"/>
  <c r="D106" i="14" s="1"/>
  <c r="D106" i="5" s="1"/>
  <c r="D107" i="17"/>
  <c r="H105" i="17"/>
  <c r="D103" i="17"/>
  <c r="D102" i="13"/>
  <c r="D102" i="14" s="1"/>
  <c r="D102" i="5" s="1"/>
  <c r="AL100" i="18"/>
  <c r="AL100" i="19" s="1"/>
  <c r="R100" i="18"/>
  <c r="R100" i="19" s="1"/>
  <c r="N98" i="17"/>
  <c r="AD96" i="18"/>
  <c r="AD96" i="19" s="1"/>
  <c r="J96" i="18"/>
  <c r="J96" i="19" s="1"/>
  <c r="N94" i="17"/>
  <c r="J92" i="18"/>
  <c r="J92" i="19" s="1"/>
  <c r="AD92" i="18"/>
  <c r="AD92" i="19" s="1"/>
  <c r="F89" i="13"/>
  <c r="F89" i="14" s="1"/>
  <c r="F89" i="5" s="1"/>
  <c r="F90" i="17"/>
  <c r="L87" i="18"/>
  <c r="L87" i="19" s="1"/>
  <c r="AF87" i="18"/>
  <c r="AF87" i="19" s="1"/>
  <c r="H85" i="17"/>
  <c r="D82" i="13"/>
  <c r="D82" i="14" s="1"/>
  <c r="D82" i="5" s="1"/>
  <c r="D83" i="17"/>
  <c r="R80" i="18"/>
  <c r="R80" i="19" s="1"/>
  <c r="AL80" i="18"/>
  <c r="AL80" i="19" s="1"/>
  <c r="D79" i="17"/>
  <c r="D78" i="13"/>
  <c r="D78" i="14" s="1"/>
  <c r="D78" i="5" s="1"/>
  <c r="H77" i="17"/>
  <c r="N74" i="17"/>
  <c r="AD72" i="18"/>
  <c r="AD72" i="19" s="1"/>
  <c r="J72" i="18"/>
  <c r="J72" i="19" s="1"/>
  <c r="AL68" i="18"/>
  <c r="AL68" i="19" s="1"/>
  <c r="R68" i="18"/>
  <c r="R68" i="19" s="1"/>
  <c r="N66" i="17"/>
  <c r="R64" i="18"/>
  <c r="R64" i="19" s="1"/>
  <c r="AL64" i="18"/>
  <c r="AL64" i="19" s="1"/>
  <c r="N62" i="17"/>
  <c r="H61" i="17"/>
  <c r="D58" i="13"/>
  <c r="D58" i="14" s="1"/>
  <c r="D58" i="5" s="1"/>
  <c r="D59" i="17"/>
  <c r="H57" i="17"/>
  <c r="D54" i="13"/>
  <c r="D54" i="14" s="1"/>
  <c r="D54" i="5" s="1"/>
  <c r="D55" i="17"/>
  <c r="R52" i="18"/>
  <c r="R52" i="19" s="1"/>
  <c r="AL52" i="18"/>
  <c r="AL52" i="19" s="1"/>
  <c r="N50" i="17"/>
  <c r="H49" i="17"/>
  <c r="D46" i="13"/>
  <c r="D46" i="14" s="1"/>
  <c r="D46" i="5" s="1"/>
  <c r="D47" i="17"/>
  <c r="J44" i="18"/>
  <c r="J44" i="19" s="1"/>
  <c r="AD44" i="18"/>
  <c r="AD44" i="19" s="1"/>
  <c r="N42" i="17"/>
  <c r="H41" i="17"/>
  <c r="D38" i="13"/>
  <c r="D38" i="14" s="1"/>
  <c r="D38" i="5" s="1"/>
  <c r="D39" i="17"/>
  <c r="AD36" i="18"/>
  <c r="AD36" i="19" s="1"/>
  <c r="J36" i="18"/>
  <c r="J36" i="19" s="1"/>
  <c r="D34" i="13"/>
  <c r="D34" i="14" s="1"/>
  <c r="D34" i="5" s="1"/>
  <c r="D35" i="17"/>
  <c r="H33" i="17"/>
  <c r="D30" i="13"/>
  <c r="D30" i="14" s="1"/>
  <c r="D30" i="5" s="1"/>
  <c r="D31" i="17"/>
  <c r="AD28" i="18"/>
  <c r="AD28" i="19" s="1"/>
  <c r="J28" i="18"/>
  <c r="J28" i="19" s="1"/>
  <c r="P25" i="18"/>
  <c r="P25" i="19" s="1"/>
  <c r="AJ25" i="18"/>
  <c r="AJ25" i="19" s="1"/>
  <c r="B24" i="17"/>
  <c r="B23" i="13"/>
  <c r="B23" i="14" s="1"/>
  <c r="B23" i="5" s="1"/>
  <c r="F21" i="13"/>
  <c r="F21" i="14" s="1"/>
  <c r="F21" i="5" s="1"/>
  <c r="F22" i="17"/>
  <c r="L19" i="18"/>
  <c r="L19" i="19" s="1"/>
  <c r="AF19" i="18"/>
  <c r="AF19" i="19" s="1"/>
  <c r="AL16" i="18"/>
  <c r="AL16" i="19" s="1"/>
  <c r="R16" i="18"/>
  <c r="R16" i="19" s="1"/>
  <c r="D14" i="13"/>
  <c r="D14" i="14" s="1"/>
  <c r="D14" i="5" s="1"/>
  <c r="D15" i="17"/>
  <c r="H13" i="17"/>
  <c r="N10" i="17"/>
  <c r="J8" i="18"/>
  <c r="J8" i="19" s="1"/>
  <c r="AD8" i="18"/>
  <c r="AD8" i="19" s="1"/>
  <c r="F5" i="13"/>
  <c r="F5" i="14" s="1"/>
  <c r="F5" i="5" s="1"/>
  <c r="F6" i="17"/>
  <c r="D4" i="17"/>
  <c r="D3" i="13"/>
  <c r="D3" i="14" s="1"/>
  <c r="D3" i="5" s="1"/>
  <c r="N4" i="17"/>
  <c r="AK131" i="18"/>
  <c r="AK131" i="19" s="1"/>
  <c r="Q131" i="18"/>
  <c r="Q131" i="19" s="1"/>
  <c r="AC131" i="18"/>
  <c r="AC131" i="19" s="1"/>
  <c r="I131" i="18"/>
  <c r="I131" i="19" s="1"/>
  <c r="S130" i="18"/>
  <c r="S130" i="19" s="1"/>
  <c r="AM130" i="18"/>
  <c r="AM130" i="19" s="1"/>
  <c r="K130" i="18"/>
  <c r="K130" i="19" s="1"/>
  <c r="AE130" i="18"/>
  <c r="AE130" i="19" s="1"/>
  <c r="C130" i="17"/>
  <c r="C129" i="13"/>
  <c r="C129" i="14" s="1"/>
  <c r="C129" i="5" s="1"/>
  <c r="M129" i="18"/>
  <c r="M129" i="19" s="1"/>
  <c r="AG129" i="18"/>
  <c r="AG129" i="19" s="1"/>
  <c r="E128" i="13"/>
  <c r="E128" i="14" s="1"/>
  <c r="E128" i="5" s="1"/>
  <c r="E129" i="17"/>
  <c r="O128" i="18"/>
  <c r="O128" i="19" s="1"/>
  <c r="AI128" i="18"/>
  <c r="AI128" i="19" s="1"/>
  <c r="G128" i="17"/>
  <c r="G127" i="13"/>
  <c r="G127" i="14" s="1"/>
  <c r="G127" i="5" s="1"/>
  <c r="Q127" i="18"/>
  <c r="Q127" i="19" s="1"/>
  <c r="AK127" i="18"/>
  <c r="AK127" i="19" s="1"/>
  <c r="I127" i="18"/>
  <c r="I127" i="19" s="1"/>
  <c r="AC127" i="18"/>
  <c r="AC127" i="19" s="1"/>
  <c r="AM126" i="18"/>
  <c r="AM126" i="19" s="1"/>
  <c r="S126" i="18"/>
  <c r="S126" i="19" s="1"/>
  <c r="K126" i="18"/>
  <c r="K126" i="19" s="1"/>
  <c r="AE126" i="18"/>
  <c r="AE126" i="19" s="1"/>
  <c r="C125" i="13"/>
  <c r="C125" i="14" s="1"/>
  <c r="C125" i="5" s="1"/>
  <c r="C126" i="17"/>
  <c r="AG125" i="18"/>
  <c r="AG125" i="19" s="1"/>
  <c r="M125" i="18"/>
  <c r="M125" i="19" s="1"/>
  <c r="E124" i="13"/>
  <c r="E124" i="14" s="1"/>
  <c r="E124" i="5" s="1"/>
  <c r="E125" i="17"/>
  <c r="AI124" i="18"/>
  <c r="AI124" i="19" s="1"/>
  <c r="O124" i="18"/>
  <c r="O124" i="19" s="1"/>
  <c r="G123" i="13"/>
  <c r="G123" i="14" s="1"/>
  <c r="G123" i="5" s="1"/>
  <c r="G124" i="17"/>
  <c r="AK123" i="18"/>
  <c r="AK123" i="19" s="1"/>
  <c r="Q123" i="18"/>
  <c r="Q123" i="19" s="1"/>
  <c r="I123" i="18"/>
  <c r="I123" i="19" s="1"/>
  <c r="AC123" i="18"/>
  <c r="AC123" i="19" s="1"/>
  <c r="AM122" i="18"/>
  <c r="AM122" i="19" s="1"/>
  <c r="S122" i="18"/>
  <c r="S122" i="19" s="1"/>
  <c r="AE122" i="18"/>
  <c r="AE122" i="19" s="1"/>
  <c r="K122" i="18"/>
  <c r="K122" i="19" s="1"/>
  <c r="C121" i="13"/>
  <c r="C121" i="14" s="1"/>
  <c r="C121" i="5" s="1"/>
  <c r="C122" i="17"/>
  <c r="M121" i="18"/>
  <c r="M121" i="19" s="1"/>
  <c r="AG121" i="18"/>
  <c r="AG121" i="19" s="1"/>
  <c r="E121" i="17"/>
  <c r="E120" i="13"/>
  <c r="E120" i="14" s="1"/>
  <c r="E120" i="5" s="1"/>
  <c r="AI120" i="18"/>
  <c r="AI120" i="19" s="1"/>
  <c r="O120" i="18"/>
  <c r="O120" i="19" s="1"/>
  <c r="G119" i="13"/>
  <c r="G119" i="14" s="1"/>
  <c r="G119" i="5" s="1"/>
  <c r="G120" i="17"/>
  <c r="Q119" i="18"/>
  <c r="Q119" i="19" s="1"/>
  <c r="AK119" i="18"/>
  <c r="AK119" i="19" s="1"/>
  <c r="AC119" i="18"/>
  <c r="AC119" i="19" s="1"/>
  <c r="I119" i="18"/>
  <c r="I119" i="19" s="1"/>
  <c r="S118" i="18"/>
  <c r="S118" i="19" s="1"/>
  <c r="AM118" i="18"/>
  <c r="AM118" i="19" s="1"/>
  <c r="K118" i="18"/>
  <c r="K118" i="19" s="1"/>
  <c r="AE118" i="18"/>
  <c r="AE118" i="19" s="1"/>
  <c r="C118" i="17"/>
  <c r="C117" i="13"/>
  <c r="C117" i="14" s="1"/>
  <c r="C117" i="5" s="1"/>
  <c r="AG117" i="18"/>
  <c r="AG117" i="19" s="1"/>
  <c r="M117" i="18"/>
  <c r="M117" i="19" s="1"/>
  <c r="E116" i="13"/>
  <c r="E116" i="14" s="1"/>
  <c r="E116" i="5" s="1"/>
  <c r="E117" i="17"/>
  <c r="AI116" i="18"/>
  <c r="AI116" i="19" s="1"/>
  <c r="O116" i="18"/>
  <c r="O116" i="19" s="1"/>
  <c r="G115" i="13"/>
  <c r="G115" i="14" s="1"/>
  <c r="G115" i="5" s="1"/>
  <c r="G116" i="17"/>
  <c r="AK115" i="18"/>
  <c r="AK115" i="19" s="1"/>
  <c r="Q115" i="18"/>
  <c r="Q115" i="19" s="1"/>
  <c r="I115" i="18"/>
  <c r="I115" i="19" s="1"/>
  <c r="AC115" i="18"/>
  <c r="AC115" i="19" s="1"/>
  <c r="S114" i="18"/>
  <c r="S114" i="19" s="1"/>
  <c r="AM114" i="18"/>
  <c r="AM114" i="19" s="1"/>
  <c r="AE114" i="18"/>
  <c r="AE114" i="19" s="1"/>
  <c r="K114" i="18"/>
  <c r="K114" i="19" s="1"/>
  <c r="C114" i="17"/>
  <c r="C113" i="13"/>
  <c r="C113" i="14" s="1"/>
  <c r="C113" i="5" s="1"/>
  <c r="M113" i="18"/>
  <c r="M113" i="19" s="1"/>
  <c r="AG113" i="18"/>
  <c r="AG113" i="19" s="1"/>
  <c r="E112" i="13"/>
  <c r="E112" i="14" s="1"/>
  <c r="E112" i="5" s="1"/>
  <c r="E113" i="17"/>
  <c r="O112" i="18"/>
  <c r="O112" i="19" s="1"/>
  <c r="AI112" i="18"/>
  <c r="AI112" i="19" s="1"/>
  <c r="G112" i="17"/>
  <c r="G111" i="13"/>
  <c r="G111" i="14" s="1"/>
  <c r="G111" i="5" s="1"/>
  <c r="Q111" i="18"/>
  <c r="Q111" i="19" s="1"/>
  <c r="AK111" i="18"/>
  <c r="AK111" i="19" s="1"/>
  <c r="I111" i="18"/>
  <c r="I111" i="19" s="1"/>
  <c r="AC111" i="18"/>
  <c r="AC111" i="19" s="1"/>
  <c r="S110" i="18"/>
  <c r="S110" i="19" s="1"/>
  <c r="AM110" i="18"/>
  <c r="AM110" i="19" s="1"/>
  <c r="AE110" i="18"/>
  <c r="AE110" i="19" s="1"/>
  <c r="K110" i="18"/>
  <c r="K110" i="19" s="1"/>
  <c r="C110" i="17"/>
  <c r="C109" i="13"/>
  <c r="C109" i="14" s="1"/>
  <c r="C109" i="5" s="1"/>
  <c r="M109" i="18"/>
  <c r="M109" i="19" s="1"/>
  <c r="AG109" i="18"/>
  <c r="AG109" i="19" s="1"/>
  <c r="E108" i="13"/>
  <c r="E108" i="14" s="1"/>
  <c r="E108" i="5" s="1"/>
  <c r="E109" i="17"/>
  <c r="AI108" i="18"/>
  <c r="AI108" i="19" s="1"/>
  <c r="O108" i="18"/>
  <c r="O108" i="19" s="1"/>
  <c r="G107" i="13"/>
  <c r="G107" i="14" s="1"/>
  <c r="G107" i="5" s="1"/>
  <c r="G108" i="17"/>
  <c r="AK107" i="18"/>
  <c r="AK107" i="19" s="1"/>
  <c r="Q107" i="18"/>
  <c r="Q107" i="19" s="1"/>
  <c r="I107" i="18"/>
  <c r="I107" i="19" s="1"/>
  <c r="AC107" i="18"/>
  <c r="AC107" i="19" s="1"/>
  <c r="AM106" i="18"/>
  <c r="AM106" i="19" s="1"/>
  <c r="S106" i="18"/>
  <c r="S106" i="19" s="1"/>
  <c r="K106" i="18"/>
  <c r="K106" i="19" s="1"/>
  <c r="AE106" i="18"/>
  <c r="AE106" i="19" s="1"/>
  <c r="C105" i="13"/>
  <c r="C105" i="14" s="1"/>
  <c r="C105" i="5" s="1"/>
  <c r="C106" i="17"/>
  <c r="AG105" i="18"/>
  <c r="AG105" i="19" s="1"/>
  <c r="M105" i="18"/>
  <c r="M105" i="19" s="1"/>
  <c r="E105" i="17"/>
  <c r="E104" i="13"/>
  <c r="E104" i="14" s="1"/>
  <c r="E104" i="5" s="1"/>
  <c r="O104" i="18"/>
  <c r="O104" i="19" s="1"/>
  <c r="AI104" i="18"/>
  <c r="AI104" i="19" s="1"/>
  <c r="G103" i="13"/>
  <c r="G103" i="14" s="1"/>
  <c r="G103" i="5" s="1"/>
  <c r="G104" i="17"/>
  <c r="Q103" i="18"/>
  <c r="Q103" i="19" s="1"/>
  <c r="AK103" i="18"/>
  <c r="AK103" i="19" s="1"/>
  <c r="I103" i="18"/>
  <c r="I103" i="19" s="1"/>
  <c r="AC103" i="18"/>
  <c r="AC103" i="19" s="1"/>
  <c r="S102" i="18"/>
  <c r="S102" i="19" s="1"/>
  <c r="AM102" i="18"/>
  <c r="AM102" i="19" s="1"/>
  <c r="K102" i="18"/>
  <c r="K102" i="19" s="1"/>
  <c r="AE102" i="18"/>
  <c r="AE102" i="19" s="1"/>
  <c r="C101" i="13"/>
  <c r="C101" i="14" s="1"/>
  <c r="C101" i="5" s="1"/>
  <c r="C102" i="17"/>
  <c r="AG101" i="18"/>
  <c r="AG101" i="19" s="1"/>
  <c r="M101" i="18"/>
  <c r="M101" i="19" s="1"/>
  <c r="E100" i="13"/>
  <c r="E100" i="14" s="1"/>
  <c r="E100" i="5" s="1"/>
  <c r="E101" i="17"/>
  <c r="AI100" i="18"/>
  <c r="AI100" i="19" s="1"/>
  <c r="O100" i="18"/>
  <c r="O100" i="19" s="1"/>
  <c r="G100" i="17"/>
  <c r="G99" i="13"/>
  <c r="G99" i="14" s="1"/>
  <c r="G99" i="5" s="1"/>
  <c r="AK99" i="18"/>
  <c r="AK99" i="19" s="1"/>
  <c r="Q99" i="18"/>
  <c r="Q99" i="19" s="1"/>
  <c r="AC99" i="18"/>
  <c r="AC99" i="19" s="1"/>
  <c r="I99" i="18"/>
  <c r="I99" i="19" s="1"/>
  <c r="AM98" i="18"/>
  <c r="AM98" i="19" s="1"/>
  <c r="S98" i="18"/>
  <c r="S98" i="19" s="1"/>
  <c r="AE98" i="18"/>
  <c r="AE98" i="19" s="1"/>
  <c r="K98" i="18"/>
  <c r="K98" i="19" s="1"/>
  <c r="C98" i="17"/>
  <c r="C97" i="13"/>
  <c r="C97" i="14" s="1"/>
  <c r="C97" i="5" s="1"/>
  <c r="AG97" i="18"/>
  <c r="AG97" i="19" s="1"/>
  <c r="M97" i="18"/>
  <c r="M97" i="19" s="1"/>
  <c r="E96" i="13"/>
  <c r="E96" i="14" s="1"/>
  <c r="E96" i="5" s="1"/>
  <c r="E97" i="17"/>
  <c r="O96" i="18"/>
  <c r="O96" i="19" s="1"/>
  <c r="AI96" i="18"/>
  <c r="AI96" i="19" s="1"/>
  <c r="G96" i="17"/>
  <c r="G95" i="13"/>
  <c r="G95" i="14" s="1"/>
  <c r="G95" i="5" s="1"/>
  <c r="Q95" i="18"/>
  <c r="Q95" i="19" s="1"/>
  <c r="AK95" i="18"/>
  <c r="AK95" i="19" s="1"/>
  <c r="AC95" i="18"/>
  <c r="AC95" i="19" s="1"/>
  <c r="I95" i="18"/>
  <c r="I95" i="19" s="1"/>
  <c r="AM94" i="18"/>
  <c r="AM94" i="19" s="1"/>
  <c r="S94" i="18"/>
  <c r="S94" i="19" s="1"/>
  <c r="K94" i="18"/>
  <c r="K94" i="19" s="1"/>
  <c r="AE94" i="18"/>
  <c r="AE94" i="19" s="1"/>
  <c r="C94" i="17"/>
  <c r="C93" i="13"/>
  <c r="C93" i="14" s="1"/>
  <c r="C93" i="5" s="1"/>
  <c r="M93" i="18"/>
  <c r="M93" i="19" s="1"/>
  <c r="AG93" i="18"/>
  <c r="AG93" i="19" s="1"/>
  <c r="E92" i="13"/>
  <c r="E92" i="14" s="1"/>
  <c r="E92" i="5" s="1"/>
  <c r="E93" i="17"/>
  <c r="AI92" i="18"/>
  <c r="AI92" i="19" s="1"/>
  <c r="O92" i="18"/>
  <c r="O92" i="19" s="1"/>
  <c r="G91" i="13"/>
  <c r="G91" i="14" s="1"/>
  <c r="G91" i="5" s="1"/>
  <c r="G92" i="17"/>
  <c r="Q91" i="18"/>
  <c r="Q91" i="19" s="1"/>
  <c r="AK91" i="18"/>
  <c r="AK91" i="19" s="1"/>
  <c r="I91" i="18"/>
  <c r="I91" i="19" s="1"/>
  <c r="AC91" i="18"/>
  <c r="AC91" i="19" s="1"/>
  <c r="S90" i="18"/>
  <c r="S90" i="19" s="1"/>
  <c r="AM90" i="18"/>
  <c r="AM90" i="19" s="1"/>
  <c r="AE90" i="18"/>
  <c r="AE90" i="19" s="1"/>
  <c r="K90" i="18"/>
  <c r="K90" i="19" s="1"/>
  <c r="C90" i="17"/>
  <c r="C89" i="13"/>
  <c r="C89" i="14" s="1"/>
  <c r="C89" i="5" s="1"/>
  <c r="M89" i="18"/>
  <c r="M89" i="19" s="1"/>
  <c r="AG89" i="18"/>
  <c r="AG89" i="19" s="1"/>
  <c r="E89" i="17"/>
  <c r="E88" i="13"/>
  <c r="E88" i="14" s="1"/>
  <c r="E88" i="5" s="1"/>
  <c r="AI88" i="18"/>
  <c r="AI88" i="19" s="1"/>
  <c r="O88" i="18"/>
  <c r="O88" i="19" s="1"/>
  <c r="G87" i="13"/>
  <c r="G87" i="14" s="1"/>
  <c r="G87" i="5" s="1"/>
  <c r="G88" i="17"/>
  <c r="Q87" i="18"/>
  <c r="Q87" i="19" s="1"/>
  <c r="AK87" i="18"/>
  <c r="AK87" i="19" s="1"/>
  <c r="I87" i="18"/>
  <c r="I87" i="19" s="1"/>
  <c r="AC87" i="18"/>
  <c r="AC87" i="19" s="1"/>
  <c r="AM86" i="18"/>
  <c r="AM86" i="19" s="1"/>
  <c r="S86" i="18"/>
  <c r="S86" i="19" s="1"/>
  <c r="AE86" i="18"/>
  <c r="AE86" i="19" s="1"/>
  <c r="K86" i="18"/>
  <c r="K86" i="19" s="1"/>
  <c r="C85" i="13"/>
  <c r="C85" i="14" s="1"/>
  <c r="C85" i="5" s="1"/>
  <c r="C86" i="17"/>
  <c r="AG85" i="18"/>
  <c r="AG85" i="19" s="1"/>
  <c r="M85" i="18"/>
  <c r="M85" i="19" s="1"/>
  <c r="E84" i="13"/>
  <c r="E84" i="14" s="1"/>
  <c r="E84" i="5" s="1"/>
  <c r="E85" i="17"/>
  <c r="O84" i="18"/>
  <c r="O84" i="19" s="1"/>
  <c r="AI84" i="18"/>
  <c r="AI84" i="19" s="1"/>
  <c r="G84" i="17"/>
  <c r="G83" i="13"/>
  <c r="G83" i="14" s="1"/>
  <c r="G83" i="5" s="1"/>
  <c r="Q83" i="18"/>
  <c r="Q83" i="19" s="1"/>
  <c r="AK83" i="18"/>
  <c r="AK83" i="19" s="1"/>
  <c r="I83" i="18"/>
  <c r="I83" i="19" s="1"/>
  <c r="AC83" i="18"/>
  <c r="AC83" i="19" s="1"/>
  <c r="S82" i="18"/>
  <c r="S82" i="19" s="1"/>
  <c r="AM82" i="18"/>
  <c r="AM82" i="19" s="1"/>
  <c r="K82" i="18"/>
  <c r="K82" i="19" s="1"/>
  <c r="AE82" i="18"/>
  <c r="AE82" i="19" s="1"/>
  <c r="C82" i="17"/>
  <c r="C81" i="13"/>
  <c r="C81" i="14" s="1"/>
  <c r="C81" i="5" s="1"/>
  <c r="AG81" i="18"/>
  <c r="AG81" i="19" s="1"/>
  <c r="M81" i="18"/>
  <c r="M81" i="19" s="1"/>
  <c r="E80" i="13"/>
  <c r="E80" i="14" s="1"/>
  <c r="E80" i="5" s="1"/>
  <c r="E81" i="17"/>
  <c r="O80" i="18"/>
  <c r="O80" i="19" s="1"/>
  <c r="AI80" i="18"/>
  <c r="AI80" i="19" s="1"/>
  <c r="G80" i="17"/>
  <c r="G79" i="13"/>
  <c r="G79" i="14" s="1"/>
  <c r="G79" i="5" s="1"/>
  <c r="AK79" i="18"/>
  <c r="AK79" i="19" s="1"/>
  <c r="Q79" i="18"/>
  <c r="Q79" i="19" s="1"/>
  <c r="AC79" i="18"/>
  <c r="AC79" i="19" s="1"/>
  <c r="I79" i="18"/>
  <c r="I79" i="19" s="1"/>
  <c r="S78" i="18"/>
  <c r="S78" i="19" s="1"/>
  <c r="AM78" i="18"/>
  <c r="AM78" i="19" s="1"/>
  <c r="AE78" i="18"/>
  <c r="AE78" i="19" s="1"/>
  <c r="K78" i="18"/>
  <c r="K78" i="19" s="1"/>
  <c r="C78" i="17"/>
  <c r="C77" i="13"/>
  <c r="C77" i="14" s="1"/>
  <c r="C77" i="5" s="1"/>
  <c r="M77" i="18"/>
  <c r="M77" i="19" s="1"/>
  <c r="AG77" i="18"/>
  <c r="AG77" i="19" s="1"/>
  <c r="E77" i="17"/>
  <c r="E76" i="13"/>
  <c r="E76" i="14" s="1"/>
  <c r="E76" i="5" s="1"/>
  <c r="O76" i="18"/>
  <c r="O76" i="19" s="1"/>
  <c r="AI76" i="18"/>
  <c r="AI76" i="19" s="1"/>
  <c r="G76" i="17"/>
  <c r="G75" i="13"/>
  <c r="G75" i="14" s="1"/>
  <c r="G75" i="5" s="1"/>
  <c r="Q75" i="18"/>
  <c r="Q75" i="19" s="1"/>
  <c r="AK75" i="18"/>
  <c r="AK75" i="19" s="1"/>
  <c r="I75" i="18"/>
  <c r="I75" i="19" s="1"/>
  <c r="AC75" i="18"/>
  <c r="AC75" i="19" s="1"/>
  <c r="AM74" i="18"/>
  <c r="AM74" i="19" s="1"/>
  <c r="S74" i="18"/>
  <c r="S74" i="19" s="1"/>
  <c r="AE74" i="18"/>
  <c r="AE74" i="19" s="1"/>
  <c r="K74" i="18"/>
  <c r="K74" i="19" s="1"/>
  <c r="C73" i="13"/>
  <c r="C73" i="14" s="1"/>
  <c r="C73" i="5" s="1"/>
  <c r="C74" i="17"/>
  <c r="AG73" i="18"/>
  <c r="AG73" i="19" s="1"/>
  <c r="M73" i="18"/>
  <c r="M73" i="19" s="1"/>
  <c r="E73" i="17"/>
  <c r="E72" i="13"/>
  <c r="E72" i="14" s="1"/>
  <c r="E72" i="5" s="1"/>
  <c r="O72" i="18"/>
  <c r="O72" i="19" s="1"/>
  <c r="AI72" i="18"/>
  <c r="AI72" i="19" s="1"/>
  <c r="G71" i="13"/>
  <c r="G71" i="14" s="1"/>
  <c r="G71" i="5" s="1"/>
  <c r="G72" i="17"/>
  <c r="AK71" i="18"/>
  <c r="AK71" i="19" s="1"/>
  <c r="Q71" i="18"/>
  <c r="Q71" i="19" s="1"/>
  <c r="AC71" i="18"/>
  <c r="AC71" i="19" s="1"/>
  <c r="I71" i="18"/>
  <c r="I71" i="19" s="1"/>
  <c r="AM70" i="18"/>
  <c r="AM70" i="19" s="1"/>
  <c r="S70" i="18"/>
  <c r="S70" i="19" s="1"/>
  <c r="K70" i="18"/>
  <c r="K70" i="19" s="1"/>
  <c r="AE70" i="18"/>
  <c r="AE70" i="19" s="1"/>
  <c r="C69" i="13"/>
  <c r="C69" i="14" s="1"/>
  <c r="C69" i="5" s="1"/>
  <c r="C70" i="17"/>
  <c r="AG69" i="18"/>
  <c r="AG69" i="19" s="1"/>
  <c r="M69" i="18"/>
  <c r="M69" i="19" s="1"/>
  <c r="E69" i="17"/>
  <c r="E68" i="13"/>
  <c r="E68" i="14" s="1"/>
  <c r="E68" i="5" s="1"/>
  <c r="O68" i="18"/>
  <c r="O68" i="19" s="1"/>
  <c r="AI68" i="18"/>
  <c r="AI68" i="19" s="1"/>
  <c r="G67" i="13"/>
  <c r="G67" i="14" s="1"/>
  <c r="G67" i="5" s="1"/>
  <c r="G68" i="17"/>
  <c r="AK67" i="18"/>
  <c r="AK67" i="19" s="1"/>
  <c r="Q67" i="18"/>
  <c r="Q67" i="19" s="1"/>
  <c r="AC67" i="18"/>
  <c r="AC67" i="19" s="1"/>
  <c r="I67" i="18"/>
  <c r="I67" i="19" s="1"/>
  <c r="AM66" i="18"/>
  <c r="AM66" i="19" s="1"/>
  <c r="S66" i="18"/>
  <c r="S66" i="19" s="1"/>
  <c r="K66" i="18"/>
  <c r="K66" i="19" s="1"/>
  <c r="AE66" i="18"/>
  <c r="AE66" i="19" s="1"/>
  <c r="C65" i="13"/>
  <c r="C65" i="14" s="1"/>
  <c r="C65" i="5" s="1"/>
  <c r="C66" i="17"/>
  <c r="M65" i="18"/>
  <c r="M65" i="19" s="1"/>
  <c r="AG65" i="18"/>
  <c r="AG65" i="19" s="1"/>
  <c r="E64" i="13"/>
  <c r="E64" i="14" s="1"/>
  <c r="E64" i="5" s="1"/>
  <c r="E65" i="17"/>
  <c r="AI64" i="18"/>
  <c r="AI64" i="19" s="1"/>
  <c r="O64" i="18"/>
  <c r="O64" i="19" s="1"/>
  <c r="G63" i="13"/>
  <c r="G63" i="14" s="1"/>
  <c r="G63" i="5" s="1"/>
  <c r="G64" i="17"/>
  <c r="Q63" i="18"/>
  <c r="Q63" i="19" s="1"/>
  <c r="AK63" i="18"/>
  <c r="AK63" i="19" s="1"/>
  <c r="I63" i="18"/>
  <c r="I63" i="19" s="1"/>
  <c r="AC63" i="18"/>
  <c r="AC63" i="19" s="1"/>
  <c r="AM62" i="18"/>
  <c r="AM62" i="19" s="1"/>
  <c r="S62" i="18"/>
  <c r="S62" i="19" s="1"/>
  <c r="K62" i="18"/>
  <c r="K62" i="19" s="1"/>
  <c r="AE62" i="18"/>
  <c r="AE62" i="19" s="1"/>
  <c r="C61" i="13"/>
  <c r="C61" i="14" s="1"/>
  <c r="C61" i="5" s="1"/>
  <c r="C62" i="17"/>
  <c r="M61" i="18"/>
  <c r="M61" i="19" s="1"/>
  <c r="AG61" i="18"/>
  <c r="AG61" i="19" s="1"/>
  <c r="E61" i="17"/>
  <c r="E60" i="13"/>
  <c r="E60" i="14" s="1"/>
  <c r="E60" i="5" s="1"/>
  <c r="AI60" i="18"/>
  <c r="AI60" i="19" s="1"/>
  <c r="O60" i="18"/>
  <c r="O60" i="19" s="1"/>
  <c r="G59" i="13"/>
  <c r="G59" i="14" s="1"/>
  <c r="G59" i="5" s="1"/>
  <c r="G60" i="17"/>
  <c r="AK59" i="18"/>
  <c r="AK59" i="19" s="1"/>
  <c r="Q59" i="18"/>
  <c r="Q59" i="19" s="1"/>
  <c r="AC59" i="18"/>
  <c r="AC59" i="19" s="1"/>
  <c r="I59" i="18"/>
  <c r="I59" i="19" s="1"/>
  <c r="AM58" i="18"/>
  <c r="AM58" i="19" s="1"/>
  <c r="S58" i="18"/>
  <c r="S58" i="19" s="1"/>
  <c r="K58" i="18"/>
  <c r="K58" i="19" s="1"/>
  <c r="AE58" i="18"/>
  <c r="AE58" i="19" s="1"/>
  <c r="C58" i="17"/>
  <c r="C57" i="13"/>
  <c r="C57" i="14" s="1"/>
  <c r="C57" i="5" s="1"/>
  <c r="AG57" i="18"/>
  <c r="AG57" i="19" s="1"/>
  <c r="M57" i="18"/>
  <c r="M57" i="19" s="1"/>
  <c r="E56" i="13"/>
  <c r="E56" i="14" s="1"/>
  <c r="E56" i="5" s="1"/>
  <c r="E57" i="17"/>
  <c r="O56" i="18"/>
  <c r="O56" i="19" s="1"/>
  <c r="AI56" i="18"/>
  <c r="AI56" i="19" s="1"/>
  <c r="G56" i="17"/>
  <c r="G55" i="13"/>
  <c r="G55" i="14" s="1"/>
  <c r="G55" i="5" s="1"/>
  <c r="Q55" i="18"/>
  <c r="Q55" i="19" s="1"/>
  <c r="AK55" i="18"/>
  <c r="AK55" i="19" s="1"/>
  <c r="I55" i="18"/>
  <c r="I55" i="19" s="1"/>
  <c r="AC55" i="18"/>
  <c r="AC55" i="19" s="1"/>
  <c r="AM54" i="18"/>
  <c r="AM54" i="19" s="1"/>
  <c r="S54" i="18"/>
  <c r="S54" i="19" s="1"/>
  <c r="AE54" i="18"/>
  <c r="AE54" i="19" s="1"/>
  <c r="K54" i="18"/>
  <c r="K54" i="19" s="1"/>
  <c r="C53" i="13"/>
  <c r="C53" i="14" s="1"/>
  <c r="C53" i="5" s="1"/>
  <c r="C54" i="17"/>
  <c r="AG53" i="18"/>
  <c r="AG53" i="19" s="1"/>
  <c r="M53" i="18"/>
  <c r="M53" i="19" s="1"/>
  <c r="E53" i="17"/>
  <c r="E52" i="13"/>
  <c r="E52" i="14" s="1"/>
  <c r="E52" i="5" s="1"/>
  <c r="O52" i="18"/>
  <c r="O52" i="19" s="1"/>
  <c r="AI52" i="18"/>
  <c r="AI52" i="19" s="1"/>
  <c r="G51" i="13"/>
  <c r="G51" i="14" s="1"/>
  <c r="G51" i="5" s="1"/>
  <c r="G52" i="17"/>
  <c r="Q51" i="18"/>
  <c r="Q51" i="19" s="1"/>
  <c r="AK51" i="18"/>
  <c r="AK51" i="19" s="1"/>
  <c r="AC51" i="18"/>
  <c r="AC51" i="19" s="1"/>
  <c r="I51" i="18"/>
  <c r="I51" i="19" s="1"/>
  <c r="AM50" i="18"/>
  <c r="AM50" i="19" s="1"/>
  <c r="S50" i="18"/>
  <c r="S50" i="19" s="1"/>
  <c r="K50" i="18"/>
  <c r="K50" i="19" s="1"/>
  <c r="AE50" i="18"/>
  <c r="AE50" i="19" s="1"/>
  <c r="C50" i="17"/>
  <c r="C49" i="13"/>
  <c r="C49" i="14" s="1"/>
  <c r="C49" i="5" s="1"/>
  <c r="M49" i="18"/>
  <c r="M49" i="19" s="1"/>
  <c r="AG49" i="18"/>
  <c r="AG49" i="19" s="1"/>
  <c r="E49" i="17"/>
  <c r="E48" i="13"/>
  <c r="E48" i="14" s="1"/>
  <c r="E48" i="5" s="1"/>
  <c r="O48" i="18"/>
  <c r="O48" i="19" s="1"/>
  <c r="AI48" i="18"/>
  <c r="AI48" i="19" s="1"/>
  <c r="G48" i="17"/>
  <c r="G47" i="13"/>
  <c r="G47" i="14" s="1"/>
  <c r="G47" i="5" s="1"/>
  <c r="AK47" i="18"/>
  <c r="AK47" i="19" s="1"/>
  <c r="Q47" i="18"/>
  <c r="Q47" i="19" s="1"/>
  <c r="AC47" i="18"/>
  <c r="AC47" i="19" s="1"/>
  <c r="I47" i="18"/>
  <c r="I47" i="19" s="1"/>
  <c r="AM46" i="18"/>
  <c r="AM46" i="19" s="1"/>
  <c r="S46" i="18"/>
  <c r="S46" i="19" s="1"/>
  <c r="AE46" i="18"/>
  <c r="AE46" i="19" s="1"/>
  <c r="K46" i="18"/>
  <c r="K46" i="19" s="1"/>
  <c r="C45" i="13"/>
  <c r="C45" i="14" s="1"/>
  <c r="C45" i="5" s="1"/>
  <c r="C46" i="17"/>
  <c r="AG45" i="18"/>
  <c r="AG45" i="19" s="1"/>
  <c r="M45" i="18"/>
  <c r="M45" i="19" s="1"/>
  <c r="E44" i="13"/>
  <c r="E44" i="14" s="1"/>
  <c r="E44" i="5" s="1"/>
  <c r="E45" i="17"/>
  <c r="O44" i="18"/>
  <c r="O44" i="19" s="1"/>
  <c r="AI44" i="18"/>
  <c r="AI44" i="19" s="1"/>
  <c r="G43" i="13"/>
  <c r="G43" i="14" s="1"/>
  <c r="G43" i="5" s="1"/>
  <c r="G44" i="17"/>
  <c r="Q43" i="18"/>
  <c r="Q43" i="19" s="1"/>
  <c r="AK43" i="18"/>
  <c r="AK43" i="19" s="1"/>
  <c r="I43" i="18"/>
  <c r="I43" i="19" s="1"/>
  <c r="AC43" i="18"/>
  <c r="AC43" i="19" s="1"/>
  <c r="S42" i="18"/>
  <c r="S42" i="19" s="1"/>
  <c r="AM42" i="18"/>
  <c r="AM42" i="19" s="1"/>
  <c r="K42" i="18"/>
  <c r="K42" i="19" s="1"/>
  <c r="AE42" i="18"/>
  <c r="AE42" i="19" s="1"/>
  <c r="C41" i="13"/>
  <c r="C41" i="14" s="1"/>
  <c r="C41" i="5" s="1"/>
  <c r="C42" i="17"/>
  <c r="AG41" i="18"/>
  <c r="AG41" i="19" s="1"/>
  <c r="M41" i="18"/>
  <c r="M41" i="19" s="1"/>
  <c r="E40" i="13"/>
  <c r="E40" i="14" s="1"/>
  <c r="E40" i="5" s="1"/>
  <c r="E41" i="17"/>
  <c r="AI40" i="18"/>
  <c r="AI40" i="19" s="1"/>
  <c r="O40" i="18"/>
  <c r="O40" i="19" s="1"/>
  <c r="G39" i="13"/>
  <c r="G39" i="14" s="1"/>
  <c r="G39" i="5" s="1"/>
  <c r="G40" i="17"/>
  <c r="Q39" i="18"/>
  <c r="Q39" i="19" s="1"/>
  <c r="AK39" i="18"/>
  <c r="AK39" i="19" s="1"/>
  <c r="AC39" i="18"/>
  <c r="AC39" i="19" s="1"/>
  <c r="I39" i="18"/>
  <c r="I39" i="19" s="1"/>
  <c r="S38" i="18"/>
  <c r="S38" i="19" s="1"/>
  <c r="AM38" i="18"/>
  <c r="AM38" i="19" s="1"/>
  <c r="K38" i="18"/>
  <c r="K38" i="19" s="1"/>
  <c r="AE38" i="18"/>
  <c r="AE38" i="19" s="1"/>
  <c r="C37" i="13"/>
  <c r="C37" i="14" s="1"/>
  <c r="C37" i="5" s="1"/>
  <c r="C38" i="17"/>
  <c r="AG37" i="18"/>
  <c r="AG37" i="19" s="1"/>
  <c r="M37" i="18"/>
  <c r="M37" i="19" s="1"/>
  <c r="E36" i="13"/>
  <c r="E36" i="14" s="1"/>
  <c r="E36" i="5" s="1"/>
  <c r="E37" i="17"/>
  <c r="O36" i="18"/>
  <c r="O36" i="19" s="1"/>
  <c r="AI36" i="18"/>
  <c r="AI36" i="19" s="1"/>
  <c r="G35" i="13"/>
  <c r="G35" i="14" s="1"/>
  <c r="G35" i="5" s="1"/>
  <c r="G36" i="17"/>
  <c r="Q35" i="18"/>
  <c r="Q35" i="19" s="1"/>
  <c r="AK35" i="18"/>
  <c r="AK35" i="19" s="1"/>
  <c r="I35" i="18"/>
  <c r="I35" i="19" s="1"/>
  <c r="AC35" i="18"/>
  <c r="AC35" i="19" s="1"/>
  <c r="S34" i="18"/>
  <c r="S34" i="19" s="1"/>
  <c r="AM34" i="18"/>
  <c r="AM34" i="19" s="1"/>
  <c r="K34" i="18"/>
  <c r="K34" i="19" s="1"/>
  <c r="AE34" i="18"/>
  <c r="AE34" i="19" s="1"/>
  <c r="C34" i="17"/>
  <c r="C33" i="13"/>
  <c r="C33" i="14" s="1"/>
  <c r="C33" i="5" s="1"/>
  <c r="M33" i="18"/>
  <c r="M33" i="19" s="1"/>
  <c r="AG33" i="18"/>
  <c r="AG33" i="19" s="1"/>
  <c r="E32" i="13"/>
  <c r="E32" i="14" s="1"/>
  <c r="E32" i="5" s="1"/>
  <c r="E33" i="17"/>
  <c r="O32" i="18"/>
  <c r="O32" i="19" s="1"/>
  <c r="AI32" i="18"/>
  <c r="AI32" i="19" s="1"/>
  <c r="G31" i="13"/>
  <c r="G31" i="14" s="1"/>
  <c r="G31" i="5" s="1"/>
  <c r="G32" i="17"/>
  <c r="AK31" i="18"/>
  <c r="AK31" i="19" s="1"/>
  <c r="Q31" i="18"/>
  <c r="Q31" i="19" s="1"/>
  <c r="AC31" i="18"/>
  <c r="AC31" i="19" s="1"/>
  <c r="I31" i="18"/>
  <c r="I31" i="19" s="1"/>
  <c r="AM30" i="18"/>
  <c r="AM30" i="19" s="1"/>
  <c r="S30" i="18"/>
  <c r="S30" i="19" s="1"/>
  <c r="K30" i="18"/>
  <c r="K30" i="19" s="1"/>
  <c r="AE30" i="18"/>
  <c r="AE30" i="19" s="1"/>
  <c r="C29" i="13"/>
  <c r="C29" i="14" s="1"/>
  <c r="C29" i="5" s="1"/>
  <c r="C30" i="17"/>
  <c r="M29" i="18"/>
  <c r="M29" i="19" s="1"/>
  <c r="AG29" i="18"/>
  <c r="AG29" i="19" s="1"/>
  <c r="E28" i="13"/>
  <c r="E28" i="14" s="1"/>
  <c r="E28" i="5" s="1"/>
  <c r="E29" i="17"/>
  <c r="O28" i="18"/>
  <c r="O28" i="19" s="1"/>
  <c r="AI28" i="18"/>
  <c r="AI28" i="19" s="1"/>
  <c r="G27" i="13"/>
  <c r="G27" i="14" s="1"/>
  <c r="G27" i="5" s="1"/>
  <c r="G28" i="17"/>
  <c r="Q27" i="18"/>
  <c r="Q27" i="19" s="1"/>
  <c r="AK27" i="18"/>
  <c r="AK27" i="19" s="1"/>
  <c r="I27" i="18"/>
  <c r="I27" i="19" s="1"/>
  <c r="AC27" i="18"/>
  <c r="AC27" i="19" s="1"/>
  <c r="S26" i="18"/>
  <c r="S26" i="19" s="1"/>
  <c r="AM26" i="18"/>
  <c r="AM26" i="19" s="1"/>
  <c r="K26" i="18"/>
  <c r="K26" i="19" s="1"/>
  <c r="AE26" i="18"/>
  <c r="AE26" i="19" s="1"/>
  <c r="C26" i="17"/>
  <c r="C25" i="13"/>
  <c r="C25" i="14" s="1"/>
  <c r="C25" i="5" s="1"/>
  <c r="AG25" i="18"/>
  <c r="AG25" i="19" s="1"/>
  <c r="M25" i="18"/>
  <c r="M25" i="19" s="1"/>
  <c r="E25" i="17"/>
  <c r="E24" i="13"/>
  <c r="E24" i="14" s="1"/>
  <c r="E24" i="5" s="1"/>
  <c r="AI24" i="18"/>
  <c r="AI24" i="19" s="1"/>
  <c r="O24" i="18"/>
  <c r="O24" i="19" s="1"/>
  <c r="G23" i="13"/>
  <c r="G23" i="14" s="1"/>
  <c r="G23" i="5" s="1"/>
  <c r="G24" i="17"/>
  <c r="Q23" i="18"/>
  <c r="Q23" i="19" s="1"/>
  <c r="AK23" i="18"/>
  <c r="AK23" i="19" s="1"/>
  <c r="AC23" i="18"/>
  <c r="AC23" i="19" s="1"/>
  <c r="I23" i="18"/>
  <c r="I23" i="19" s="1"/>
  <c r="S22" i="18"/>
  <c r="S22" i="19" s="1"/>
  <c r="AM22" i="18"/>
  <c r="AM22" i="19" s="1"/>
  <c r="AE22" i="18"/>
  <c r="AE22" i="19" s="1"/>
  <c r="K22" i="18"/>
  <c r="K22" i="19" s="1"/>
  <c r="C21" i="13"/>
  <c r="C21" i="14" s="1"/>
  <c r="C21" i="5" s="1"/>
  <c r="C22" i="17"/>
  <c r="AG21" i="18"/>
  <c r="AG21" i="19" s="1"/>
  <c r="M21" i="18"/>
  <c r="M21" i="19" s="1"/>
  <c r="E20" i="13"/>
  <c r="E20" i="14" s="1"/>
  <c r="E20" i="5" s="1"/>
  <c r="E21" i="17"/>
  <c r="O20" i="18"/>
  <c r="O20" i="19" s="1"/>
  <c r="AI20" i="18"/>
  <c r="AI20" i="19" s="1"/>
  <c r="G19" i="13"/>
  <c r="G19" i="14" s="1"/>
  <c r="G19" i="5" s="1"/>
  <c r="G20" i="17"/>
  <c r="AK19" i="18"/>
  <c r="AK19" i="19" s="1"/>
  <c r="Q19" i="18"/>
  <c r="Q19" i="19" s="1"/>
  <c r="I19" i="18"/>
  <c r="I19" i="19" s="1"/>
  <c r="AC19" i="18"/>
  <c r="AC19" i="19" s="1"/>
  <c r="S18" i="18"/>
  <c r="S18" i="19" s="1"/>
  <c r="AM18" i="18"/>
  <c r="AM18" i="19" s="1"/>
  <c r="AE18" i="18"/>
  <c r="AE18" i="19" s="1"/>
  <c r="K18" i="18"/>
  <c r="K18" i="19" s="1"/>
  <c r="C18" i="17"/>
  <c r="C17" i="13"/>
  <c r="C17" i="14" s="1"/>
  <c r="C17" i="5" s="1"/>
  <c r="M17" i="18"/>
  <c r="M17" i="19" s="1"/>
  <c r="AG17" i="18"/>
  <c r="AG17" i="19" s="1"/>
  <c r="E16" i="13"/>
  <c r="E16" i="14" s="1"/>
  <c r="E16" i="5" s="1"/>
  <c r="E17" i="17"/>
  <c r="AI16" i="18"/>
  <c r="AI16" i="19" s="1"/>
  <c r="O16" i="18"/>
  <c r="O16" i="19" s="1"/>
  <c r="G16" i="17"/>
  <c r="G15" i="13"/>
  <c r="G15" i="14" s="1"/>
  <c r="G15" i="5" s="1"/>
  <c r="Q15" i="18"/>
  <c r="Q15" i="19" s="1"/>
  <c r="AK15" i="18"/>
  <c r="AK15" i="19" s="1"/>
  <c r="I15" i="18"/>
  <c r="I15" i="19" s="1"/>
  <c r="AC15" i="18"/>
  <c r="AC15" i="19" s="1"/>
  <c r="AM14" i="18"/>
  <c r="AM14" i="19" s="1"/>
  <c r="S14" i="18"/>
  <c r="S14" i="19" s="1"/>
  <c r="AE14" i="18"/>
  <c r="AE14" i="19" s="1"/>
  <c r="K14" i="18"/>
  <c r="K14" i="19" s="1"/>
  <c r="C13" i="13"/>
  <c r="C13" i="14" s="1"/>
  <c r="C13" i="5" s="1"/>
  <c r="C14" i="17"/>
  <c r="M13" i="18"/>
  <c r="M13" i="19" s="1"/>
  <c r="AG13" i="18"/>
  <c r="AG13" i="19" s="1"/>
  <c r="E12" i="13"/>
  <c r="E12" i="14" s="1"/>
  <c r="E12" i="5" s="1"/>
  <c r="E13" i="17"/>
  <c r="AI12" i="18"/>
  <c r="AI12" i="19" s="1"/>
  <c r="O12" i="18"/>
  <c r="O12" i="19" s="1"/>
  <c r="G11" i="13"/>
  <c r="G11" i="14" s="1"/>
  <c r="G11" i="5" s="1"/>
  <c r="G12" i="17"/>
  <c r="Q11" i="18"/>
  <c r="Q11" i="19" s="1"/>
  <c r="AK11" i="18"/>
  <c r="AK11" i="19" s="1"/>
  <c r="I11" i="18"/>
  <c r="I11" i="19" s="1"/>
  <c r="AC11" i="18"/>
  <c r="AC11" i="19" s="1"/>
  <c r="AM10" i="18"/>
  <c r="AM10" i="19" s="1"/>
  <c r="S10" i="18"/>
  <c r="S10" i="19" s="1"/>
  <c r="K10" i="18"/>
  <c r="K10" i="19" s="1"/>
  <c r="AE10" i="18"/>
  <c r="AE10" i="19" s="1"/>
  <c r="C9" i="13"/>
  <c r="C9" i="14" s="1"/>
  <c r="C9" i="5" s="1"/>
  <c r="C10" i="17"/>
  <c r="M9" i="18"/>
  <c r="M9" i="19" s="1"/>
  <c r="AG9" i="18"/>
  <c r="AG9" i="19" s="1"/>
  <c r="E9" i="17"/>
  <c r="E8" i="13"/>
  <c r="E8" i="14" s="1"/>
  <c r="E8" i="5" s="1"/>
  <c r="AI8" i="18"/>
  <c r="AI8" i="19" s="1"/>
  <c r="O8" i="18"/>
  <c r="O8" i="19" s="1"/>
  <c r="G7" i="13"/>
  <c r="G7" i="14" s="1"/>
  <c r="G7" i="5" s="1"/>
  <c r="G8" i="17"/>
  <c r="Q7" i="18"/>
  <c r="Q7" i="19" s="1"/>
  <c r="AK7" i="18"/>
  <c r="AK7" i="19" s="1"/>
  <c r="I7" i="18"/>
  <c r="I7" i="19" s="1"/>
  <c r="AC7" i="18"/>
  <c r="AC7" i="19" s="1"/>
  <c r="S6" i="18"/>
  <c r="S6" i="19" s="1"/>
  <c r="AM6" i="18"/>
  <c r="AM6" i="19" s="1"/>
  <c r="K6" i="18"/>
  <c r="K6" i="19" s="1"/>
  <c r="AE6" i="18"/>
  <c r="AE6" i="19" s="1"/>
  <c r="C5" i="13"/>
  <c r="C5" i="14" s="1"/>
  <c r="C5" i="5" s="1"/>
  <c r="C6" i="17"/>
  <c r="M5" i="18"/>
  <c r="M5" i="19" s="1"/>
  <c r="AG5" i="18"/>
  <c r="AG5" i="19" s="1"/>
  <c r="E4" i="13"/>
  <c r="E4" i="14" s="1"/>
  <c r="E4" i="5" s="1"/>
  <c r="E5" i="17"/>
  <c r="AF131" i="18"/>
  <c r="AF131" i="19" s="1"/>
  <c r="L131" i="18"/>
  <c r="L131" i="19" s="1"/>
  <c r="H129" i="17"/>
  <c r="P125" i="18"/>
  <c r="P125" i="19" s="1"/>
  <c r="AJ125" i="18"/>
  <c r="AJ125" i="19" s="1"/>
  <c r="L123" i="18"/>
  <c r="L123" i="19" s="1"/>
  <c r="AF123" i="18"/>
  <c r="AF123" i="19" s="1"/>
  <c r="AD120" i="18"/>
  <c r="AD120" i="19" s="1"/>
  <c r="J120" i="18"/>
  <c r="J120" i="19" s="1"/>
  <c r="F118" i="17"/>
  <c r="F117" i="13"/>
  <c r="F117" i="14" s="1"/>
  <c r="F117" i="5" s="1"/>
  <c r="B115" i="13"/>
  <c r="B115" i="14" s="1"/>
  <c r="B115" i="5" s="1"/>
  <c r="B116" i="17"/>
  <c r="AL112" i="18"/>
  <c r="AL112" i="19" s="1"/>
  <c r="R112" i="18"/>
  <c r="R112" i="19" s="1"/>
  <c r="N110" i="17"/>
  <c r="J108" i="18"/>
  <c r="J108" i="19" s="1"/>
  <c r="AD108" i="18"/>
  <c r="AD108" i="19" s="1"/>
  <c r="F105" i="13"/>
  <c r="F105" i="14" s="1"/>
  <c r="F105" i="5" s="1"/>
  <c r="F106" i="17"/>
  <c r="B104" i="17"/>
  <c r="B103" i="13"/>
  <c r="B103" i="14" s="1"/>
  <c r="B103" i="5" s="1"/>
  <c r="F102" i="17"/>
  <c r="F101" i="13"/>
  <c r="F101" i="14" s="1"/>
  <c r="F101" i="5" s="1"/>
  <c r="AF99" i="18"/>
  <c r="AF99" i="19" s="1"/>
  <c r="L99" i="18"/>
  <c r="L99" i="19" s="1"/>
  <c r="R96" i="18"/>
  <c r="R96" i="19" s="1"/>
  <c r="AL96" i="18"/>
  <c r="AL96" i="19" s="1"/>
  <c r="AJ93" i="18"/>
  <c r="AJ93" i="19" s="1"/>
  <c r="P93" i="18"/>
  <c r="P93" i="19" s="1"/>
  <c r="B91" i="13"/>
  <c r="B91" i="14" s="1"/>
  <c r="B91" i="5" s="1"/>
  <c r="B92" i="17"/>
  <c r="H89" i="17"/>
  <c r="F85" i="13"/>
  <c r="F85" i="14" s="1"/>
  <c r="F85" i="5" s="1"/>
  <c r="F86" i="17"/>
  <c r="AF83" i="18"/>
  <c r="AF83" i="19" s="1"/>
  <c r="L83" i="18"/>
  <c r="L83" i="19" s="1"/>
  <c r="AD80" i="18"/>
  <c r="AD80" i="19" s="1"/>
  <c r="J80" i="18"/>
  <c r="J80" i="19" s="1"/>
  <c r="F77" i="13"/>
  <c r="F77" i="14" s="1"/>
  <c r="F77" i="5" s="1"/>
  <c r="F78" i="17"/>
  <c r="AF75" i="18"/>
  <c r="AF75" i="19" s="1"/>
  <c r="L75" i="18"/>
  <c r="L75" i="19" s="1"/>
  <c r="H73" i="17"/>
  <c r="D70" i="13"/>
  <c r="D70" i="14" s="1"/>
  <c r="D70" i="5" s="1"/>
  <c r="D71" i="17"/>
  <c r="AD68" i="18"/>
  <c r="AD68" i="19" s="1"/>
  <c r="J68" i="18"/>
  <c r="J68" i="19" s="1"/>
  <c r="P65" i="18"/>
  <c r="P65" i="19" s="1"/>
  <c r="AJ65" i="18"/>
  <c r="AJ65" i="19" s="1"/>
  <c r="B64" i="17"/>
  <c r="B63" i="13"/>
  <c r="B63" i="14" s="1"/>
  <c r="B63" i="5" s="1"/>
  <c r="F61" i="13"/>
  <c r="F61" i="14" s="1"/>
  <c r="F61" i="5" s="1"/>
  <c r="F62" i="17"/>
  <c r="B60" i="17"/>
  <c r="B59" i="13"/>
  <c r="B59" i="14" s="1"/>
  <c r="B59" i="5" s="1"/>
  <c r="F57" i="13"/>
  <c r="F57" i="14" s="1"/>
  <c r="F57" i="5" s="1"/>
  <c r="F58" i="17"/>
  <c r="B55" i="13"/>
  <c r="B55" i="14" s="1"/>
  <c r="B55" i="5" s="1"/>
  <c r="B56" i="17"/>
  <c r="F54" i="17"/>
  <c r="F53" i="13"/>
  <c r="F53" i="14" s="1"/>
  <c r="F53" i="5" s="1"/>
  <c r="L51" i="18"/>
  <c r="L51" i="19" s="1"/>
  <c r="AF51" i="18"/>
  <c r="AF51" i="19" s="1"/>
  <c r="R48" i="18"/>
  <c r="R48" i="19" s="1"/>
  <c r="AL48" i="18"/>
  <c r="AL48" i="19" s="1"/>
  <c r="P45" i="18"/>
  <c r="P45" i="19" s="1"/>
  <c r="AJ45" i="18"/>
  <c r="AJ45" i="19" s="1"/>
  <c r="B43" i="13"/>
  <c r="B43" i="14" s="1"/>
  <c r="B43" i="5" s="1"/>
  <c r="B44" i="17"/>
  <c r="F41" i="13"/>
  <c r="F41" i="14" s="1"/>
  <c r="F41" i="5" s="1"/>
  <c r="F42" i="17"/>
  <c r="B39" i="13"/>
  <c r="B39" i="14" s="1"/>
  <c r="B39" i="5" s="1"/>
  <c r="B40" i="17"/>
  <c r="F38" i="17"/>
  <c r="F37" i="13"/>
  <c r="F37" i="14" s="1"/>
  <c r="F37" i="5" s="1"/>
  <c r="L35" i="18"/>
  <c r="L35" i="19" s="1"/>
  <c r="AF35" i="18"/>
  <c r="AF35" i="19" s="1"/>
  <c r="AL32" i="18"/>
  <c r="AL32" i="19" s="1"/>
  <c r="R32" i="18"/>
  <c r="R32" i="19" s="1"/>
  <c r="N30" i="17"/>
  <c r="H29" i="17"/>
  <c r="D26" i="13"/>
  <c r="D26" i="14" s="1"/>
  <c r="D26" i="5" s="1"/>
  <c r="D27" i="17"/>
  <c r="J24" i="18"/>
  <c r="J24" i="19" s="1"/>
  <c r="AD24" i="18"/>
  <c r="AD24" i="19" s="1"/>
  <c r="P21" i="18"/>
  <c r="P21" i="19" s="1"/>
  <c r="AJ21" i="18"/>
  <c r="AJ21" i="19" s="1"/>
  <c r="B20" i="17"/>
  <c r="B19" i="13"/>
  <c r="B19" i="14" s="1"/>
  <c r="B19" i="5" s="1"/>
  <c r="F18" i="17"/>
  <c r="F17" i="13"/>
  <c r="F17" i="14" s="1"/>
  <c r="F17" i="5" s="1"/>
  <c r="L15" i="18"/>
  <c r="L15" i="19" s="1"/>
  <c r="AF15" i="18"/>
  <c r="AF15" i="19" s="1"/>
  <c r="AL12" i="18"/>
  <c r="AL12" i="19" s="1"/>
  <c r="R12" i="18"/>
  <c r="R12" i="19" s="1"/>
  <c r="D10" i="13"/>
  <c r="D10" i="14" s="1"/>
  <c r="D10" i="5" s="1"/>
  <c r="D11" i="17"/>
  <c r="AL8" i="18"/>
  <c r="AL8" i="19" s="1"/>
  <c r="R8" i="18"/>
  <c r="R8" i="19" s="1"/>
  <c r="N6" i="17"/>
  <c r="C4" i="17"/>
  <c r="C3" i="13"/>
  <c r="C3" i="14" s="1"/>
  <c r="C3" i="5" s="1"/>
  <c r="AM4" i="18"/>
  <c r="AM4" i="19" s="1"/>
  <c r="S4" i="18"/>
  <c r="S4" i="19" s="1"/>
  <c r="P131" i="18"/>
  <c r="P131" i="19" s="1"/>
  <c r="AJ131" i="18"/>
  <c r="AJ131" i="19" s="1"/>
  <c r="H131" i="17"/>
  <c r="AL130" i="18"/>
  <c r="AL130" i="19" s="1"/>
  <c r="R130" i="18"/>
  <c r="R130" i="19" s="1"/>
  <c r="AD130" i="18"/>
  <c r="AD130" i="19" s="1"/>
  <c r="J130" i="18"/>
  <c r="J130" i="19" s="1"/>
  <c r="B129" i="13"/>
  <c r="B129" i="14" s="1"/>
  <c r="B129" i="5" s="1"/>
  <c r="I129" i="5" s="1"/>
  <c r="B130" i="17"/>
  <c r="L129" i="18"/>
  <c r="L129" i="19" s="1"/>
  <c r="AF129" i="18"/>
  <c r="AF129" i="19" s="1"/>
  <c r="D128" i="13"/>
  <c r="D128" i="14" s="1"/>
  <c r="D128" i="5" s="1"/>
  <c r="D129" i="17"/>
  <c r="N128" i="17"/>
  <c r="F127" i="13"/>
  <c r="F127" i="14" s="1"/>
  <c r="F127" i="5" s="1"/>
  <c r="F128" i="17"/>
  <c r="P127" i="18"/>
  <c r="P127" i="19" s="1"/>
  <c r="AJ127" i="18"/>
  <c r="AJ127" i="19" s="1"/>
  <c r="H127" i="17"/>
  <c r="AL126" i="18"/>
  <c r="AL126" i="19" s="1"/>
  <c r="R126" i="18"/>
  <c r="R126" i="19" s="1"/>
  <c r="AD126" i="18"/>
  <c r="AD126" i="19" s="1"/>
  <c r="J126" i="18"/>
  <c r="J126" i="19" s="1"/>
  <c r="B125" i="13"/>
  <c r="B125" i="14" s="1"/>
  <c r="B125" i="5" s="1"/>
  <c r="B126" i="17"/>
  <c r="AF125" i="18"/>
  <c r="AF125" i="19" s="1"/>
  <c r="L125" i="18"/>
  <c r="L125" i="19" s="1"/>
  <c r="D125" i="17"/>
  <c r="D124" i="13"/>
  <c r="D124" i="14" s="1"/>
  <c r="D124" i="5" s="1"/>
  <c r="N124" i="17"/>
  <c r="F123" i="13"/>
  <c r="F123" i="14" s="1"/>
  <c r="F123" i="5" s="1"/>
  <c r="F124" i="17"/>
  <c r="AJ123" i="18"/>
  <c r="AJ123" i="19" s="1"/>
  <c r="P123" i="18"/>
  <c r="P123" i="19" s="1"/>
  <c r="H123" i="17"/>
  <c r="R122" i="18"/>
  <c r="R122" i="19" s="1"/>
  <c r="AL122" i="18"/>
  <c r="AL122" i="19" s="1"/>
  <c r="J122" i="18"/>
  <c r="J122" i="19" s="1"/>
  <c r="AD122" i="18"/>
  <c r="AD122" i="19" s="1"/>
  <c r="B122" i="17"/>
  <c r="B121" i="13"/>
  <c r="B121" i="14" s="1"/>
  <c r="B121" i="5" s="1"/>
  <c r="L121" i="18"/>
  <c r="L121" i="19" s="1"/>
  <c r="AF121" i="18"/>
  <c r="AF121" i="19" s="1"/>
  <c r="D121" i="17"/>
  <c r="D120" i="13"/>
  <c r="D120" i="14" s="1"/>
  <c r="D120" i="5" s="1"/>
  <c r="N120" i="17"/>
  <c r="F119" i="13"/>
  <c r="F119" i="14" s="1"/>
  <c r="F119" i="5" s="1"/>
  <c r="F120" i="17"/>
  <c r="P119" i="18"/>
  <c r="P119" i="19" s="1"/>
  <c r="AJ119" i="18"/>
  <c r="AJ119" i="19" s="1"/>
  <c r="H119" i="17"/>
  <c r="AL118" i="18"/>
  <c r="AL118" i="19" s="1"/>
  <c r="R118" i="18"/>
  <c r="R118" i="19" s="1"/>
  <c r="J118" i="18"/>
  <c r="J118" i="19" s="1"/>
  <c r="AD118" i="18"/>
  <c r="AD118" i="19" s="1"/>
  <c r="B117" i="13"/>
  <c r="B117" i="14" s="1"/>
  <c r="B117" i="5" s="1"/>
  <c r="B118" i="17"/>
  <c r="AF117" i="18"/>
  <c r="AF117" i="19" s="1"/>
  <c r="L117" i="18"/>
  <c r="L117" i="19" s="1"/>
  <c r="D116" i="13"/>
  <c r="D116" i="14" s="1"/>
  <c r="D116" i="5" s="1"/>
  <c r="D117" i="17"/>
  <c r="N116" i="17"/>
  <c r="F115" i="13"/>
  <c r="F115" i="14" s="1"/>
  <c r="F115" i="5" s="1"/>
  <c r="F116" i="17"/>
  <c r="AJ115" i="18"/>
  <c r="AJ115" i="19" s="1"/>
  <c r="P115" i="18"/>
  <c r="P115" i="19" s="1"/>
  <c r="H115" i="17"/>
  <c r="R114" i="18"/>
  <c r="R114" i="19" s="1"/>
  <c r="AL114" i="18"/>
  <c r="AL114" i="19" s="1"/>
  <c r="AD114" i="18"/>
  <c r="AD114" i="19" s="1"/>
  <c r="J114" i="18"/>
  <c r="J114" i="19" s="1"/>
  <c r="B113" i="13"/>
  <c r="B113" i="14" s="1"/>
  <c r="B113" i="5" s="1"/>
  <c r="B114" i="17"/>
  <c r="AF113" i="18"/>
  <c r="AF113" i="19" s="1"/>
  <c r="L113" i="18"/>
  <c r="L113" i="19" s="1"/>
  <c r="D112" i="13"/>
  <c r="D112" i="14" s="1"/>
  <c r="D112" i="5" s="1"/>
  <c r="D113" i="17"/>
  <c r="N112" i="17"/>
  <c r="F111" i="13"/>
  <c r="F111" i="14" s="1"/>
  <c r="F111" i="5" s="1"/>
  <c r="F112" i="17"/>
  <c r="P111" i="18"/>
  <c r="P111" i="19" s="1"/>
  <c r="AJ111" i="18"/>
  <c r="AJ111" i="19" s="1"/>
  <c r="H111" i="17"/>
  <c r="R110" i="18"/>
  <c r="R110" i="19" s="1"/>
  <c r="AL110" i="18"/>
  <c r="AL110" i="19" s="1"/>
  <c r="J110" i="18"/>
  <c r="J110" i="19" s="1"/>
  <c r="AD110" i="18"/>
  <c r="AD110" i="19" s="1"/>
  <c r="B109" i="13"/>
  <c r="B109" i="14" s="1"/>
  <c r="B109" i="5" s="1"/>
  <c r="B110" i="17"/>
  <c r="L109" i="18"/>
  <c r="L109" i="19" s="1"/>
  <c r="AF109" i="18"/>
  <c r="AF109" i="19" s="1"/>
  <c r="D109" i="17"/>
  <c r="D108" i="13"/>
  <c r="D108" i="14" s="1"/>
  <c r="D108" i="5" s="1"/>
  <c r="N108" i="17"/>
  <c r="F108" i="17"/>
  <c r="F107" i="13"/>
  <c r="F107" i="14" s="1"/>
  <c r="F107" i="5" s="1"/>
  <c r="P107" i="18"/>
  <c r="P107" i="19" s="1"/>
  <c r="AJ107" i="18"/>
  <c r="AJ107" i="19" s="1"/>
  <c r="H107" i="17"/>
  <c r="R106" i="18"/>
  <c r="R106" i="19" s="1"/>
  <c r="AL106" i="18"/>
  <c r="AL106" i="19" s="1"/>
  <c r="J106" i="18"/>
  <c r="J106" i="19" s="1"/>
  <c r="AD106" i="18"/>
  <c r="AD106" i="19" s="1"/>
  <c r="B106" i="17"/>
  <c r="B105" i="13"/>
  <c r="B105" i="14" s="1"/>
  <c r="B105" i="5" s="1"/>
  <c r="AF105" i="18"/>
  <c r="AF105" i="19" s="1"/>
  <c r="L105" i="18"/>
  <c r="L105" i="19" s="1"/>
  <c r="D104" i="13"/>
  <c r="D104" i="14" s="1"/>
  <c r="D104" i="5" s="1"/>
  <c r="D105" i="17"/>
  <c r="N104" i="17"/>
  <c r="F104" i="17"/>
  <c r="F103" i="13"/>
  <c r="F103" i="14" s="1"/>
  <c r="F103" i="5" s="1"/>
  <c r="AJ103" i="18"/>
  <c r="AJ103" i="19" s="1"/>
  <c r="P103" i="18"/>
  <c r="P103" i="19" s="1"/>
  <c r="H103" i="17"/>
  <c r="AL102" i="18"/>
  <c r="AL102" i="19" s="1"/>
  <c r="R102" i="18"/>
  <c r="R102" i="19" s="1"/>
  <c r="AD102" i="18"/>
  <c r="AD102" i="19" s="1"/>
  <c r="J102" i="18"/>
  <c r="J102" i="19" s="1"/>
  <c r="B101" i="13"/>
  <c r="B101" i="14" s="1"/>
  <c r="B101" i="5" s="1"/>
  <c r="B102" i="17"/>
  <c r="AF101" i="18"/>
  <c r="AF101" i="19" s="1"/>
  <c r="L101" i="18"/>
  <c r="L101" i="19" s="1"/>
  <c r="D100" i="13"/>
  <c r="D100" i="14" s="1"/>
  <c r="D100" i="5" s="1"/>
  <c r="D101" i="17"/>
  <c r="N100" i="17"/>
  <c r="F99" i="13"/>
  <c r="F99" i="14" s="1"/>
  <c r="F99" i="5" s="1"/>
  <c r="F100" i="17"/>
  <c r="AJ99" i="18"/>
  <c r="AJ99" i="19" s="1"/>
  <c r="P99" i="18"/>
  <c r="P99" i="19" s="1"/>
  <c r="H99" i="17"/>
  <c r="R98" i="18"/>
  <c r="R98" i="19" s="1"/>
  <c r="AL98" i="18"/>
  <c r="AL98" i="19" s="1"/>
  <c r="J98" i="18"/>
  <c r="J98" i="19" s="1"/>
  <c r="AD98" i="18"/>
  <c r="AD98" i="19" s="1"/>
  <c r="B97" i="13"/>
  <c r="B97" i="14" s="1"/>
  <c r="B97" i="5" s="1"/>
  <c r="I97" i="5" s="1"/>
  <c r="B98" i="17"/>
  <c r="L97" i="18"/>
  <c r="L97" i="19" s="1"/>
  <c r="AF97" i="18"/>
  <c r="AF97" i="19" s="1"/>
  <c r="D96" i="13"/>
  <c r="D96" i="14" s="1"/>
  <c r="D96" i="5" s="1"/>
  <c r="D97" i="17"/>
  <c r="N96" i="17"/>
  <c r="F96" i="17"/>
  <c r="F95" i="13"/>
  <c r="F95" i="14" s="1"/>
  <c r="F95" i="5" s="1"/>
  <c r="AJ95" i="18"/>
  <c r="AJ95" i="19" s="1"/>
  <c r="P95" i="18"/>
  <c r="P95" i="19" s="1"/>
  <c r="H95" i="17"/>
  <c r="R94" i="18"/>
  <c r="R94" i="19" s="1"/>
  <c r="AL94" i="18"/>
  <c r="AL94" i="19" s="1"/>
  <c r="AD94" i="18"/>
  <c r="AD94" i="19" s="1"/>
  <c r="J94" i="18"/>
  <c r="J94" i="19" s="1"/>
  <c r="B93" i="13"/>
  <c r="B93" i="14" s="1"/>
  <c r="B93" i="5" s="1"/>
  <c r="B94" i="17"/>
  <c r="L93" i="18"/>
  <c r="L93" i="19" s="1"/>
  <c r="AF93" i="18"/>
  <c r="AF93" i="19" s="1"/>
  <c r="D93" i="17"/>
  <c r="D92" i="13"/>
  <c r="D92" i="14" s="1"/>
  <c r="D92" i="5" s="1"/>
  <c r="N92" i="17"/>
  <c r="F91" i="13"/>
  <c r="F91" i="14" s="1"/>
  <c r="F91" i="5" s="1"/>
  <c r="F92" i="17"/>
  <c r="AJ91" i="18"/>
  <c r="AJ91" i="19" s="1"/>
  <c r="P91" i="18"/>
  <c r="P91" i="19" s="1"/>
  <c r="H91" i="17"/>
  <c r="AL90" i="18"/>
  <c r="AL90" i="19" s="1"/>
  <c r="R90" i="18"/>
  <c r="R90" i="19" s="1"/>
  <c r="J90" i="18"/>
  <c r="J90" i="19" s="1"/>
  <c r="AD90" i="18"/>
  <c r="AD90" i="19" s="1"/>
  <c r="B89" i="13"/>
  <c r="B89" i="14" s="1"/>
  <c r="B89" i="5" s="1"/>
  <c r="B90" i="17"/>
  <c r="AF89" i="18"/>
  <c r="AF89" i="19" s="1"/>
  <c r="L89" i="18"/>
  <c r="L89" i="19" s="1"/>
  <c r="D89" i="17"/>
  <c r="D88" i="13"/>
  <c r="D88" i="14" s="1"/>
  <c r="D88" i="5" s="1"/>
  <c r="N88" i="17"/>
  <c r="F87" i="13"/>
  <c r="F87" i="14" s="1"/>
  <c r="F87" i="5" s="1"/>
  <c r="F88" i="17"/>
  <c r="AJ87" i="18"/>
  <c r="AJ87" i="19" s="1"/>
  <c r="P87" i="18"/>
  <c r="P87" i="19" s="1"/>
  <c r="H87" i="17"/>
  <c r="R86" i="18"/>
  <c r="R86" i="19" s="1"/>
  <c r="AL86" i="18"/>
  <c r="AL86" i="19" s="1"/>
  <c r="J86" i="18"/>
  <c r="J86" i="19" s="1"/>
  <c r="AD86" i="18"/>
  <c r="AD86" i="19" s="1"/>
  <c r="B85" i="13"/>
  <c r="B85" i="14" s="1"/>
  <c r="B85" i="5" s="1"/>
  <c r="B86" i="17"/>
  <c r="AF85" i="18"/>
  <c r="AF85" i="19" s="1"/>
  <c r="L85" i="18"/>
  <c r="L85" i="19" s="1"/>
  <c r="D84" i="13"/>
  <c r="D84" i="14" s="1"/>
  <c r="D84" i="5" s="1"/>
  <c r="D85" i="17"/>
  <c r="N84" i="17"/>
  <c r="F83" i="13"/>
  <c r="F83" i="14" s="1"/>
  <c r="F83" i="5" s="1"/>
  <c r="F84" i="17"/>
  <c r="AJ83" i="18"/>
  <c r="AJ83" i="19" s="1"/>
  <c r="P83" i="18"/>
  <c r="P83" i="19" s="1"/>
  <c r="H83" i="17"/>
  <c r="AL82" i="18"/>
  <c r="AL82" i="19" s="1"/>
  <c r="R82" i="18"/>
  <c r="R82" i="19" s="1"/>
  <c r="AD82" i="18"/>
  <c r="AD82" i="19" s="1"/>
  <c r="J82" i="18"/>
  <c r="J82" i="19" s="1"/>
  <c r="B81" i="13"/>
  <c r="B81" i="14" s="1"/>
  <c r="B81" i="5" s="1"/>
  <c r="B82" i="17"/>
  <c r="L81" i="18"/>
  <c r="L81" i="19" s="1"/>
  <c r="AF81" i="18"/>
  <c r="AF81" i="19" s="1"/>
  <c r="D80" i="13"/>
  <c r="D80" i="14" s="1"/>
  <c r="D80" i="5" s="1"/>
  <c r="D81" i="17"/>
  <c r="N80" i="17"/>
  <c r="F80" i="17"/>
  <c r="F79" i="13"/>
  <c r="F79" i="14" s="1"/>
  <c r="F79" i="5" s="1"/>
  <c r="P79" i="18"/>
  <c r="P79" i="19" s="1"/>
  <c r="AJ79" i="18"/>
  <c r="AJ79" i="19" s="1"/>
  <c r="H79" i="17"/>
  <c r="AL78" i="18"/>
  <c r="AL78" i="19" s="1"/>
  <c r="R78" i="18"/>
  <c r="R78" i="19" s="1"/>
  <c r="J78" i="18"/>
  <c r="J78" i="19" s="1"/>
  <c r="AD78" i="18"/>
  <c r="AD78" i="19" s="1"/>
  <c r="B77" i="13"/>
  <c r="B77" i="14" s="1"/>
  <c r="B77" i="5" s="1"/>
  <c r="B78" i="17"/>
  <c r="AF77" i="18"/>
  <c r="AF77" i="19" s="1"/>
  <c r="L77" i="18"/>
  <c r="L77" i="19" s="1"/>
  <c r="D77" i="17"/>
  <c r="D76" i="13"/>
  <c r="D76" i="14" s="1"/>
  <c r="D76" i="5" s="1"/>
  <c r="N76" i="17"/>
  <c r="F75" i="13"/>
  <c r="F75" i="14" s="1"/>
  <c r="F75" i="5" s="1"/>
  <c r="F76" i="17"/>
  <c r="AJ75" i="18"/>
  <c r="AJ75" i="19" s="1"/>
  <c r="P75" i="18"/>
  <c r="P75" i="19" s="1"/>
  <c r="H75" i="17"/>
  <c r="R74" i="18"/>
  <c r="R74" i="19" s="1"/>
  <c r="AL74" i="18"/>
  <c r="AL74" i="19" s="1"/>
  <c r="AD74" i="18"/>
  <c r="AD74" i="19" s="1"/>
  <c r="J74" i="18"/>
  <c r="J74" i="19" s="1"/>
  <c r="B73" i="13"/>
  <c r="B73" i="14" s="1"/>
  <c r="B73" i="5" s="1"/>
  <c r="B74" i="17"/>
  <c r="AF73" i="18"/>
  <c r="AF73" i="19" s="1"/>
  <c r="L73" i="18"/>
  <c r="L73" i="19" s="1"/>
  <c r="D72" i="13"/>
  <c r="D72" i="14" s="1"/>
  <c r="D72" i="5" s="1"/>
  <c r="D73" i="17"/>
  <c r="N72" i="17"/>
  <c r="F71" i="13"/>
  <c r="F71" i="14" s="1"/>
  <c r="F71" i="5" s="1"/>
  <c r="F72" i="17"/>
  <c r="AJ71" i="18"/>
  <c r="AJ71" i="19" s="1"/>
  <c r="P71" i="18"/>
  <c r="P71" i="19" s="1"/>
  <c r="H71" i="17"/>
  <c r="R70" i="18"/>
  <c r="R70" i="19" s="1"/>
  <c r="AL70" i="18"/>
  <c r="AL70" i="19" s="1"/>
  <c r="J70" i="18"/>
  <c r="J70" i="19" s="1"/>
  <c r="AD70" i="18"/>
  <c r="AD70" i="19" s="1"/>
  <c r="B69" i="13"/>
  <c r="B69" i="14" s="1"/>
  <c r="B69" i="5" s="1"/>
  <c r="B70" i="17"/>
  <c r="AF69" i="18"/>
  <c r="AF69" i="19" s="1"/>
  <c r="L69" i="18"/>
  <c r="L69" i="19" s="1"/>
  <c r="D69" i="17"/>
  <c r="D68" i="13"/>
  <c r="D68" i="14" s="1"/>
  <c r="D68" i="5" s="1"/>
  <c r="N68" i="17"/>
  <c r="F68" i="17"/>
  <c r="F67" i="13"/>
  <c r="F67" i="14" s="1"/>
  <c r="F67" i="5" s="1"/>
  <c r="AJ67" i="18"/>
  <c r="AJ67" i="19" s="1"/>
  <c r="P67" i="18"/>
  <c r="P67" i="19" s="1"/>
  <c r="H67" i="17"/>
  <c r="R66" i="18"/>
  <c r="R66" i="19" s="1"/>
  <c r="AL66" i="18"/>
  <c r="AL66" i="19" s="1"/>
  <c r="J66" i="18"/>
  <c r="J66" i="19" s="1"/>
  <c r="AD66" i="18"/>
  <c r="AD66" i="19" s="1"/>
  <c r="B66" i="17"/>
  <c r="B65" i="13"/>
  <c r="B65" i="14" s="1"/>
  <c r="B65" i="5" s="1"/>
  <c r="L65" i="18"/>
  <c r="L65" i="19" s="1"/>
  <c r="AF65" i="18"/>
  <c r="AF65" i="19" s="1"/>
  <c r="D65" i="17"/>
  <c r="D64" i="13"/>
  <c r="D64" i="14" s="1"/>
  <c r="D64" i="5" s="1"/>
  <c r="N64" i="17"/>
  <c r="F64" i="17"/>
  <c r="F63" i="13"/>
  <c r="F63" i="14" s="1"/>
  <c r="F63" i="5" s="1"/>
  <c r="P63" i="18"/>
  <c r="P63" i="19" s="1"/>
  <c r="AJ63" i="18"/>
  <c r="AJ63" i="19" s="1"/>
  <c r="H63" i="17"/>
  <c r="AL62" i="18"/>
  <c r="AL62" i="19" s="1"/>
  <c r="R62" i="18"/>
  <c r="R62" i="19" s="1"/>
  <c r="AD62" i="18"/>
  <c r="AD62" i="19" s="1"/>
  <c r="J62" i="18"/>
  <c r="J62" i="19" s="1"/>
  <c r="B61" i="13"/>
  <c r="B61" i="14" s="1"/>
  <c r="B61" i="5" s="1"/>
  <c r="B62" i="17"/>
  <c r="L61" i="18"/>
  <c r="L61" i="19" s="1"/>
  <c r="AF61" i="18"/>
  <c r="AF61" i="19" s="1"/>
  <c r="D60" i="13"/>
  <c r="D60" i="14" s="1"/>
  <c r="D60" i="5" s="1"/>
  <c r="D61" i="17"/>
  <c r="N60" i="17"/>
  <c r="F60" i="17"/>
  <c r="F59" i="13"/>
  <c r="F59" i="14" s="1"/>
  <c r="F59" i="5" s="1"/>
  <c r="P59" i="18"/>
  <c r="P59" i="19" s="1"/>
  <c r="AJ59" i="18"/>
  <c r="AJ59" i="19" s="1"/>
  <c r="H59" i="17"/>
  <c r="AL58" i="18"/>
  <c r="AL58" i="19" s="1"/>
  <c r="R58" i="18"/>
  <c r="R58" i="19" s="1"/>
  <c r="J58" i="18"/>
  <c r="J58" i="19" s="1"/>
  <c r="AD58" i="18"/>
  <c r="AD58" i="19" s="1"/>
  <c r="B58" i="17"/>
  <c r="B57" i="13"/>
  <c r="B57" i="14" s="1"/>
  <c r="B57" i="5" s="1"/>
  <c r="L57" i="18"/>
  <c r="L57" i="19" s="1"/>
  <c r="AF57" i="18"/>
  <c r="AF57" i="19" s="1"/>
  <c r="D57" i="17"/>
  <c r="D56" i="13"/>
  <c r="D56" i="14" s="1"/>
  <c r="D56" i="5" s="1"/>
  <c r="N56" i="17"/>
  <c r="F56" i="17"/>
  <c r="F55" i="13"/>
  <c r="F55" i="14" s="1"/>
  <c r="F55" i="5" s="1"/>
  <c r="P55" i="18"/>
  <c r="P55" i="19" s="1"/>
  <c r="AJ55" i="18"/>
  <c r="AJ55" i="19" s="1"/>
  <c r="H55" i="17"/>
  <c r="AL54" i="18"/>
  <c r="AL54" i="19" s="1"/>
  <c r="R54" i="18"/>
  <c r="R54" i="19" s="1"/>
  <c r="AD54" i="18"/>
  <c r="AD54" i="19" s="1"/>
  <c r="J54" i="18"/>
  <c r="J54" i="19" s="1"/>
  <c r="B53" i="13"/>
  <c r="B53" i="14" s="1"/>
  <c r="B53" i="5" s="1"/>
  <c r="B54" i="17"/>
  <c r="AF53" i="18"/>
  <c r="AF53" i="19" s="1"/>
  <c r="L53" i="18"/>
  <c r="L53" i="19" s="1"/>
  <c r="D53" i="17"/>
  <c r="D52" i="13"/>
  <c r="D52" i="14" s="1"/>
  <c r="D52" i="5" s="1"/>
  <c r="N52" i="17"/>
  <c r="F51" i="13"/>
  <c r="F51" i="14" s="1"/>
  <c r="F51" i="5" s="1"/>
  <c r="F52" i="17"/>
  <c r="P51" i="18"/>
  <c r="P51" i="19" s="1"/>
  <c r="AJ51" i="18"/>
  <c r="AJ51" i="19" s="1"/>
  <c r="H51" i="17"/>
  <c r="R50" i="18"/>
  <c r="R50" i="19" s="1"/>
  <c r="AL50" i="18"/>
  <c r="AL50" i="19" s="1"/>
  <c r="AD50" i="18"/>
  <c r="AD50" i="19" s="1"/>
  <c r="J50" i="18"/>
  <c r="J50" i="19" s="1"/>
  <c r="B49" i="13"/>
  <c r="B49" i="14" s="1"/>
  <c r="B49" i="5" s="1"/>
  <c r="B50" i="17"/>
  <c r="AF49" i="18"/>
  <c r="AF49" i="19" s="1"/>
  <c r="L49" i="18"/>
  <c r="L49" i="19" s="1"/>
  <c r="D49" i="17"/>
  <c r="D48" i="13"/>
  <c r="D48" i="14" s="1"/>
  <c r="D48" i="5" s="1"/>
  <c r="N48" i="17"/>
  <c r="F47" i="13"/>
  <c r="F47" i="14" s="1"/>
  <c r="F47" i="5" s="1"/>
  <c r="F48" i="17"/>
  <c r="AJ47" i="18"/>
  <c r="AJ47" i="19" s="1"/>
  <c r="P47" i="18"/>
  <c r="P47" i="19" s="1"/>
  <c r="H47" i="17"/>
  <c r="AL46" i="18"/>
  <c r="AL46" i="19" s="1"/>
  <c r="R46" i="18"/>
  <c r="R46" i="19" s="1"/>
  <c r="AD46" i="18"/>
  <c r="AD46" i="19" s="1"/>
  <c r="J46" i="18"/>
  <c r="J46" i="19" s="1"/>
  <c r="B45" i="13"/>
  <c r="B45" i="14" s="1"/>
  <c r="B45" i="5" s="1"/>
  <c r="B46" i="17"/>
  <c r="L45" i="18"/>
  <c r="L45" i="19" s="1"/>
  <c r="AF45" i="18"/>
  <c r="AF45" i="19" s="1"/>
  <c r="D44" i="13"/>
  <c r="D44" i="14" s="1"/>
  <c r="D44" i="5" s="1"/>
  <c r="D45" i="17"/>
  <c r="N44" i="17"/>
  <c r="F43" i="13"/>
  <c r="F43" i="14" s="1"/>
  <c r="F43" i="5" s="1"/>
  <c r="F44" i="17"/>
  <c r="P43" i="18"/>
  <c r="P43" i="19" s="1"/>
  <c r="AJ43" i="18"/>
  <c r="AJ43" i="19" s="1"/>
  <c r="H43" i="17"/>
  <c r="AL42" i="18"/>
  <c r="AL42" i="19" s="1"/>
  <c r="R42" i="18"/>
  <c r="R42" i="19" s="1"/>
  <c r="AD42" i="18"/>
  <c r="AD42" i="19" s="1"/>
  <c r="J42" i="18"/>
  <c r="J42" i="19" s="1"/>
  <c r="B41" i="13"/>
  <c r="B41" i="14" s="1"/>
  <c r="B41" i="5" s="1"/>
  <c r="B42" i="17"/>
  <c r="L41" i="18"/>
  <c r="L41" i="19" s="1"/>
  <c r="AF41" i="18"/>
  <c r="AF41" i="19" s="1"/>
  <c r="D40" i="13"/>
  <c r="D40" i="14" s="1"/>
  <c r="D40" i="5" s="1"/>
  <c r="D41" i="17"/>
  <c r="N40" i="17"/>
  <c r="F40" i="17"/>
  <c r="F39" i="13"/>
  <c r="F39" i="14" s="1"/>
  <c r="F39" i="5" s="1"/>
  <c r="AJ39" i="18"/>
  <c r="AJ39" i="19" s="1"/>
  <c r="P39" i="18"/>
  <c r="P39" i="19" s="1"/>
  <c r="H39" i="17"/>
  <c r="R38" i="18"/>
  <c r="R38" i="19" s="1"/>
  <c r="AL38" i="18"/>
  <c r="AL38" i="19" s="1"/>
  <c r="J38" i="18"/>
  <c r="J38" i="19" s="1"/>
  <c r="AD38" i="18"/>
  <c r="AD38" i="19" s="1"/>
  <c r="B37" i="13"/>
  <c r="B37" i="14" s="1"/>
  <c r="B37" i="5" s="1"/>
  <c r="B38" i="17"/>
  <c r="AF37" i="18"/>
  <c r="AF37" i="19" s="1"/>
  <c r="L37" i="18"/>
  <c r="L37" i="19" s="1"/>
  <c r="D36" i="13"/>
  <c r="D36" i="14" s="1"/>
  <c r="D36" i="5" s="1"/>
  <c r="D37" i="17"/>
  <c r="N36" i="17"/>
  <c r="F35" i="13"/>
  <c r="F35" i="14" s="1"/>
  <c r="F35" i="5" s="1"/>
  <c r="F36" i="17"/>
  <c r="AJ35" i="18"/>
  <c r="AJ35" i="19" s="1"/>
  <c r="P35" i="18"/>
  <c r="P35" i="19" s="1"/>
  <c r="H35" i="17"/>
  <c r="AL34" i="18"/>
  <c r="AL34" i="19" s="1"/>
  <c r="R34" i="18"/>
  <c r="R34" i="19" s="1"/>
  <c r="AD34" i="18"/>
  <c r="AD34" i="19" s="1"/>
  <c r="J34" i="18"/>
  <c r="J34" i="19" s="1"/>
  <c r="B33" i="13"/>
  <c r="B33" i="14" s="1"/>
  <c r="B33" i="5" s="1"/>
  <c r="B34" i="17"/>
  <c r="L33" i="18"/>
  <c r="L33" i="19" s="1"/>
  <c r="AF33" i="18"/>
  <c r="AF33" i="19" s="1"/>
  <c r="D32" i="13"/>
  <c r="D32" i="14" s="1"/>
  <c r="D32" i="5" s="1"/>
  <c r="D33" i="17"/>
  <c r="N32" i="17"/>
  <c r="F32" i="17"/>
  <c r="F31" i="13"/>
  <c r="F31" i="14" s="1"/>
  <c r="F31" i="5" s="1"/>
  <c r="P31" i="18"/>
  <c r="P31" i="19" s="1"/>
  <c r="AJ31" i="18"/>
  <c r="AJ31" i="19" s="1"/>
  <c r="H31" i="17"/>
  <c r="R30" i="18"/>
  <c r="R30" i="19" s="1"/>
  <c r="AL30" i="18"/>
  <c r="AL30" i="19" s="1"/>
  <c r="AD30" i="18"/>
  <c r="AD30" i="19" s="1"/>
  <c r="J30" i="18"/>
  <c r="J30" i="19" s="1"/>
  <c r="B29" i="13"/>
  <c r="B29" i="14" s="1"/>
  <c r="B29" i="5" s="1"/>
  <c r="I29" i="5" s="1"/>
  <c r="B30" i="17"/>
  <c r="AF29" i="18"/>
  <c r="AF29" i="19" s="1"/>
  <c r="L29" i="18"/>
  <c r="L29" i="19" s="1"/>
  <c r="D28" i="13"/>
  <c r="D28" i="14" s="1"/>
  <c r="D28" i="5" s="1"/>
  <c r="D29" i="17"/>
  <c r="N28" i="17"/>
  <c r="F27" i="13"/>
  <c r="F27" i="14" s="1"/>
  <c r="F27" i="5" s="1"/>
  <c r="F28" i="17"/>
  <c r="AJ27" i="18"/>
  <c r="AJ27" i="19" s="1"/>
  <c r="P27" i="18"/>
  <c r="P27" i="19" s="1"/>
  <c r="H27" i="17"/>
  <c r="R26" i="18"/>
  <c r="R26" i="19" s="1"/>
  <c r="AL26" i="18"/>
  <c r="AL26" i="19" s="1"/>
  <c r="J26" i="18"/>
  <c r="J26" i="19" s="1"/>
  <c r="AD26" i="18"/>
  <c r="AD26" i="19" s="1"/>
  <c r="B26" i="17"/>
  <c r="B25" i="13"/>
  <c r="B25" i="14" s="1"/>
  <c r="B25" i="5" s="1"/>
  <c r="L25" i="18"/>
  <c r="L25" i="19" s="1"/>
  <c r="AF25" i="18"/>
  <c r="AF25" i="19" s="1"/>
  <c r="D25" i="17"/>
  <c r="D24" i="13"/>
  <c r="D24" i="14" s="1"/>
  <c r="D24" i="5" s="1"/>
  <c r="N24" i="17"/>
  <c r="F23" i="13"/>
  <c r="F23" i="14" s="1"/>
  <c r="F23" i="5" s="1"/>
  <c r="F24" i="17"/>
  <c r="P23" i="18"/>
  <c r="P23" i="19" s="1"/>
  <c r="AJ23" i="18"/>
  <c r="AJ23" i="19" s="1"/>
  <c r="H23" i="17"/>
  <c r="R22" i="18"/>
  <c r="R22" i="19" s="1"/>
  <c r="AL22" i="18"/>
  <c r="AL22" i="19" s="1"/>
  <c r="AD22" i="18"/>
  <c r="AD22" i="19" s="1"/>
  <c r="J22" i="18"/>
  <c r="J22" i="19" s="1"/>
  <c r="B21" i="13"/>
  <c r="B21" i="14" s="1"/>
  <c r="B21" i="5" s="1"/>
  <c r="I21" i="5" s="1"/>
  <c r="B22" i="17"/>
  <c r="L21" i="18"/>
  <c r="L21" i="19" s="1"/>
  <c r="AF21" i="18"/>
  <c r="AF21" i="19" s="1"/>
  <c r="D20" i="13"/>
  <c r="D20" i="14" s="1"/>
  <c r="D20" i="5" s="1"/>
  <c r="D21" i="17"/>
  <c r="N20" i="17"/>
  <c r="F19" i="13"/>
  <c r="F19" i="14" s="1"/>
  <c r="F19" i="5" s="1"/>
  <c r="F20" i="17"/>
  <c r="AJ19" i="18"/>
  <c r="AJ19" i="19" s="1"/>
  <c r="P19" i="18"/>
  <c r="P19" i="19" s="1"/>
  <c r="H19" i="17"/>
  <c r="AL18" i="18"/>
  <c r="AL18" i="19" s="1"/>
  <c r="R18" i="18"/>
  <c r="R18" i="19" s="1"/>
  <c r="J18" i="18"/>
  <c r="J18" i="19" s="1"/>
  <c r="AD18" i="18"/>
  <c r="AD18" i="19" s="1"/>
  <c r="B17" i="13"/>
  <c r="B17" i="14" s="1"/>
  <c r="B17" i="5" s="1"/>
  <c r="B18" i="17"/>
  <c r="L17" i="18"/>
  <c r="L17" i="19" s="1"/>
  <c r="AF17" i="18"/>
  <c r="AF17" i="19" s="1"/>
  <c r="D16" i="13"/>
  <c r="D16" i="14" s="1"/>
  <c r="D16" i="5" s="1"/>
  <c r="D17" i="17"/>
  <c r="N16" i="17"/>
  <c r="F16" i="17"/>
  <c r="F15" i="13"/>
  <c r="F15" i="14" s="1"/>
  <c r="F15" i="5" s="1"/>
  <c r="P15" i="18"/>
  <c r="P15" i="19" s="1"/>
  <c r="AJ15" i="18"/>
  <c r="AJ15" i="19" s="1"/>
  <c r="H15" i="17"/>
  <c r="R14" i="18"/>
  <c r="R14" i="19" s="1"/>
  <c r="AL14" i="18"/>
  <c r="AL14" i="19" s="1"/>
  <c r="J14" i="18"/>
  <c r="J14" i="19" s="1"/>
  <c r="AD14" i="18"/>
  <c r="AD14" i="19" s="1"/>
  <c r="B13" i="13"/>
  <c r="B13" i="14" s="1"/>
  <c r="B13" i="5" s="1"/>
  <c r="B14" i="17"/>
  <c r="L13" i="18"/>
  <c r="L13" i="19" s="1"/>
  <c r="AF13" i="18"/>
  <c r="AF13" i="19" s="1"/>
  <c r="D13" i="17"/>
  <c r="D12" i="13"/>
  <c r="D12" i="14" s="1"/>
  <c r="D12" i="5" s="1"/>
  <c r="N12" i="17"/>
  <c r="F11" i="13"/>
  <c r="F11" i="14" s="1"/>
  <c r="F11" i="5" s="1"/>
  <c r="F12" i="17"/>
  <c r="AJ11" i="18"/>
  <c r="AJ11" i="19" s="1"/>
  <c r="P11" i="18"/>
  <c r="P11" i="19" s="1"/>
  <c r="H11" i="17"/>
  <c r="AL10" i="18"/>
  <c r="AL10" i="19" s="1"/>
  <c r="R10" i="18"/>
  <c r="R10" i="19" s="1"/>
  <c r="AD10" i="18"/>
  <c r="AD10" i="19" s="1"/>
  <c r="J10" i="18"/>
  <c r="J10" i="19" s="1"/>
  <c r="B9" i="13"/>
  <c r="B9" i="14" s="1"/>
  <c r="B9" i="5" s="1"/>
  <c r="B10" i="17"/>
  <c r="AF9" i="18"/>
  <c r="AF9" i="19" s="1"/>
  <c r="L9" i="18"/>
  <c r="L9" i="19" s="1"/>
  <c r="D8" i="13"/>
  <c r="D8" i="14" s="1"/>
  <c r="D8" i="5" s="1"/>
  <c r="D9" i="17"/>
  <c r="N8" i="17"/>
  <c r="F8" i="17"/>
  <c r="F7" i="13"/>
  <c r="F7" i="14" s="1"/>
  <c r="F7" i="5" s="1"/>
  <c r="P7" i="18"/>
  <c r="P7" i="19" s="1"/>
  <c r="AJ7" i="18"/>
  <c r="AJ7" i="19" s="1"/>
  <c r="H7" i="17"/>
  <c r="AL6" i="18"/>
  <c r="AL6" i="19" s="1"/>
  <c r="R6" i="18"/>
  <c r="R6" i="19" s="1"/>
  <c r="J6" i="18"/>
  <c r="J6" i="19" s="1"/>
  <c r="AD6" i="18"/>
  <c r="AD6" i="19" s="1"/>
  <c r="B5" i="13"/>
  <c r="B5" i="14" s="1"/>
  <c r="B5" i="5" s="1"/>
  <c r="B6" i="17"/>
  <c r="AF5" i="18"/>
  <c r="AF5" i="19" s="1"/>
  <c r="L5" i="18"/>
  <c r="L5" i="19" s="1"/>
  <c r="D5" i="17"/>
  <c r="D4" i="13"/>
  <c r="D4" i="14" s="1"/>
  <c r="D4" i="5" s="1"/>
  <c r="N130" i="17"/>
  <c r="R128" i="18"/>
  <c r="R128" i="19" s="1"/>
  <c r="AL128" i="18"/>
  <c r="AL128" i="19" s="1"/>
  <c r="D127" i="17"/>
  <c r="D126" i="13"/>
  <c r="D126" i="14" s="1"/>
  <c r="D126" i="5" s="1"/>
  <c r="H125" i="17"/>
  <c r="D122" i="13"/>
  <c r="D122" i="14" s="1"/>
  <c r="D122" i="5" s="1"/>
  <c r="D123" i="17"/>
  <c r="R120" i="18"/>
  <c r="R120" i="19" s="1"/>
  <c r="AL120" i="18"/>
  <c r="AL120" i="19" s="1"/>
  <c r="N118" i="17"/>
  <c r="H117" i="17"/>
  <c r="D114" i="13"/>
  <c r="D114" i="14" s="1"/>
  <c r="D114" i="5" s="1"/>
  <c r="D115" i="17"/>
  <c r="H113" i="17"/>
  <c r="D110" i="13"/>
  <c r="D110" i="14" s="1"/>
  <c r="D110" i="5" s="1"/>
  <c r="D111" i="17"/>
  <c r="R108" i="18"/>
  <c r="R108" i="19" s="1"/>
  <c r="AL108" i="18"/>
  <c r="AL108" i="19" s="1"/>
  <c r="N106" i="17"/>
  <c r="AD104" i="18"/>
  <c r="AD104" i="19" s="1"/>
  <c r="J104" i="18"/>
  <c r="J104" i="19" s="1"/>
  <c r="P101" i="18"/>
  <c r="P101" i="19" s="1"/>
  <c r="AJ101" i="18"/>
  <c r="AJ101" i="19" s="1"/>
  <c r="B99" i="13"/>
  <c r="B99" i="14" s="1"/>
  <c r="B99" i="5" s="1"/>
  <c r="B100" i="17"/>
  <c r="AJ97" i="18"/>
  <c r="AJ97" i="19" s="1"/>
  <c r="P97" i="18"/>
  <c r="P97" i="19" s="1"/>
  <c r="B95" i="13"/>
  <c r="B95" i="14" s="1"/>
  <c r="B95" i="5" s="1"/>
  <c r="B96" i="17"/>
  <c r="F93" i="13"/>
  <c r="F93" i="14" s="1"/>
  <c r="F93" i="5" s="1"/>
  <c r="F94" i="17"/>
  <c r="L91" i="18"/>
  <c r="L91" i="19" s="1"/>
  <c r="AF91" i="18"/>
  <c r="AF91" i="19" s="1"/>
  <c r="AL88" i="18"/>
  <c r="AL88" i="19" s="1"/>
  <c r="R88" i="18"/>
  <c r="R88" i="19" s="1"/>
  <c r="D87" i="17"/>
  <c r="D86" i="13"/>
  <c r="D86" i="14" s="1"/>
  <c r="D86" i="5" s="1"/>
  <c r="AD84" i="18"/>
  <c r="AD84" i="19" s="1"/>
  <c r="J84" i="18"/>
  <c r="J84" i="19" s="1"/>
  <c r="F81" i="13"/>
  <c r="F81" i="14" s="1"/>
  <c r="F81" i="5" s="1"/>
  <c r="F82" i="17"/>
  <c r="B79" i="13"/>
  <c r="B79" i="14" s="1"/>
  <c r="B79" i="5" s="1"/>
  <c r="B80" i="17"/>
  <c r="AJ77" i="18"/>
  <c r="AJ77" i="19" s="1"/>
  <c r="P77" i="18"/>
  <c r="P77" i="19" s="1"/>
  <c r="B76" i="17"/>
  <c r="B75" i="13"/>
  <c r="B75" i="14" s="1"/>
  <c r="B75" i="5" s="1"/>
  <c r="P73" i="18"/>
  <c r="P73" i="19" s="1"/>
  <c r="AJ73" i="18"/>
  <c r="AJ73" i="19" s="1"/>
  <c r="B72" i="17"/>
  <c r="B71" i="13"/>
  <c r="B71" i="14" s="1"/>
  <c r="B71" i="5" s="1"/>
  <c r="I71" i="5" s="1"/>
  <c r="F70" i="17"/>
  <c r="F69" i="13"/>
  <c r="F69" i="14" s="1"/>
  <c r="F69" i="5" s="1"/>
  <c r="B67" i="13"/>
  <c r="B67" i="14" s="1"/>
  <c r="B67" i="5" s="1"/>
  <c r="B68" i="17"/>
  <c r="F66" i="17"/>
  <c r="F65" i="13"/>
  <c r="F65" i="14" s="1"/>
  <c r="F65" i="5" s="1"/>
  <c r="L63" i="18"/>
  <c r="L63" i="19" s="1"/>
  <c r="AF63" i="18"/>
  <c r="AF63" i="19" s="1"/>
  <c r="R60" i="18"/>
  <c r="R60" i="19" s="1"/>
  <c r="AL60" i="18"/>
  <c r="AL60" i="19" s="1"/>
  <c r="AJ57" i="18"/>
  <c r="AJ57" i="19" s="1"/>
  <c r="P57" i="18"/>
  <c r="P57" i="19" s="1"/>
  <c r="AF55" i="18"/>
  <c r="AF55" i="19" s="1"/>
  <c r="L55" i="18"/>
  <c r="L55" i="19" s="1"/>
  <c r="J52" i="18"/>
  <c r="J52" i="19" s="1"/>
  <c r="AD52" i="18"/>
  <c r="AD52" i="19" s="1"/>
  <c r="P49" i="18"/>
  <c r="P49" i="19" s="1"/>
  <c r="AJ49" i="18"/>
  <c r="AJ49" i="19" s="1"/>
  <c r="L47" i="18"/>
  <c r="L47" i="19" s="1"/>
  <c r="AF47" i="18"/>
  <c r="AF47" i="19" s="1"/>
  <c r="AL44" i="18"/>
  <c r="AL44" i="19" s="1"/>
  <c r="R44" i="18"/>
  <c r="R44" i="19" s="1"/>
  <c r="P41" i="18"/>
  <c r="P41" i="19" s="1"/>
  <c r="AJ41" i="18"/>
  <c r="AJ41" i="19" s="1"/>
  <c r="L39" i="18"/>
  <c r="L39" i="19" s="1"/>
  <c r="AF39" i="18"/>
  <c r="AF39" i="19" s="1"/>
  <c r="R36" i="18"/>
  <c r="R36" i="19" s="1"/>
  <c r="AL36" i="18"/>
  <c r="AL36" i="19" s="1"/>
  <c r="AJ33" i="18"/>
  <c r="AJ33" i="19" s="1"/>
  <c r="P33" i="18"/>
  <c r="P33" i="19" s="1"/>
  <c r="AF31" i="18"/>
  <c r="AF31" i="19" s="1"/>
  <c r="L31" i="18"/>
  <c r="L31" i="19" s="1"/>
  <c r="AL28" i="18"/>
  <c r="AL28" i="19" s="1"/>
  <c r="R28" i="18"/>
  <c r="R28" i="19" s="1"/>
  <c r="N26" i="17"/>
  <c r="R24" i="18"/>
  <c r="R24" i="19" s="1"/>
  <c r="AL24" i="18"/>
  <c r="AL24" i="19" s="1"/>
  <c r="N22" i="17"/>
  <c r="H21" i="17"/>
  <c r="D18" i="13"/>
  <c r="D18" i="14" s="1"/>
  <c r="D18" i="5" s="1"/>
  <c r="D19" i="17"/>
  <c r="H17" i="17"/>
  <c r="N14" i="17"/>
  <c r="AD12" i="18"/>
  <c r="AD12" i="19" s="1"/>
  <c r="J12" i="18"/>
  <c r="J12" i="19" s="1"/>
  <c r="F9" i="13"/>
  <c r="F9" i="14" s="1"/>
  <c r="F9" i="5" s="1"/>
  <c r="F10" i="17"/>
  <c r="L7" i="18"/>
  <c r="L7" i="19" s="1"/>
  <c r="AF7" i="18"/>
  <c r="AF7" i="19" s="1"/>
  <c r="D6" i="13"/>
  <c r="D6" i="14" s="1"/>
  <c r="D6" i="5" s="1"/>
  <c r="D7" i="17"/>
  <c r="H4" i="17"/>
  <c r="AL4" i="18"/>
  <c r="AL4" i="19" s="1"/>
  <c r="R4" i="18"/>
  <c r="R4" i="19" s="1"/>
  <c r="AI131" i="18"/>
  <c r="AI131" i="19" s="1"/>
  <c r="O131" i="18"/>
  <c r="O131" i="19" s="1"/>
  <c r="G130" i="13"/>
  <c r="G130" i="14" s="1"/>
  <c r="G130" i="5" s="1"/>
  <c r="G131" i="17"/>
  <c r="Q130" i="18"/>
  <c r="Q130" i="19" s="1"/>
  <c r="AK130" i="18"/>
  <c r="AK130" i="19" s="1"/>
  <c r="I130" i="18"/>
  <c r="I130" i="19" s="1"/>
  <c r="AC130" i="18"/>
  <c r="AC130" i="19" s="1"/>
  <c r="AM129" i="18"/>
  <c r="AM129" i="19" s="1"/>
  <c r="S129" i="18"/>
  <c r="S129" i="19" s="1"/>
  <c r="K129" i="18"/>
  <c r="K129" i="19" s="1"/>
  <c r="AE129" i="18"/>
  <c r="AE129" i="19" s="1"/>
  <c r="C129" i="17"/>
  <c r="C128" i="13"/>
  <c r="C128" i="14" s="1"/>
  <c r="C128" i="5" s="1"/>
  <c r="M128" i="18"/>
  <c r="M128" i="19" s="1"/>
  <c r="AG128" i="18"/>
  <c r="AG128" i="19" s="1"/>
  <c r="E128" i="17"/>
  <c r="E127" i="13"/>
  <c r="E127" i="14" s="1"/>
  <c r="E127" i="5" s="1"/>
  <c r="O127" i="18"/>
  <c r="O127" i="19" s="1"/>
  <c r="AI127" i="18"/>
  <c r="AI127" i="19" s="1"/>
  <c r="G127" i="17"/>
  <c r="G126" i="13"/>
  <c r="G126" i="14" s="1"/>
  <c r="G126" i="5" s="1"/>
  <c r="Q126" i="18"/>
  <c r="Q126" i="19" s="1"/>
  <c r="AK126" i="18"/>
  <c r="AK126" i="19" s="1"/>
  <c r="AC126" i="18"/>
  <c r="AC126" i="19" s="1"/>
  <c r="I126" i="18"/>
  <c r="I126" i="19" s="1"/>
  <c r="AM125" i="18"/>
  <c r="AM125" i="19" s="1"/>
  <c r="S125" i="18"/>
  <c r="S125" i="19" s="1"/>
  <c r="K125" i="18"/>
  <c r="K125" i="19" s="1"/>
  <c r="AE125" i="18"/>
  <c r="AE125" i="19" s="1"/>
  <c r="C124" i="13"/>
  <c r="C124" i="14" s="1"/>
  <c r="C124" i="5" s="1"/>
  <c r="C125" i="17"/>
  <c r="M124" i="18"/>
  <c r="M124" i="19" s="1"/>
  <c r="AG124" i="18"/>
  <c r="AG124" i="19" s="1"/>
  <c r="E123" i="13"/>
  <c r="E123" i="14" s="1"/>
  <c r="E123" i="5" s="1"/>
  <c r="E124" i="17"/>
  <c r="AI123" i="18"/>
  <c r="AI123" i="19" s="1"/>
  <c r="O123" i="18"/>
  <c r="O123" i="19" s="1"/>
  <c r="G123" i="17"/>
  <c r="G122" i="13"/>
  <c r="G122" i="14" s="1"/>
  <c r="G122" i="5" s="1"/>
  <c r="Q122" i="18"/>
  <c r="Q122" i="19" s="1"/>
  <c r="AK122" i="18"/>
  <c r="AK122" i="19" s="1"/>
  <c r="AC122" i="18"/>
  <c r="AC122" i="19" s="1"/>
  <c r="I122" i="18"/>
  <c r="I122" i="19" s="1"/>
  <c r="AM121" i="18"/>
  <c r="AM121" i="19" s="1"/>
  <c r="S121" i="18"/>
  <c r="S121" i="19" s="1"/>
  <c r="AE121" i="18"/>
  <c r="AE121" i="19" s="1"/>
  <c r="K121" i="18"/>
  <c r="K121" i="19" s="1"/>
  <c r="C120" i="13"/>
  <c r="C120" i="14" s="1"/>
  <c r="C120" i="5" s="1"/>
  <c r="C121" i="17"/>
  <c r="M120" i="18"/>
  <c r="M120" i="19" s="1"/>
  <c r="AG120" i="18"/>
  <c r="AG120" i="19" s="1"/>
  <c r="E119" i="13"/>
  <c r="E119" i="14" s="1"/>
  <c r="E119" i="5" s="1"/>
  <c r="E120" i="17"/>
  <c r="O119" i="18"/>
  <c r="O119" i="19" s="1"/>
  <c r="AI119" i="18"/>
  <c r="AI119" i="19" s="1"/>
  <c r="G118" i="13"/>
  <c r="G118" i="14" s="1"/>
  <c r="G118" i="5" s="1"/>
  <c r="G119" i="17"/>
  <c r="Q118" i="18"/>
  <c r="Q118" i="19" s="1"/>
  <c r="AK118" i="18"/>
  <c r="AK118" i="19" s="1"/>
  <c r="AC118" i="18"/>
  <c r="AC118" i="19" s="1"/>
  <c r="I118" i="18"/>
  <c r="I118" i="19" s="1"/>
  <c r="AM117" i="18"/>
  <c r="AM117" i="19" s="1"/>
  <c r="S117" i="18"/>
  <c r="S117" i="19" s="1"/>
  <c r="K117" i="18"/>
  <c r="K117" i="19" s="1"/>
  <c r="AE117" i="18"/>
  <c r="AE117" i="19" s="1"/>
  <c r="C116" i="13"/>
  <c r="C116" i="14" s="1"/>
  <c r="C116" i="5" s="1"/>
  <c r="C117" i="17"/>
  <c r="AG116" i="18"/>
  <c r="AG116" i="19" s="1"/>
  <c r="M116" i="18"/>
  <c r="M116" i="19" s="1"/>
  <c r="E116" i="17"/>
  <c r="E115" i="13"/>
  <c r="E115" i="14" s="1"/>
  <c r="E115" i="5" s="1"/>
  <c r="O115" i="18"/>
  <c r="O115" i="19" s="1"/>
  <c r="AI115" i="18"/>
  <c r="AI115" i="19" s="1"/>
  <c r="G114" i="13"/>
  <c r="G114" i="14" s="1"/>
  <c r="G114" i="5" s="1"/>
  <c r="G115" i="17"/>
  <c r="AK114" i="18"/>
  <c r="AK114" i="19" s="1"/>
  <c r="Q114" i="18"/>
  <c r="Q114" i="19" s="1"/>
  <c r="I114" i="18"/>
  <c r="I114" i="19" s="1"/>
  <c r="AC114" i="18"/>
  <c r="AC114" i="19" s="1"/>
  <c r="S113" i="18"/>
  <c r="S113" i="19" s="1"/>
  <c r="AM113" i="18"/>
  <c r="AM113" i="19" s="1"/>
  <c r="K113" i="18"/>
  <c r="K113" i="19" s="1"/>
  <c r="AE113" i="18"/>
  <c r="AE113" i="19" s="1"/>
  <c r="C112" i="13"/>
  <c r="C112" i="14" s="1"/>
  <c r="C112" i="5" s="1"/>
  <c r="C113" i="17"/>
  <c r="AG112" i="18"/>
  <c r="AG112" i="19" s="1"/>
  <c r="M112" i="18"/>
  <c r="M112" i="19" s="1"/>
  <c r="E111" i="13"/>
  <c r="E111" i="14" s="1"/>
  <c r="E111" i="5" s="1"/>
  <c r="E112" i="17"/>
  <c r="AI111" i="18"/>
  <c r="AI111" i="19" s="1"/>
  <c r="O111" i="18"/>
  <c r="O111" i="19" s="1"/>
  <c r="G111" i="17"/>
  <c r="G110" i="13"/>
  <c r="G110" i="14" s="1"/>
  <c r="G110" i="5" s="1"/>
  <c r="AK110" i="18"/>
  <c r="AK110" i="19" s="1"/>
  <c r="Q110" i="18"/>
  <c r="Q110" i="19" s="1"/>
  <c r="I110" i="18"/>
  <c r="I110" i="19" s="1"/>
  <c r="AC110" i="18"/>
  <c r="AC110" i="19" s="1"/>
  <c r="S109" i="18"/>
  <c r="S109" i="19" s="1"/>
  <c r="AM109" i="18"/>
  <c r="AM109" i="19" s="1"/>
  <c r="AE109" i="18"/>
  <c r="AE109" i="19" s="1"/>
  <c r="K109" i="18"/>
  <c r="K109" i="19" s="1"/>
  <c r="C109" i="17"/>
  <c r="C108" i="13"/>
  <c r="C108" i="14" s="1"/>
  <c r="C108" i="5" s="1"/>
  <c r="M108" i="18"/>
  <c r="M108" i="19" s="1"/>
  <c r="AG108" i="18"/>
  <c r="AG108" i="19" s="1"/>
  <c r="E108" i="17"/>
  <c r="E107" i="13"/>
  <c r="E107" i="14" s="1"/>
  <c r="E107" i="5" s="1"/>
  <c r="AI107" i="18"/>
  <c r="AI107" i="19" s="1"/>
  <c r="O107" i="18"/>
  <c r="O107" i="19" s="1"/>
  <c r="G106" i="13"/>
  <c r="G106" i="14" s="1"/>
  <c r="G106" i="5" s="1"/>
  <c r="G107" i="17"/>
  <c r="AK106" i="18"/>
  <c r="AK106" i="19" s="1"/>
  <c r="Q106" i="18"/>
  <c r="Q106" i="19" s="1"/>
  <c r="AC106" i="18"/>
  <c r="AC106" i="19" s="1"/>
  <c r="I106" i="18"/>
  <c r="I106" i="19" s="1"/>
  <c r="AM105" i="18"/>
  <c r="AM105" i="19" s="1"/>
  <c r="S105" i="18"/>
  <c r="S105" i="19" s="1"/>
  <c r="K105" i="18"/>
  <c r="K105" i="19" s="1"/>
  <c r="AE105" i="18"/>
  <c r="AE105" i="19" s="1"/>
  <c r="C105" i="17"/>
  <c r="C104" i="13"/>
  <c r="C104" i="14" s="1"/>
  <c r="C104" i="5" s="1"/>
  <c r="M104" i="18"/>
  <c r="M104" i="19" s="1"/>
  <c r="AG104" i="18"/>
  <c r="AG104" i="19" s="1"/>
  <c r="E103" i="13"/>
  <c r="E103" i="14" s="1"/>
  <c r="E103" i="5" s="1"/>
  <c r="E104" i="17"/>
  <c r="O103" i="18"/>
  <c r="O103" i="19" s="1"/>
  <c r="AI103" i="18"/>
  <c r="AI103" i="19" s="1"/>
  <c r="G103" i="17"/>
  <c r="G102" i="13"/>
  <c r="G102" i="14" s="1"/>
  <c r="G102" i="5" s="1"/>
  <c r="AK102" i="18"/>
  <c r="AK102" i="19" s="1"/>
  <c r="Q102" i="18"/>
  <c r="Q102" i="19" s="1"/>
  <c r="AC102" i="18"/>
  <c r="AC102" i="19" s="1"/>
  <c r="I102" i="18"/>
  <c r="I102" i="19" s="1"/>
  <c r="AM101" i="18"/>
  <c r="AM101" i="19" s="1"/>
  <c r="S101" i="18"/>
  <c r="S101" i="19" s="1"/>
  <c r="AE101" i="18"/>
  <c r="AE101" i="19" s="1"/>
  <c r="K101" i="18"/>
  <c r="K101" i="19" s="1"/>
  <c r="C100" i="13"/>
  <c r="C100" i="14" s="1"/>
  <c r="C100" i="5" s="1"/>
  <c r="C101" i="17"/>
  <c r="AG100" i="18"/>
  <c r="AG100" i="19" s="1"/>
  <c r="M100" i="18"/>
  <c r="M100" i="19" s="1"/>
  <c r="E99" i="13"/>
  <c r="E99" i="14" s="1"/>
  <c r="E99" i="5" s="1"/>
  <c r="E100" i="17"/>
  <c r="AI99" i="18"/>
  <c r="AI99" i="19" s="1"/>
  <c r="O99" i="18"/>
  <c r="O99" i="19" s="1"/>
  <c r="G98" i="13"/>
  <c r="G98" i="14" s="1"/>
  <c r="G98" i="5" s="1"/>
  <c r="G99" i="17"/>
  <c r="Q98" i="18"/>
  <c r="Q98" i="19" s="1"/>
  <c r="AK98" i="18"/>
  <c r="AK98" i="19" s="1"/>
  <c r="I98" i="18"/>
  <c r="I98" i="19" s="1"/>
  <c r="AC98" i="18"/>
  <c r="AC98" i="19" s="1"/>
  <c r="S97" i="18"/>
  <c r="S97" i="19" s="1"/>
  <c r="AM97" i="18"/>
  <c r="AM97" i="19" s="1"/>
  <c r="AE97" i="18"/>
  <c r="AE97" i="19" s="1"/>
  <c r="K97" i="18"/>
  <c r="K97" i="19" s="1"/>
  <c r="C96" i="13"/>
  <c r="C96" i="14" s="1"/>
  <c r="C96" i="5" s="1"/>
  <c r="C97" i="17"/>
  <c r="M96" i="18"/>
  <c r="M96" i="19" s="1"/>
  <c r="AG96" i="18"/>
  <c r="AG96" i="19" s="1"/>
  <c r="E95" i="13"/>
  <c r="E95" i="14" s="1"/>
  <c r="E95" i="5" s="1"/>
  <c r="E96" i="17"/>
  <c r="O95" i="18"/>
  <c r="O95" i="19" s="1"/>
  <c r="AI95" i="18"/>
  <c r="AI95" i="19" s="1"/>
  <c r="G94" i="13"/>
  <c r="G94" i="14" s="1"/>
  <c r="G94" i="5" s="1"/>
  <c r="G95" i="17"/>
  <c r="Q94" i="18"/>
  <c r="Q94" i="19" s="1"/>
  <c r="AK94" i="18"/>
  <c r="AK94" i="19" s="1"/>
  <c r="AC94" i="18"/>
  <c r="AC94" i="19" s="1"/>
  <c r="I94" i="18"/>
  <c r="I94" i="19" s="1"/>
  <c r="S93" i="18"/>
  <c r="S93" i="19" s="1"/>
  <c r="AM93" i="18"/>
  <c r="AM93" i="19" s="1"/>
  <c r="K93" i="18"/>
  <c r="K93" i="19" s="1"/>
  <c r="AE93" i="18"/>
  <c r="AE93" i="19" s="1"/>
  <c r="C92" i="13"/>
  <c r="C92" i="14" s="1"/>
  <c r="C92" i="5" s="1"/>
  <c r="C93" i="17"/>
  <c r="AG92" i="18"/>
  <c r="AG92" i="19" s="1"/>
  <c r="M92" i="18"/>
  <c r="M92" i="19" s="1"/>
  <c r="E91" i="13"/>
  <c r="E91" i="14" s="1"/>
  <c r="E91" i="5" s="1"/>
  <c r="E92" i="17"/>
  <c r="O91" i="18"/>
  <c r="O91" i="19" s="1"/>
  <c r="AI91" i="18"/>
  <c r="AI91" i="19" s="1"/>
  <c r="G90" i="13"/>
  <c r="G90" i="14" s="1"/>
  <c r="G90" i="5" s="1"/>
  <c r="G91" i="17"/>
  <c r="Q90" i="18"/>
  <c r="Q90" i="19" s="1"/>
  <c r="AK90" i="18"/>
  <c r="AK90" i="19" s="1"/>
  <c r="AC90" i="18"/>
  <c r="AC90" i="19" s="1"/>
  <c r="I90" i="18"/>
  <c r="I90" i="19" s="1"/>
  <c r="AM89" i="18"/>
  <c r="AM89" i="19" s="1"/>
  <c r="S89" i="18"/>
  <c r="S89" i="19" s="1"/>
  <c r="AE89" i="18"/>
  <c r="AE89" i="19" s="1"/>
  <c r="K89" i="18"/>
  <c r="K89" i="19" s="1"/>
  <c r="C89" i="17"/>
  <c r="C88" i="13"/>
  <c r="C88" i="14" s="1"/>
  <c r="C88" i="5" s="1"/>
  <c r="M88" i="18"/>
  <c r="M88" i="19" s="1"/>
  <c r="AG88" i="18"/>
  <c r="AG88" i="19" s="1"/>
  <c r="E87" i="13"/>
  <c r="E87" i="14" s="1"/>
  <c r="E87" i="5" s="1"/>
  <c r="E88" i="17"/>
  <c r="O87" i="18"/>
  <c r="O87" i="19" s="1"/>
  <c r="AI87" i="18"/>
  <c r="AI87" i="19" s="1"/>
  <c r="G86" i="13"/>
  <c r="G86" i="14" s="1"/>
  <c r="G86" i="5" s="1"/>
  <c r="G87" i="17"/>
  <c r="Q86" i="18"/>
  <c r="Q86" i="19" s="1"/>
  <c r="AK86" i="18"/>
  <c r="AK86" i="19" s="1"/>
  <c r="I86" i="18"/>
  <c r="I86" i="19" s="1"/>
  <c r="AC86" i="18"/>
  <c r="AC86" i="19" s="1"/>
  <c r="S85" i="18"/>
  <c r="S85" i="19" s="1"/>
  <c r="AM85" i="18"/>
  <c r="AM85" i="19" s="1"/>
  <c r="K85" i="18"/>
  <c r="K85" i="19" s="1"/>
  <c r="AE85" i="18"/>
  <c r="AE85" i="19" s="1"/>
  <c r="C84" i="13"/>
  <c r="C84" i="14" s="1"/>
  <c r="C84" i="5" s="1"/>
  <c r="C85" i="17"/>
  <c r="M84" i="18"/>
  <c r="M84" i="19" s="1"/>
  <c r="AG84" i="18"/>
  <c r="AG84" i="19" s="1"/>
  <c r="E83" i="13"/>
  <c r="E83" i="14" s="1"/>
  <c r="E83" i="5" s="1"/>
  <c r="E84" i="17"/>
  <c r="O83" i="18"/>
  <c r="O83" i="19" s="1"/>
  <c r="AI83" i="18"/>
  <c r="AI83" i="19" s="1"/>
  <c r="G82" i="13"/>
  <c r="G82" i="14" s="1"/>
  <c r="G82" i="5" s="1"/>
  <c r="G83" i="17"/>
  <c r="AK82" i="18"/>
  <c r="AK82" i="19" s="1"/>
  <c r="Q82" i="18"/>
  <c r="Q82" i="19" s="1"/>
  <c r="AC82" i="18"/>
  <c r="AC82" i="19" s="1"/>
  <c r="I82" i="18"/>
  <c r="I82" i="19" s="1"/>
  <c r="AM81" i="18"/>
  <c r="AM81" i="19" s="1"/>
  <c r="S81" i="18"/>
  <c r="S81" i="19" s="1"/>
  <c r="K81" i="18"/>
  <c r="K81" i="19" s="1"/>
  <c r="AE81" i="18"/>
  <c r="AE81" i="19" s="1"/>
  <c r="C81" i="17"/>
  <c r="C80" i="13"/>
  <c r="C80" i="14" s="1"/>
  <c r="C80" i="5" s="1"/>
  <c r="M80" i="18"/>
  <c r="M80" i="19" s="1"/>
  <c r="AG80" i="18"/>
  <c r="AG80" i="19" s="1"/>
  <c r="E79" i="13"/>
  <c r="E79" i="14" s="1"/>
  <c r="E79" i="5" s="1"/>
  <c r="E80" i="17"/>
  <c r="O79" i="18"/>
  <c r="O79" i="19" s="1"/>
  <c r="AI79" i="18"/>
  <c r="AI79" i="19" s="1"/>
  <c r="G78" i="13"/>
  <c r="G78" i="14" s="1"/>
  <c r="G78" i="5" s="1"/>
  <c r="G79" i="17"/>
  <c r="Q78" i="18"/>
  <c r="Q78" i="19" s="1"/>
  <c r="AK78" i="18"/>
  <c r="AK78" i="19" s="1"/>
  <c r="AC78" i="18"/>
  <c r="AC78" i="19" s="1"/>
  <c r="I78" i="18"/>
  <c r="I78" i="19" s="1"/>
  <c r="S77" i="18"/>
  <c r="S77" i="19" s="1"/>
  <c r="AM77" i="18"/>
  <c r="AM77" i="19" s="1"/>
  <c r="K77" i="18"/>
  <c r="K77" i="19" s="1"/>
  <c r="AE77" i="18"/>
  <c r="AE77" i="19" s="1"/>
  <c r="C76" i="13"/>
  <c r="C76" i="14" s="1"/>
  <c r="C76" i="5" s="1"/>
  <c r="C77" i="17"/>
  <c r="M76" i="18"/>
  <c r="M76" i="19" s="1"/>
  <c r="AG76" i="18"/>
  <c r="AG76" i="19" s="1"/>
  <c r="E75" i="13"/>
  <c r="E75" i="14" s="1"/>
  <c r="E75" i="5" s="1"/>
  <c r="E76" i="17"/>
  <c r="O75" i="18"/>
  <c r="O75" i="19" s="1"/>
  <c r="AI75" i="18"/>
  <c r="AI75" i="19" s="1"/>
  <c r="G74" i="13"/>
  <c r="G74" i="14" s="1"/>
  <c r="G74" i="5" s="1"/>
  <c r="G75" i="17"/>
  <c r="Q74" i="18"/>
  <c r="Q74" i="19" s="1"/>
  <c r="AK74" i="18"/>
  <c r="AK74" i="19" s="1"/>
  <c r="AC74" i="18"/>
  <c r="AC74" i="19" s="1"/>
  <c r="I74" i="18"/>
  <c r="I74" i="19" s="1"/>
  <c r="S73" i="18"/>
  <c r="S73" i="19" s="1"/>
  <c r="AM73" i="18"/>
  <c r="AM73" i="19" s="1"/>
  <c r="K73" i="18"/>
  <c r="K73" i="19" s="1"/>
  <c r="AE73" i="18"/>
  <c r="AE73" i="19" s="1"/>
  <c r="C72" i="13"/>
  <c r="C72" i="14" s="1"/>
  <c r="C72" i="5" s="1"/>
  <c r="C73" i="17"/>
  <c r="M72" i="18"/>
  <c r="M72" i="19" s="1"/>
  <c r="AG72" i="18"/>
  <c r="AG72" i="19" s="1"/>
  <c r="E72" i="17"/>
  <c r="E71" i="13"/>
  <c r="E71" i="14" s="1"/>
  <c r="E71" i="5" s="1"/>
  <c r="O71" i="18"/>
  <c r="O71" i="19" s="1"/>
  <c r="AI71" i="18"/>
  <c r="AI71" i="19" s="1"/>
  <c r="G70" i="13"/>
  <c r="G70" i="14" s="1"/>
  <c r="G70" i="5" s="1"/>
  <c r="G71" i="17"/>
  <c r="Q70" i="18"/>
  <c r="Q70" i="19" s="1"/>
  <c r="AK70" i="18"/>
  <c r="AK70" i="19" s="1"/>
  <c r="AC70" i="18"/>
  <c r="AC70" i="19" s="1"/>
  <c r="I70" i="18"/>
  <c r="I70" i="19" s="1"/>
  <c r="S69" i="18"/>
  <c r="S69" i="19" s="1"/>
  <c r="AM69" i="18"/>
  <c r="AM69" i="19" s="1"/>
  <c r="K69" i="18"/>
  <c r="K69" i="19" s="1"/>
  <c r="AE69" i="18"/>
  <c r="AE69" i="19" s="1"/>
  <c r="C69" i="17"/>
  <c r="C68" i="13"/>
  <c r="C68" i="14" s="1"/>
  <c r="C68" i="5" s="1"/>
  <c r="M68" i="18"/>
  <c r="M68" i="19" s="1"/>
  <c r="AG68" i="18"/>
  <c r="AG68" i="19" s="1"/>
  <c r="E67" i="13"/>
  <c r="E67" i="14" s="1"/>
  <c r="E67" i="5" s="1"/>
  <c r="E68" i="17"/>
  <c r="O67" i="18"/>
  <c r="O67" i="19" s="1"/>
  <c r="AI67" i="18"/>
  <c r="AI67" i="19" s="1"/>
  <c r="G67" i="17"/>
  <c r="G66" i="13"/>
  <c r="G66" i="14" s="1"/>
  <c r="G66" i="5" s="1"/>
  <c r="AK66" i="18"/>
  <c r="AK66" i="19" s="1"/>
  <c r="Q66" i="18"/>
  <c r="Q66" i="19" s="1"/>
  <c r="I66" i="18"/>
  <c r="I66" i="19" s="1"/>
  <c r="AC66" i="18"/>
  <c r="AC66" i="19" s="1"/>
  <c r="S65" i="18"/>
  <c r="S65" i="19" s="1"/>
  <c r="AM65" i="18"/>
  <c r="AM65" i="19" s="1"/>
  <c r="AE65" i="18"/>
  <c r="AE65" i="19" s="1"/>
  <c r="K65" i="18"/>
  <c r="K65" i="19" s="1"/>
  <c r="C64" i="13"/>
  <c r="C64" i="14" s="1"/>
  <c r="C64" i="5" s="1"/>
  <c r="C65" i="17"/>
  <c r="AG64" i="18"/>
  <c r="AG64" i="19" s="1"/>
  <c r="M64" i="18"/>
  <c r="M64" i="19" s="1"/>
  <c r="E63" i="13"/>
  <c r="E63" i="14" s="1"/>
  <c r="E63" i="5" s="1"/>
  <c r="E64" i="17"/>
  <c r="AI63" i="18"/>
  <c r="AI63" i="19" s="1"/>
  <c r="O63" i="18"/>
  <c r="O63" i="19" s="1"/>
  <c r="G63" i="17"/>
  <c r="G62" i="13"/>
  <c r="G62" i="14" s="1"/>
  <c r="G62" i="5" s="1"/>
  <c r="AK62" i="18"/>
  <c r="AK62" i="19" s="1"/>
  <c r="Q62" i="18"/>
  <c r="Q62" i="19" s="1"/>
  <c r="I62" i="18"/>
  <c r="I62" i="19" s="1"/>
  <c r="AC62" i="18"/>
  <c r="AC62" i="19" s="1"/>
  <c r="AM61" i="18"/>
  <c r="AM61" i="19" s="1"/>
  <c r="S61" i="18"/>
  <c r="S61" i="19" s="1"/>
  <c r="AE61" i="18"/>
  <c r="AE61" i="19" s="1"/>
  <c r="K61" i="18"/>
  <c r="K61" i="19" s="1"/>
  <c r="C60" i="13"/>
  <c r="C60" i="14" s="1"/>
  <c r="C60" i="5" s="1"/>
  <c r="C61" i="17"/>
  <c r="AG60" i="18"/>
  <c r="AG60" i="19" s="1"/>
  <c r="M60" i="18"/>
  <c r="M60" i="19" s="1"/>
  <c r="E60" i="17"/>
  <c r="E59" i="13"/>
  <c r="E59" i="14" s="1"/>
  <c r="E59" i="5" s="1"/>
  <c r="AI59" i="18"/>
  <c r="AI59" i="19" s="1"/>
  <c r="O59" i="18"/>
  <c r="O59" i="19" s="1"/>
  <c r="G58" i="13"/>
  <c r="G58" i="14" s="1"/>
  <c r="G58" i="5" s="1"/>
  <c r="G59" i="17"/>
  <c r="Q58" i="18"/>
  <c r="Q58" i="19" s="1"/>
  <c r="AK58" i="18"/>
  <c r="AK58" i="19" s="1"/>
  <c r="AC58" i="18"/>
  <c r="AC58" i="19" s="1"/>
  <c r="I58" i="18"/>
  <c r="I58" i="19" s="1"/>
  <c r="AM57" i="18"/>
  <c r="AM57" i="19" s="1"/>
  <c r="S57" i="18"/>
  <c r="S57" i="19" s="1"/>
  <c r="K57" i="18"/>
  <c r="K57" i="19" s="1"/>
  <c r="AE57" i="18"/>
  <c r="AE57" i="19" s="1"/>
  <c r="C56" i="13"/>
  <c r="C56" i="14" s="1"/>
  <c r="C56" i="5" s="1"/>
  <c r="C57" i="17"/>
  <c r="M56" i="18"/>
  <c r="M56" i="19" s="1"/>
  <c r="AG56" i="18"/>
  <c r="AG56" i="19" s="1"/>
  <c r="E56" i="17"/>
  <c r="E55" i="13"/>
  <c r="E55" i="14" s="1"/>
  <c r="E55" i="5" s="1"/>
  <c r="O55" i="18"/>
  <c r="O55" i="19" s="1"/>
  <c r="AI55" i="18"/>
  <c r="AI55" i="19" s="1"/>
  <c r="G54" i="13"/>
  <c r="G54" i="14" s="1"/>
  <c r="G54" i="5" s="1"/>
  <c r="G55" i="17"/>
  <c r="Q54" i="18"/>
  <c r="Q54" i="19" s="1"/>
  <c r="AK54" i="18"/>
  <c r="AK54" i="19" s="1"/>
  <c r="I54" i="18"/>
  <c r="I54" i="19" s="1"/>
  <c r="AC54" i="18"/>
  <c r="AC54" i="19" s="1"/>
  <c r="S53" i="18"/>
  <c r="S53" i="19" s="1"/>
  <c r="AM53" i="18"/>
  <c r="AM53" i="19" s="1"/>
  <c r="AE53" i="18"/>
  <c r="AE53" i="19" s="1"/>
  <c r="K53" i="18"/>
  <c r="K53" i="19" s="1"/>
  <c r="C53" i="17"/>
  <c r="C52" i="13"/>
  <c r="C52" i="14" s="1"/>
  <c r="C52" i="5" s="1"/>
  <c r="M52" i="18"/>
  <c r="M52" i="19" s="1"/>
  <c r="AG52" i="18"/>
  <c r="AG52" i="19" s="1"/>
  <c r="E52" i="17"/>
  <c r="E51" i="13"/>
  <c r="E51" i="14" s="1"/>
  <c r="E51" i="5" s="1"/>
  <c r="AI51" i="18"/>
  <c r="AI51" i="19" s="1"/>
  <c r="O51" i="18"/>
  <c r="O51" i="19" s="1"/>
  <c r="G51" i="17"/>
  <c r="G50" i="13"/>
  <c r="G50" i="14" s="1"/>
  <c r="G50" i="5" s="1"/>
  <c r="AK50" i="18"/>
  <c r="AK50" i="19" s="1"/>
  <c r="Q50" i="18"/>
  <c r="Q50" i="19" s="1"/>
  <c r="I50" i="18"/>
  <c r="I50" i="19" s="1"/>
  <c r="AC50" i="18"/>
  <c r="AC50" i="19" s="1"/>
  <c r="S49" i="18"/>
  <c r="S49" i="19" s="1"/>
  <c r="AM49" i="18"/>
  <c r="AM49" i="19" s="1"/>
  <c r="AE49" i="18"/>
  <c r="AE49" i="19" s="1"/>
  <c r="K49" i="18"/>
  <c r="K49" i="19" s="1"/>
  <c r="C48" i="13"/>
  <c r="C48" i="14" s="1"/>
  <c r="C48" i="5" s="1"/>
  <c r="C49" i="17"/>
  <c r="AG48" i="18"/>
  <c r="AG48" i="19" s="1"/>
  <c r="M48" i="18"/>
  <c r="M48" i="19" s="1"/>
  <c r="E48" i="17"/>
  <c r="E47" i="13"/>
  <c r="E47" i="14" s="1"/>
  <c r="E47" i="5" s="1"/>
  <c r="O47" i="18"/>
  <c r="O47" i="19" s="1"/>
  <c r="AI47" i="18"/>
  <c r="AI47" i="19" s="1"/>
  <c r="G46" i="13"/>
  <c r="G46" i="14" s="1"/>
  <c r="G46" i="5" s="1"/>
  <c r="G47" i="17"/>
  <c r="Q46" i="18"/>
  <c r="Q46" i="19" s="1"/>
  <c r="AK46" i="18"/>
  <c r="AK46" i="19" s="1"/>
  <c r="AC46" i="18"/>
  <c r="AC46" i="19" s="1"/>
  <c r="I46" i="18"/>
  <c r="I46" i="19" s="1"/>
  <c r="AM45" i="18"/>
  <c r="AM45" i="19" s="1"/>
  <c r="S45" i="18"/>
  <c r="S45" i="19" s="1"/>
  <c r="K45" i="18"/>
  <c r="K45" i="19" s="1"/>
  <c r="AE45" i="18"/>
  <c r="AE45" i="19" s="1"/>
  <c r="C44" i="13"/>
  <c r="C44" i="14" s="1"/>
  <c r="C44" i="5" s="1"/>
  <c r="C45" i="17"/>
  <c r="AG44" i="18"/>
  <c r="AG44" i="19" s="1"/>
  <c r="M44" i="18"/>
  <c r="M44" i="19" s="1"/>
  <c r="E44" i="17"/>
  <c r="E43" i="13"/>
  <c r="E43" i="14" s="1"/>
  <c r="E43" i="5" s="1"/>
  <c r="O43" i="18"/>
  <c r="O43" i="19" s="1"/>
  <c r="AI43" i="18"/>
  <c r="AI43" i="19" s="1"/>
  <c r="G42" i="13"/>
  <c r="G42" i="14" s="1"/>
  <c r="G42" i="5" s="1"/>
  <c r="G43" i="17"/>
  <c r="AK42" i="18"/>
  <c r="AK42" i="19" s="1"/>
  <c r="Q42" i="18"/>
  <c r="Q42" i="19" s="1"/>
  <c r="AC42" i="18"/>
  <c r="AC42" i="19" s="1"/>
  <c r="I42" i="18"/>
  <c r="I42" i="19" s="1"/>
  <c r="S41" i="18"/>
  <c r="S41" i="19" s="1"/>
  <c r="AM41" i="18"/>
  <c r="AM41" i="19" s="1"/>
  <c r="K41" i="18"/>
  <c r="K41" i="19" s="1"/>
  <c r="AE41" i="18"/>
  <c r="AE41" i="19" s="1"/>
  <c r="C40" i="13"/>
  <c r="C40" i="14" s="1"/>
  <c r="C40" i="5" s="1"/>
  <c r="C41" i="17"/>
  <c r="AG40" i="18"/>
  <c r="AG40" i="19" s="1"/>
  <c r="M40" i="18"/>
  <c r="M40" i="19" s="1"/>
  <c r="E39" i="13"/>
  <c r="E39" i="14" s="1"/>
  <c r="E39" i="5" s="1"/>
  <c r="E40" i="17"/>
  <c r="AI39" i="18"/>
  <c r="AI39" i="19" s="1"/>
  <c r="O39" i="18"/>
  <c r="O39" i="19" s="1"/>
  <c r="G39" i="17"/>
  <c r="G38" i="13"/>
  <c r="G38" i="14" s="1"/>
  <c r="G38" i="5" s="1"/>
  <c r="AK38" i="18"/>
  <c r="AK38" i="19" s="1"/>
  <c r="Q38" i="18"/>
  <c r="Q38" i="19" s="1"/>
  <c r="I38" i="18"/>
  <c r="I38" i="19" s="1"/>
  <c r="AC38" i="18"/>
  <c r="AC38" i="19" s="1"/>
  <c r="S37" i="18"/>
  <c r="S37" i="19" s="1"/>
  <c r="AM37" i="18"/>
  <c r="AM37" i="19" s="1"/>
  <c r="AE37" i="18"/>
  <c r="AE37" i="19" s="1"/>
  <c r="K37" i="18"/>
  <c r="K37" i="19" s="1"/>
  <c r="C37" i="17"/>
  <c r="C36" i="13"/>
  <c r="C36" i="14" s="1"/>
  <c r="C36" i="5" s="1"/>
  <c r="AG36" i="18"/>
  <c r="AG36" i="19" s="1"/>
  <c r="M36" i="18"/>
  <c r="M36" i="19" s="1"/>
  <c r="E35" i="13"/>
  <c r="E35" i="14" s="1"/>
  <c r="E35" i="5" s="1"/>
  <c r="E36" i="17"/>
  <c r="O35" i="18"/>
  <c r="O35" i="19" s="1"/>
  <c r="AI35" i="18"/>
  <c r="AI35" i="19" s="1"/>
  <c r="G35" i="17"/>
  <c r="G34" i="13"/>
  <c r="G34" i="14" s="1"/>
  <c r="G34" i="5" s="1"/>
  <c r="AK34" i="18"/>
  <c r="AK34" i="19" s="1"/>
  <c r="Q34" i="18"/>
  <c r="Q34" i="19" s="1"/>
  <c r="I34" i="18"/>
  <c r="I34" i="19" s="1"/>
  <c r="AC34" i="18"/>
  <c r="AC34" i="19" s="1"/>
  <c r="AM33" i="18"/>
  <c r="AM33" i="19" s="1"/>
  <c r="S33" i="18"/>
  <c r="S33" i="19" s="1"/>
  <c r="AE33" i="18"/>
  <c r="AE33" i="19" s="1"/>
  <c r="K33" i="18"/>
  <c r="K33" i="19" s="1"/>
  <c r="C33" i="17"/>
  <c r="C32" i="13"/>
  <c r="C32" i="14" s="1"/>
  <c r="C32" i="5" s="1"/>
  <c r="M32" i="18"/>
  <c r="M32" i="19" s="1"/>
  <c r="AG32" i="18"/>
  <c r="AG32" i="19" s="1"/>
  <c r="E32" i="17"/>
  <c r="E31" i="13"/>
  <c r="E31" i="14" s="1"/>
  <c r="E31" i="5" s="1"/>
  <c r="O31" i="18"/>
  <c r="O31" i="19" s="1"/>
  <c r="AI31" i="18"/>
  <c r="AI31" i="19" s="1"/>
  <c r="G30" i="13"/>
  <c r="G30" i="14" s="1"/>
  <c r="G30" i="5" s="1"/>
  <c r="G31" i="17"/>
  <c r="Q30" i="18"/>
  <c r="Q30" i="19" s="1"/>
  <c r="AK30" i="18"/>
  <c r="AK30" i="19" s="1"/>
  <c r="AC30" i="18"/>
  <c r="AC30" i="19" s="1"/>
  <c r="I30" i="18"/>
  <c r="I30" i="19" s="1"/>
  <c r="S29" i="18"/>
  <c r="S29" i="19" s="1"/>
  <c r="AM29" i="18"/>
  <c r="AM29" i="19" s="1"/>
  <c r="K29" i="18"/>
  <c r="K29" i="19" s="1"/>
  <c r="AE29" i="18"/>
  <c r="AE29" i="19" s="1"/>
  <c r="C28" i="13"/>
  <c r="C28" i="14" s="1"/>
  <c r="C28" i="5" s="1"/>
  <c r="C29" i="17"/>
  <c r="AG28" i="18"/>
  <c r="AG28" i="19" s="1"/>
  <c r="M28" i="18"/>
  <c r="M28" i="19" s="1"/>
  <c r="E27" i="13"/>
  <c r="E27" i="14" s="1"/>
  <c r="E27" i="5" s="1"/>
  <c r="E28" i="17"/>
  <c r="O27" i="18"/>
  <c r="O27" i="19" s="1"/>
  <c r="AI27" i="18"/>
  <c r="AI27" i="19" s="1"/>
  <c r="G26" i="13"/>
  <c r="G26" i="14" s="1"/>
  <c r="G26" i="5" s="1"/>
  <c r="G27" i="17"/>
  <c r="Q26" i="18"/>
  <c r="Q26" i="19" s="1"/>
  <c r="AK26" i="18"/>
  <c r="AK26" i="19" s="1"/>
  <c r="I26" i="18"/>
  <c r="I26" i="19" s="1"/>
  <c r="AC26" i="18"/>
  <c r="AC26" i="19" s="1"/>
  <c r="S25" i="18"/>
  <c r="S25" i="19" s="1"/>
  <c r="AM25" i="18"/>
  <c r="AM25" i="19" s="1"/>
  <c r="K25" i="18"/>
  <c r="K25" i="19" s="1"/>
  <c r="AE25" i="18"/>
  <c r="AE25" i="19" s="1"/>
  <c r="C24" i="13"/>
  <c r="C24" i="14" s="1"/>
  <c r="C24" i="5" s="1"/>
  <c r="C25" i="17"/>
  <c r="M24" i="18"/>
  <c r="M24" i="19" s="1"/>
  <c r="AG24" i="18"/>
  <c r="AG24" i="19" s="1"/>
  <c r="E23" i="13"/>
  <c r="E23" i="14" s="1"/>
  <c r="E23" i="5" s="1"/>
  <c r="E24" i="17"/>
  <c r="O23" i="18"/>
  <c r="O23" i="19" s="1"/>
  <c r="AI23" i="18"/>
  <c r="AI23" i="19" s="1"/>
  <c r="G22" i="13"/>
  <c r="G22" i="14" s="1"/>
  <c r="G22" i="5" s="1"/>
  <c r="G23" i="17"/>
  <c r="Q22" i="18"/>
  <c r="Q22" i="19" s="1"/>
  <c r="AK22" i="18"/>
  <c r="AK22" i="19" s="1"/>
  <c r="I22" i="18"/>
  <c r="I22" i="19" s="1"/>
  <c r="AC22" i="18"/>
  <c r="AC22" i="19" s="1"/>
  <c r="S21" i="18"/>
  <c r="S21" i="19" s="1"/>
  <c r="AM21" i="18"/>
  <c r="AM21" i="19" s="1"/>
  <c r="K21" i="18"/>
  <c r="K21" i="19" s="1"/>
  <c r="AE21" i="18"/>
  <c r="AE21" i="19" s="1"/>
  <c r="C20" i="13"/>
  <c r="C20" i="14" s="1"/>
  <c r="C20" i="5" s="1"/>
  <c r="C21" i="17"/>
  <c r="M20" i="18"/>
  <c r="M20" i="19" s="1"/>
  <c r="AG20" i="18"/>
  <c r="AG20" i="19" s="1"/>
  <c r="E19" i="13"/>
  <c r="E19" i="14" s="1"/>
  <c r="E19" i="5" s="1"/>
  <c r="E20" i="17"/>
  <c r="AI19" i="18"/>
  <c r="AI19" i="19" s="1"/>
  <c r="O19" i="18"/>
  <c r="O19" i="19" s="1"/>
  <c r="G18" i="13"/>
  <c r="G18" i="14" s="1"/>
  <c r="G18" i="5" s="1"/>
  <c r="G19" i="17"/>
  <c r="AK18" i="18"/>
  <c r="AK18" i="19" s="1"/>
  <c r="Q18" i="18"/>
  <c r="Q18" i="19" s="1"/>
  <c r="I18" i="18"/>
  <c r="I18" i="19" s="1"/>
  <c r="AC18" i="18"/>
  <c r="AC18" i="19" s="1"/>
  <c r="AM17" i="18"/>
  <c r="AM17" i="19" s="1"/>
  <c r="S17" i="18"/>
  <c r="S17" i="19" s="1"/>
  <c r="K17" i="18"/>
  <c r="K17" i="19" s="1"/>
  <c r="AE17" i="18"/>
  <c r="AE17" i="19" s="1"/>
  <c r="C16" i="13"/>
  <c r="C16" i="14" s="1"/>
  <c r="C16" i="5" s="1"/>
  <c r="C17" i="17"/>
  <c r="M16" i="18"/>
  <c r="M16" i="19" s="1"/>
  <c r="AG16" i="18"/>
  <c r="AG16" i="19" s="1"/>
  <c r="E16" i="17"/>
  <c r="E15" i="13"/>
  <c r="E15" i="14" s="1"/>
  <c r="E15" i="5" s="1"/>
  <c r="O15" i="18"/>
  <c r="O15" i="19" s="1"/>
  <c r="AI15" i="18"/>
  <c r="AI15" i="19" s="1"/>
  <c r="G15" i="17"/>
  <c r="G14" i="13"/>
  <c r="G14" i="14" s="1"/>
  <c r="G14" i="5" s="1"/>
  <c r="Q14" i="18"/>
  <c r="Q14" i="19" s="1"/>
  <c r="AK14" i="18"/>
  <c r="AK14" i="19" s="1"/>
  <c r="AC14" i="18"/>
  <c r="AC14" i="19" s="1"/>
  <c r="I14" i="18"/>
  <c r="I14" i="19" s="1"/>
  <c r="S13" i="18"/>
  <c r="S13" i="19" s="1"/>
  <c r="AM13" i="18"/>
  <c r="AM13" i="19" s="1"/>
  <c r="AE13" i="18"/>
  <c r="AE13" i="19" s="1"/>
  <c r="K13" i="18"/>
  <c r="K13" i="19" s="1"/>
  <c r="C12" i="13"/>
  <c r="C12" i="14" s="1"/>
  <c r="C12" i="5" s="1"/>
  <c r="C13" i="17"/>
  <c r="AG12" i="18"/>
  <c r="AG12" i="19" s="1"/>
  <c r="M12" i="18"/>
  <c r="M12" i="19" s="1"/>
  <c r="E12" i="17"/>
  <c r="E11" i="13"/>
  <c r="E11" i="14" s="1"/>
  <c r="E11" i="5" s="1"/>
  <c r="AI11" i="18"/>
  <c r="AI11" i="19" s="1"/>
  <c r="O11" i="18"/>
  <c r="O11" i="19" s="1"/>
  <c r="G10" i="13"/>
  <c r="G10" i="14" s="1"/>
  <c r="G10" i="5" s="1"/>
  <c r="G11" i="17"/>
  <c r="Q10" i="18"/>
  <c r="Q10" i="19" s="1"/>
  <c r="AK10" i="18"/>
  <c r="AK10" i="19" s="1"/>
  <c r="AC10" i="18"/>
  <c r="AC10" i="19" s="1"/>
  <c r="I10" i="18"/>
  <c r="I10" i="19" s="1"/>
  <c r="AM9" i="18"/>
  <c r="AM9" i="19" s="1"/>
  <c r="S9" i="18"/>
  <c r="S9" i="19" s="1"/>
  <c r="K9" i="18"/>
  <c r="K9" i="19" s="1"/>
  <c r="AE9" i="18"/>
  <c r="AE9" i="19" s="1"/>
  <c r="C9" i="17"/>
  <c r="C8" i="13"/>
  <c r="C8" i="14" s="1"/>
  <c r="C8" i="5" s="1"/>
  <c r="AG8" i="18"/>
  <c r="AG8" i="19" s="1"/>
  <c r="M8" i="18"/>
  <c r="M8" i="19" s="1"/>
  <c r="E8" i="17"/>
  <c r="E7" i="13"/>
  <c r="E7" i="14" s="1"/>
  <c r="E7" i="5" s="1"/>
  <c r="AI7" i="18"/>
  <c r="AI7" i="19" s="1"/>
  <c r="O7" i="18"/>
  <c r="O7" i="19" s="1"/>
  <c r="G7" i="17"/>
  <c r="G6" i="13"/>
  <c r="G6" i="14" s="1"/>
  <c r="G6" i="5" s="1"/>
  <c r="Q6" i="18"/>
  <c r="Q6" i="19" s="1"/>
  <c r="AK6" i="18"/>
  <c r="AK6" i="19" s="1"/>
  <c r="AC6" i="18"/>
  <c r="AC6" i="19" s="1"/>
  <c r="I6" i="18"/>
  <c r="I6" i="19" s="1"/>
  <c r="S5" i="18"/>
  <c r="S5" i="19" s="1"/>
  <c r="AM5" i="18"/>
  <c r="AM5" i="19" s="1"/>
  <c r="AE5" i="18"/>
  <c r="AE5" i="19" s="1"/>
  <c r="K5" i="18"/>
  <c r="K5" i="19" s="1"/>
  <c r="C4" i="13"/>
  <c r="C4" i="14" s="1"/>
  <c r="C4" i="5" s="1"/>
  <c r="C5" i="17"/>
  <c r="AJ89" i="18"/>
  <c r="AJ89" i="19" s="1"/>
  <c r="P89" i="18"/>
  <c r="P89" i="19" s="1"/>
  <c r="AG4" i="18"/>
  <c r="AG4" i="19" s="1"/>
  <c r="M4" i="18"/>
  <c r="M4" i="19" s="1"/>
  <c r="AK4" i="18"/>
  <c r="AK4" i="19" s="1"/>
  <c r="Q4" i="18"/>
  <c r="Q4" i="19" s="1"/>
  <c r="N131" i="17"/>
  <c r="F130" i="13"/>
  <c r="F130" i="14" s="1"/>
  <c r="F130" i="5" s="1"/>
  <c r="F131" i="17"/>
  <c r="P130" i="18"/>
  <c r="P130" i="19" s="1"/>
  <c r="AJ130" i="18"/>
  <c r="AJ130" i="19" s="1"/>
  <c r="H130" i="17"/>
  <c r="R129" i="18"/>
  <c r="R129" i="19" s="1"/>
  <c r="AL129" i="18"/>
  <c r="AL129" i="19" s="1"/>
  <c r="J129" i="18"/>
  <c r="J129" i="19" s="1"/>
  <c r="AD129" i="18"/>
  <c r="AD129" i="19" s="1"/>
  <c r="B129" i="17"/>
  <c r="B128" i="13"/>
  <c r="B128" i="14" s="1"/>
  <c r="B128" i="5" s="1"/>
  <c r="I128" i="5" s="1"/>
  <c r="AF128" i="18"/>
  <c r="AF128" i="19" s="1"/>
  <c r="L128" i="18"/>
  <c r="L128" i="19" s="1"/>
  <c r="N127" i="17"/>
  <c r="F127" i="17"/>
  <c r="F126" i="13"/>
  <c r="F126" i="14" s="1"/>
  <c r="F126" i="5" s="1"/>
  <c r="AJ126" i="18"/>
  <c r="AJ126" i="19" s="1"/>
  <c r="P126" i="18"/>
  <c r="P126" i="19" s="1"/>
  <c r="H126" i="17"/>
  <c r="R125" i="18"/>
  <c r="R125" i="19" s="1"/>
  <c r="AL125" i="18"/>
  <c r="AL125" i="19" s="1"/>
  <c r="J125" i="18"/>
  <c r="J125" i="19" s="1"/>
  <c r="AD125" i="18"/>
  <c r="AD125" i="19" s="1"/>
  <c r="B125" i="17"/>
  <c r="B124" i="13"/>
  <c r="B124" i="14" s="1"/>
  <c r="B124" i="5" s="1"/>
  <c r="I124" i="5" s="1"/>
  <c r="AF124" i="18"/>
  <c r="AF124" i="19" s="1"/>
  <c r="L124" i="18"/>
  <c r="L124" i="19" s="1"/>
  <c r="D123" i="13"/>
  <c r="D123" i="14" s="1"/>
  <c r="D123" i="5" s="1"/>
  <c r="D124" i="17"/>
  <c r="N123" i="17"/>
  <c r="F122" i="13"/>
  <c r="F122" i="14" s="1"/>
  <c r="F122" i="5" s="1"/>
  <c r="F123" i="17"/>
  <c r="P122" i="18"/>
  <c r="P122" i="19" s="1"/>
  <c r="AJ122" i="18"/>
  <c r="AJ122" i="19" s="1"/>
  <c r="H122" i="17"/>
  <c r="R121" i="18"/>
  <c r="R121" i="19" s="1"/>
  <c r="AL121" i="18"/>
  <c r="AL121" i="19" s="1"/>
  <c r="J121" i="18"/>
  <c r="J121" i="19" s="1"/>
  <c r="AD121" i="18"/>
  <c r="AD121" i="19" s="1"/>
  <c r="B120" i="13"/>
  <c r="B120" i="14" s="1"/>
  <c r="B120" i="5" s="1"/>
  <c r="I120" i="5" s="1"/>
  <c r="B121" i="17"/>
  <c r="AF120" i="18"/>
  <c r="AF120" i="19" s="1"/>
  <c r="L120" i="18"/>
  <c r="L120" i="19" s="1"/>
  <c r="D119" i="13"/>
  <c r="D119" i="14" s="1"/>
  <c r="D119" i="5" s="1"/>
  <c r="D120" i="17"/>
  <c r="N119" i="17"/>
  <c r="F118" i="13"/>
  <c r="F118" i="14" s="1"/>
  <c r="F118" i="5" s="1"/>
  <c r="F119" i="17"/>
  <c r="AJ118" i="18"/>
  <c r="AJ118" i="19" s="1"/>
  <c r="P118" i="18"/>
  <c r="P118" i="19" s="1"/>
  <c r="H118" i="17"/>
  <c r="AL117" i="18"/>
  <c r="AL117" i="19" s="1"/>
  <c r="R117" i="18"/>
  <c r="R117" i="19" s="1"/>
  <c r="J117" i="18"/>
  <c r="J117" i="19" s="1"/>
  <c r="AD117" i="18"/>
  <c r="AD117" i="19" s="1"/>
  <c r="B116" i="13"/>
  <c r="B116" i="14" s="1"/>
  <c r="B116" i="5" s="1"/>
  <c r="B117" i="17"/>
  <c r="L116" i="18"/>
  <c r="L116" i="19" s="1"/>
  <c r="AF116" i="18"/>
  <c r="AF116" i="19" s="1"/>
  <c r="D115" i="13"/>
  <c r="D115" i="14" s="1"/>
  <c r="D115" i="5" s="1"/>
  <c r="D116" i="17"/>
  <c r="N115" i="17"/>
  <c r="F114" i="13"/>
  <c r="F114" i="14" s="1"/>
  <c r="F114" i="5" s="1"/>
  <c r="F115" i="17"/>
  <c r="AJ114" i="18"/>
  <c r="AJ114" i="19" s="1"/>
  <c r="P114" i="18"/>
  <c r="P114" i="19" s="1"/>
  <c r="H114" i="17"/>
  <c r="AL113" i="18"/>
  <c r="AL113" i="19" s="1"/>
  <c r="R113" i="18"/>
  <c r="R113" i="19" s="1"/>
  <c r="J113" i="18"/>
  <c r="J113" i="19" s="1"/>
  <c r="AD113" i="18"/>
  <c r="AD113" i="19" s="1"/>
  <c r="B113" i="17"/>
  <c r="B112" i="13"/>
  <c r="B112" i="14" s="1"/>
  <c r="B112" i="5" s="1"/>
  <c r="I112" i="5" s="1"/>
  <c r="L112" i="18"/>
  <c r="L112" i="19" s="1"/>
  <c r="AF112" i="18"/>
  <c r="AF112" i="19" s="1"/>
  <c r="D111" i="13"/>
  <c r="D111" i="14" s="1"/>
  <c r="D111" i="5" s="1"/>
  <c r="D112" i="17"/>
  <c r="N111" i="17"/>
  <c r="F110" i="13"/>
  <c r="F110" i="14" s="1"/>
  <c r="F110" i="5" s="1"/>
  <c r="F111" i="17"/>
  <c r="P110" i="18"/>
  <c r="P110" i="19" s="1"/>
  <c r="AJ110" i="18"/>
  <c r="AJ110" i="19" s="1"/>
  <c r="H110" i="17"/>
  <c r="R109" i="18"/>
  <c r="R109" i="19" s="1"/>
  <c r="AL109" i="18"/>
  <c r="AL109" i="19" s="1"/>
  <c r="AD109" i="18"/>
  <c r="AD109" i="19" s="1"/>
  <c r="J109" i="18"/>
  <c r="J109" i="19" s="1"/>
  <c r="B108" i="13"/>
  <c r="B108" i="14" s="1"/>
  <c r="B108" i="5" s="1"/>
  <c r="B109" i="17"/>
  <c r="AF108" i="18"/>
  <c r="AF108" i="19" s="1"/>
  <c r="L108" i="18"/>
  <c r="L108" i="19" s="1"/>
  <c r="D107" i="13"/>
  <c r="D107" i="14" s="1"/>
  <c r="D107" i="5" s="1"/>
  <c r="D108" i="17"/>
  <c r="N107" i="17"/>
  <c r="F106" i="13"/>
  <c r="F106" i="14" s="1"/>
  <c r="F106" i="5" s="1"/>
  <c r="F107" i="17"/>
  <c r="P106" i="18"/>
  <c r="P106" i="19" s="1"/>
  <c r="AJ106" i="18"/>
  <c r="AJ106" i="19" s="1"/>
  <c r="H106" i="17"/>
  <c r="R105" i="18"/>
  <c r="R105" i="19" s="1"/>
  <c r="AL105" i="18"/>
  <c r="AL105" i="19" s="1"/>
  <c r="J105" i="18"/>
  <c r="J105" i="19" s="1"/>
  <c r="AD105" i="18"/>
  <c r="AD105" i="19" s="1"/>
  <c r="B105" i="17"/>
  <c r="B104" i="13"/>
  <c r="B104" i="14" s="1"/>
  <c r="B104" i="5" s="1"/>
  <c r="L104" i="18"/>
  <c r="L104" i="19" s="1"/>
  <c r="AF104" i="18"/>
  <c r="AF104" i="19" s="1"/>
  <c r="D103" i="13"/>
  <c r="D103" i="14" s="1"/>
  <c r="D103" i="5" s="1"/>
  <c r="D104" i="17"/>
  <c r="N103" i="17"/>
  <c r="F102" i="13"/>
  <c r="F102" i="14" s="1"/>
  <c r="F102" i="5" s="1"/>
  <c r="F103" i="17"/>
  <c r="P102" i="18"/>
  <c r="P102" i="19" s="1"/>
  <c r="AJ102" i="18"/>
  <c r="AJ102" i="19" s="1"/>
  <c r="H102" i="17"/>
  <c r="R101" i="18"/>
  <c r="R101" i="19" s="1"/>
  <c r="AL101" i="18"/>
  <c r="AL101" i="19" s="1"/>
  <c r="J101" i="18"/>
  <c r="J101" i="19" s="1"/>
  <c r="AD101" i="18"/>
  <c r="AD101" i="19" s="1"/>
  <c r="B100" i="13"/>
  <c r="B100" i="14" s="1"/>
  <c r="B100" i="5" s="1"/>
  <c r="I100" i="5" s="1"/>
  <c r="B101" i="17"/>
  <c r="L100" i="18"/>
  <c r="L100" i="19" s="1"/>
  <c r="AF100" i="18"/>
  <c r="AF100" i="19" s="1"/>
  <c r="D99" i="13"/>
  <c r="D99" i="14" s="1"/>
  <c r="D99" i="5" s="1"/>
  <c r="D100" i="17"/>
  <c r="N99" i="17"/>
  <c r="F98" i="13"/>
  <c r="F98" i="14" s="1"/>
  <c r="F98" i="5" s="1"/>
  <c r="F99" i="17"/>
  <c r="P98" i="18"/>
  <c r="P98" i="19" s="1"/>
  <c r="AJ98" i="18"/>
  <c r="AJ98" i="19" s="1"/>
  <c r="H98" i="17"/>
  <c r="R97" i="18"/>
  <c r="R97" i="19" s="1"/>
  <c r="AL97" i="18"/>
  <c r="AL97" i="19" s="1"/>
  <c r="J97" i="18"/>
  <c r="J97" i="19" s="1"/>
  <c r="AD97" i="18"/>
  <c r="AD97" i="19" s="1"/>
  <c r="B97" i="17"/>
  <c r="B96" i="13"/>
  <c r="B96" i="14" s="1"/>
  <c r="B96" i="5" s="1"/>
  <c r="I96" i="5" s="1"/>
  <c r="L96" i="18"/>
  <c r="L96" i="19" s="1"/>
  <c r="AF96" i="18"/>
  <c r="AF96" i="19" s="1"/>
  <c r="D96" i="17"/>
  <c r="D95" i="13"/>
  <c r="D95" i="14" s="1"/>
  <c r="D95" i="5" s="1"/>
  <c r="N95" i="17"/>
  <c r="F94" i="13"/>
  <c r="F94" i="14" s="1"/>
  <c r="F94" i="5" s="1"/>
  <c r="F95" i="17"/>
  <c r="P94" i="18"/>
  <c r="P94" i="19" s="1"/>
  <c r="AJ94" i="18"/>
  <c r="AJ94" i="19" s="1"/>
  <c r="H94" i="17"/>
  <c r="AL93" i="18"/>
  <c r="AL93" i="19" s="1"/>
  <c r="R93" i="18"/>
  <c r="R93" i="19" s="1"/>
  <c r="J93" i="18"/>
  <c r="J93" i="19" s="1"/>
  <c r="AD93" i="18"/>
  <c r="AD93" i="19" s="1"/>
  <c r="B92" i="13"/>
  <c r="B92" i="14" s="1"/>
  <c r="B92" i="5" s="1"/>
  <c r="I92" i="5" s="1"/>
  <c r="B93" i="17"/>
  <c r="AF92" i="18"/>
  <c r="AF92" i="19" s="1"/>
  <c r="L92" i="18"/>
  <c r="L92" i="19" s="1"/>
  <c r="D92" i="17"/>
  <c r="D91" i="13"/>
  <c r="D91" i="14" s="1"/>
  <c r="D91" i="5" s="1"/>
  <c r="N91" i="17"/>
  <c r="F90" i="13"/>
  <c r="F90" i="14" s="1"/>
  <c r="F90" i="5" s="1"/>
  <c r="F91" i="17"/>
  <c r="P90" i="18"/>
  <c r="P90" i="19" s="1"/>
  <c r="AJ90" i="18"/>
  <c r="AJ90" i="19" s="1"/>
  <c r="H90" i="17"/>
  <c r="R89" i="18"/>
  <c r="R89" i="19" s="1"/>
  <c r="AL89" i="18"/>
  <c r="AL89" i="19" s="1"/>
  <c r="J89" i="18"/>
  <c r="J89" i="19" s="1"/>
  <c r="AD89" i="18"/>
  <c r="AD89" i="19" s="1"/>
  <c r="B88" i="13"/>
  <c r="B88" i="14" s="1"/>
  <c r="B88" i="5" s="1"/>
  <c r="B89" i="17"/>
  <c r="AF88" i="18"/>
  <c r="AF88" i="19" s="1"/>
  <c r="L88" i="18"/>
  <c r="L88" i="19" s="1"/>
  <c r="D87" i="13"/>
  <c r="D87" i="14" s="1"/>
  <c r="D87" i="5" s="1"/>
  <c r="D88" i="17"/>
  <c r="N87" i="17"/>
  <c r="F86" i="13"/>
  <c r="F86" i="14" s="1"/>
  <c r="F86" i="5" s="1"/>
  <c r="F87" i="17"/>
  <c r="P86" i="18"/>
  <c r="P86" i="19" s="1"/>
  <c r="AJ86" i="18"/>
  <c r="AJ86" i="19" s="1"/>
  <c r="H86" i="17"/>
  <c r="R85" i="18"/>
  <c r="R85" i="19" s="1"/>
  <c r="AL85" i="18"/>
  <c r="AL85" i="19" s="1"/>
  <c r="AD85" i="18"/>
  <c r="AD85" i="19" s="1"/>
  <c r="J85" i="18"/>
  <c r="J85" i="19" s="1"/>
  <c r="B85" i="17"/>
  <c r="B84" i="13"/>
  <c r="B84" i="14" s="1"/>
  <c r="B84" i="5" s="1"/>
  <c r="I84" i="5" s="1"/>
  <c r="AF84" i="18"/>
  <c r="AF84" i="19" s="1"/>
  <c r="L84" i="18"/>
  <c r="L84" i="19" s="1"/>
  <c r="D84" i="17"/>
  <c r="D83" i="13"/>
  <c r="D83" i="14" s="1"/>
  <c r="D83" i="5" s="1"/>
  <c r="N83" i="17"/>
  <c r="F82" i="13"/>
  <c r="F82" i="14" s="1"/>
  <c r="F82" i="5" s="1"/>
  <c r="F83" i="17"/>
  <c r="P82" i="18"/>
  <c r="P82" i="19" s="1"/>
  <c r="AJ82" i="18"/>
  <c r="AJ82" i="19" s="1"/>
  <c r="H82" i="17"/>
  <c r="AL81" i="18"/>
  <c r="AL81" i="19" s="1"/>
  <c r="R81" i="18"/>
  <c r="R81" i="19" s="1"/>
  <c r="AD81" i="18"/>
  <c r="AD81" i="19" s="1"/>
  <c r="J81" i="18"/>
  <c r="J81" i="19" s="1"/>
  <c r="B80" i="13"/>
  <c r="B80" i="14" s="1"/>
  <c r="B80" i="5" s="1"/>
  <c r="I80" i="5" s="1"/>
  <c r="B81" i="17"/>
  <c r="AF80" i="18"/>
  <c r="AF80" i="19" s="1"/>
  <c r="L80" i="18"/>
  <c r="L80" i="19" s="1"/>
  <c r="D80" i="17"/>
  <c r="D79" i="13"/>
  <c r="D79" i="14" s="1"/>
  <c r="D79" i="5" s="1"/>
  <c r="N79" i="17"/>
  <c r="F78" i="13"/>
  <c r="F78" i="14" s="1"/>
  <c r="F78" i="5" s="1"/>
  <c r="F79" i="17"/>
  <c r="P78" i="18"/>
  <c r="P78" i="19" s="1"/>
  <c r="AJ78" i="18"/>
  <c r="AJ78" i="19" s="1"/>
  <c r="H78" i="17"/>
  <c r="AL77" i="18"/>
  <c r="AL77" i="19" s="1"/>
  <c r="R77" i="18"/>
  <c r="R77" i="19" s="1"/>
  <c r="AD77" i="18"/>
  <c r="AD77" i="19" s="1"/>
  <c r="J77" i="18"/>
  <c r="J77" i="19" s="1"/>
  <c r="B77" i="17"/>
  <c r="B76" i="13"/>
  <c r="B76" i="14" s="1"/>
  <c r="B76" i="5" s="1"/>
  <c r="I76" i="5" s="1"/>
  <c r="L76" i="18"/>
  <c r="L76" i="19" s="1"/>
  <c r="AF76" i="18"/>
  <c r="AF76" i="19" s="1"/>
  <c r="D76" i="17"/>
  <c r="D75" i="13"/>
  <c r="D75" i="14" s="1"/>
  <c r="D75" i="5" s="1"/>
  <c r="N75" i="17"/>
  <c r="F75" i="17"/>
  <c r="F74" i="13"/>
  <c r="F74" i="14" s="1"/>
  <c r="F74" i="5" s="1"/>
  <c r="P74" i="18"/>
  <c r="P74" i="19" s="1"/>
  <c r="AJ74" i="18"/>
  <c r="AJ74" i="19" s="1"/>
  <c r="H74" i="17"/>
  <c r="R73" i="18"/>
  <c r="R73" i="19" s="1"/>
  <c r="AL73" i="18"/>
  <c r="AL73" i="19" s="1"/>
  <c r="AD73" i="18"/>
  <c r="AD73" i="19" s="1"/>
  <c r="J73" i="18"/>
  <c r="J73" i="19" s="1"/>
  <c r="B72" i="13"/>
  <c r="B72" i="14" s="1"/>
  <c r="B72" i="5" s="1"/>
  <c r="I72" i="5" s="1"/>
  <c r="B73" i="17"/>
  <c r="L72" i="18"/>
  <c r="L72" i="19" s="1"/>
  <c r="AF72" i="18"/>
  <c r="AF72" i="19" s="1"/>
  <c r="D71" i="13"/>
  <c r="D71" i="14" s="1"/>
  <c r="D71" i="5" s="1"/>
  <c r="D72" i="17"/>
  <c r="N71" i="17"/>
  <c r="F70" i="13"/>
  <c r="F70" i="14" s="1"/>
  <c r="F70" i="5" s="1"/>
  <c r="F71" i="17"/>
  <c r="AJ70" i="18"/>
  <c r="AJ70" i="19" s="1"/>
  <c r="P70" i="18"/>
  <c r="P70" i="19" s="1"/>
  <c r="H70" i="17"/>
  <c r="R69" i="18"/>
  <c r="R69" i="19" s="1"/>
  <c r="AL69" i="18"/>
  <c r="AL69" i="19" s="1"/>
  <c r="AD69" i="18"/>
  <c r="AD69" i="19" s="1"/>
  <c r="J69" i="18"/>
  <c r="J69" i="19" s="1"/>
  <c r="B69" i="17"/>
  <c r="B68" i="13"/>
  <c r="B68" i="14" s="1"/>
  <c r="B68" i="5" s="1"/>
  <c r="L68" i="18"/>
  <c r="L68" i="19" s="1"/>
  <c r="AF68" i="18"/>
  <c r="AF68" i="19" s="1"/>
  <c r="D67" i="13"/>
  <c r="D67" i="14" s="1"/>
  <c r="D67" i="5" s="1"/>
  <c r="D68" i="17"/>
  <c r="N67" i="17"/>
  <c r="F66" i="13"/>
  <c r="F66" i="14" s="1"/>
  <c r="F66" i="5" s="1"/>
  <c r="F67" i="17"/>
  <c r="AJ66" i="18"/>
  <c r="AJ66" i="19" s="1"/>
  <c r="P66" i="18"/>
  <c r="P66" i="19" s="1"/>
  <c r="H66" i="17"/>
  <c r="R65" i="18"/>
  <c r="R65" i="19" s="1"/>
  <c r="AL65" i="18"/>
  <c r="AL65" i="19" s="1"/>
  <c r="AD65" i="18"/>
  <c r="AD65" i="19" s="1"/>
  <c r="J65" i="18"/>
  <c r="J65" i="19" s="1"/>
  <c r="B64" i="13"/>
  <c r="B64" i="14" s="1"/>
  <c r="B64" i="5" s="1"/>
  <c r="I64" i="5" s="1"/>
  <c r="B65" i="17"/>
  <c r="L64" i="18"/>
  <c r="L64" i="19" s="1"/>
  <c r="AF64" i="18"/>
  <c r="AF64" i="19" s="1"/>
  <c r="D63" i="13"/>
  <c r="D63" i="14" s="1"/>
  <c r="D63" i="5" s="1"/>
  <c r="D64" i="17"/>
  <c r="N63" i="17"/>
  <c r="F63" i="17"/>
  <c r="F62" i="13"/>
  <c r="F62" i="14" s="1"/>
  <c r="F62" i="5" s="1"/>
  <c r="P62" i="18"/>
  <c r="P62" i="19" s="1"/>
  <c r="AJ62" i="18"/>
  <c r="AJ62" i="19" s="1"/>
  <c r="H62" i="17"/>
  <c r="R61" i="18"/>
  <c r="R61" i="19" s="1"/>
  <c r="AL61" i="18"/>
  <c r="AL61" i="19" s="1"/>
  <c r="AD61" i="18"/>
  <c r="AD61" i="19" s="1"/>
  <c r="J61" i="18"/>
  <c r="J61" i="19" s="1"/>
  <c r="B61" i="17"/>
  <c r="B60" i="13"/>
  <c r="B60" i="14" s="1"/>
  <c r="B60" i="5" s="1"/>
  <c r="L60" i="18"/>
  <c r="L60" i="19" s="1"/>
  <c r="AF60" i="18"/>
  <c r="AF60" i="19" s="1"/>
  <c r="D59" i="13"/>
  <c r="D59" i="14" s="1"/>
  <c r="D59" i="5" s="1"/>
  <c r="D60" i="17"/>
  <c r="N59" i="17"/>
  <c r="F59" i="17"/>
  <c r="F58" i="13"/>
  <c r="F58" i="14" s="1"/>
  <c r="F58" i="5" s="1"/>
  <c r="P58" i="18"/>
  <c r="P58" i="19" s="1"/>
  <c r="AJ58" i="18"/>
  <c r="AJ58" i="19" s="1"/>
  <c r="H58" i="17"/>
  <c r="AL57" i="18"/>
  <c r="AL57" i="19" s="1"/>
  <c r="R57" i="18"/>
  <c r="R57" i="19" s="1"/>
  <c r="J57" i="18"/>
  <c r="J57" i="19" s="1"/>
  <c r="AD57" i="18"/>
  <c r="AD57" i="19" s="1"/>
  <c r="B57" i="17"/>
  <c r="B56" i="13"/>
  <c r="B56" i="14" s="1"/>
  <c r="B56" i="5" s="1"/>
  <c r="AF56" i="18"/>
  <c r="AF56" i="19" s="1"/>
  <c r="L56" i="18"/>
  <c r="L56" i="19" s="1"/>
  <c r="D56" i="17"/>
  <c r="D55" i="13"/>
  <c r="D55" i="14" s="1"/>
  <c r="D55" i="5" s="1"/>
  <c r="N55" i="17"/>
  <c r="F54" i="13"/>
  <c r="F54" i="14" s="1"/>
  <c r="F54" i="5" s="1"/>
  <c r="F55" i="17"/>
  <c r="AJ54" i="18"/>
  <c r="AJ54" i="19" s="1"/>
  <c r="P54" i="18"/>
  <c r="P54" i="19" s="1"/>
  <c r="H54" i="17"/>
  <c r="AL53" i="18"/>
  <c r="AL53" i="19" s="1"/>
  <c r="R53" i="18"/>
  <c r="R53" i="19" s="1"/>
  <c r="J53" i="18"/>
  <c r="J53" i="19" s="1"/>
  <c r="AD53" i="18"/>
  <c r="AD53" i="19" s="1"/>
  <c r="B53" i="17"/>
  <c r="B52" i="13"/>
  <c r="B52" i="14" s="1"/>
  <c r="B52" i="5" s="1"/>
  <c r="L52" i="18"/>
  <c r="L52" i="19" s="1"/>
  <c r="AF52" i="18"/>
  <c r="AF52" i="19" s="1"/>
  <c r="D51" i="13"/>
  <c r="D51" i="14" s="1"/>
  <c r="D51" i="5" s="1"/>
  <c r="D52" i="17"/>
  <c r="N51" i="17"/>
  <c r="F50" i="13"/>
  <c r="F50" i="14" s="1"/>
  <c r="F50" i="5" s="1"/>
  <c r="F51" i="17"/>
  <c r="P50" i="18"/>
  <c r="P50" i="19" s="1"/>
  <c r="AJ50" i="18"/>
  <c r="AJ50" i="19" s="1"/>
  <c r="H50" i="17"/>
  <c r="R49" i="18"/>
  <c r="R49" i="19" s="1"/>
  <c r="AL49" i="18"/>
  <c r="AL49" i="19" s="1"/>
  <c r="J49" i="18"/>
  <c r="J49" i="19" s="1"/>
  <c r="AD49" i="18"/>
  <c r="AD49" i="19" s="1"/>
  <c r="B49" i="17"/>
  <c r="B48" i="13"/>
  <c r="B48" i="14" s="1"/>
  <c r="B48" i="5" s="1"/>
  <c r="I48" i="5" s="1"/>
  <c r="L48" i="18"/>
  <c r="L48" i="19" s="1"/>
  <c r="AF48" i="18"/>
  <c r="AF48" i="19" s="1"/>
  <c r="D48" i="17"/>
  <c r="D47" i="13"/>
  <c r="D47" i="14" s="1"/>
  <c r="D47" i="5" s="1"/>
  <c r="N47" i="17"/>
  <c r="F46" i="13"/>
  <c r="F46" i="14" s="1"/>
  <c r="F46" i="5" s="1"/>
  <c r="F47" i="17"/>
  <c r="AJ46" i="18"/>
  <c r="AJ46" i="19" s="1"/>
  <c r="P46" i="18"/>
  <c r="P46" i="19" s="1"/>
  <c r="H46" i="17"/>
  <c r="R45" i="18"/>
  <c r="R45" i="19" s="1"/>
  <c r="AL45" i="18"/>
  <c r="AL45" i="19" s="1"/>
  <c r="AD45" i="18"/>
  <c r="AD45" i="19" s="1"/>
  <c r="J45" i="18"/>
  <c r="J45" i="19" s="1"/>
  <c r="B44" i="13"/>
  <c r="B44" i="14" s="1"/>
  <c r="B44" i="5" s="1"/>
  <c r="I44" i="5" s="1"/>
  <c r="B45" i="17"/>
  <c r="AF44" i="18"/>
  <c r="AF44" i="19" s="1"/>
  <c r="L44" i="18"/>
  <c r="L44" i="19" s="1"/>
  <c r="D43" i="13"/>
  <c r="D43" i="14" s="1"/>
  <c r="D43" i="5" s="1"/>
  <c r="D44" i="17"/>
  <c r="N43" i="17"/>
  <c r="F43" i="17"/>
  <c r="F42" i="13"/>
  <c r="F42" i="14" s="1"/>
  <c r="F42" i="5" s="1"/>
  <c r="AJ42" i="18"/>
  <c r="AJ42" i="19" s="1"/>
  <c r="P42" i="18"/>
  <c r="P42" i="19" s="1"/>
  <c r="H42" i="17"/>
  <c r="R41" i="18"/>
  <c r="R41" i="19" s="1"/>
  <c r="AL41" i="18"/>
  <c r="AL41" i="19" s="1"/>
  <c r="AD41" i="18"/>
  <c r="AD41" i="19" s="1"/>
  <c r="J41" i="18"/>
  <c r="J41" i="19" s="1"/>
  <c r="B41" i="17"/>
  <c r="B40" i="13"/>
  <c r="B40" i="14" s="1"/>
  <c r="B40" i="5" s="1"/>
  <c r="I40" i="5" s="1"/>
  <c r="L40" i="18"/>
  <c r="L40" i="19" s="1"/>
  <c r="AF40" i="18"/>
  <c r="AF40" i="19" s="1"/>
  <c r="D39" i="13"/>
  <c r="D39" i="14" s="1"/>
  <c r="D39" i="5" s="1"/>
  <c r="D40" i="17"/>
  <c r="N39" i="17"/>
  <c r="F38" i="13"/>
  <c r="F38" i="14" s="1"/>
  <c r="F38" i="5" s="1"/>
  <c r="F39" i="17"/>
  <c r="P38" i="18"/>
  <c r="P38" i="19" s="1"/>
  <c r="AJ38" i="18"/>
  <c r="AJ38" i="19" s="1"/>
  <c r="H38" i="17"/>
  <c r="R37" i="18"/>
  <c r="R37" i="19" s="1"/>
  <c r="AL37" i="18"/>
  <c r="AL37" i="19" s="1"/>
  <c r="J37" i="18"/>
  <c r="J37" i="19" s="1"/>
  <c r="AD37" i="18"/>
  <c r="AD37" i="19" s="1"/>
  <c r="B36" i="13"/>
  <c r="B36" i="14" s="1"/>
  <c r="B36" i="5" s="1"/>
  <c r="I36" i="5" s="1"/>
  <c r="B37" i="17"/>
  <c r="L36" i="18"/>
  <c r="L36" i="19" s="1"/>
  <c r="AF36" i="18"/>
  <c r="AF36" i="19" s="1"/>
  <c r="D36" i="17"/>
  <c r="D35" i="13"/>
  <c r="D35" i="14" s="1"/>
  <c r="D35" i="5" s="1"/>
  <c r="N35" i="17"/>
  <c r="F34" i="13"/>
  <c r="F34" i="14" s="1"/>
  <c r="F34" i="5" s="1"/>
  <c r="F35" i="17"/>
  <c r="P34" i="18"/>
  <c r="P34" i="19" s="1"/>
  <c r="AJ34" i="18"/>
  <c r="AJ34" i="19" s="1"/>
  <c r="H34" i="17"/>
  <c r="AL33" i="18"/>
  <c r="AL33" i="19" s="1"/>
  <c r="R33" i="18"/>
  <c r="R33" i="19" s="1"/>
  <c r="AD33" i="18"/>
  <c r="AD33" i="19" s="1"/>
  <c r="J33" i="18"/>
  <c r="J33" i="19" s="1"/>
  <c r="B33" i="17"/>
  <c r="B32" i="13"/>
  <c r="B32" i="14" s="1"/>
  <c r="B32" i="5" s="1"/>
  <c r="I32" i="5" s="1"/>
  <c r="L32" i="18"/>
  <c r="L32" i="19" s="1"/>
  <c r="AF32" i="18"/>
  <c r="AF32" i="19" s="1"/>
  <c r="D32" i="17"/>
  <c r="D31" i="13"/>
  <c r="D31" i="14" s="1"/>
  <c r="D31" i="5" s="1"/>
  <c r="N31" i="17"/>
  <c r="F30" i="13"/>
  <c r="F30" i="14" s="1"/>
  <c r="F30" i="5" s="1"/>
  <c r="F31" i="17"/>
  <c r="AJ30" i="18"/>
  <c r="AJ30" i="19" s="1"/>
  <c r="P30" i="18"/>
  <c r="P30" i="19" s="1"/>
  <c r="H30" i="17"/>
  <c r="AL29" i="18"/>
  <c r="AL29" i="19" s="1"/>
  <c r="R29" i="18"/>
  <c r="R29" i="19" s="1"/>
  <c r="J29" i="18"/>
  <c r="J29" i="19" s="1"/>
  <c r="AD29" i="18"/>
  <c r="AD29" i="19" s="1"/>
  <c r="B29" i="17"/>
  <c r="B28" i="13"/>
  <c r="B28" i="14" s="1"/>
  <c r="B28" i="5" s="1"/>
  <c r="I28" i="5" s="1"/>
  <c r="AF28" i="18"/>
  <c r="AF28" i="19" s="1"/>
  <c r="L28" i="18"/>
  <c r="L28" i="19" s="1"/>
  <c r="D27" i="13"/>
  <c r="D27" i="14" s="1"/>
  <c r="D27" i="5" s="1"/>
  <c r="D28" i="17"/>
  <c r="N27" i="17"/>
  <c r="F27" i="17"/>
  <c r="F26" i="13"/>
  <c r="F26" i="14" s="1"/>
  <c r="F26" i="5" s="1"/>
  <c r="P26" i="18"/>
  <c r="P26" i="19" s="1"/>
  <c r="AJ26" i="18"/>
  <c r="AJ26" i="19" s="1"/>
  <c r="H26" i="17"/>
  <c r="R25" i="18"/>
  <c r="R25" i="19" s="1"/>
  <c r="AL25" i="18"/>
  <c r="AL25" i="19" s="1"/>
  <c r="J25" i="18"/>
  <c r="J25" i="19" s="1"/>
  <c r="AD25" i="18"/>
  <c r="AD25" i="19" s="1"/>
  <c r="B25" i="17"/>
  <c r="B24" i="13"/>
  <c r="B24" i="14" s="1"/>
  <c r="B24" i="5" s="1"/>
  <c r="L24" i="18"/>
  <c r="L24" i="19" s="1"/>
  <c r="AF24" i="18"/>
  <c r="AF24" i="19" s="1"/>
  <c r="D24" i="17"/>
  <c r="D23" i="13"/>
  <c r="D23" i="14" s="1"/>
  <c r="D23" i="5" s="1"/>
  <c r="N23" i="17"/>
  <c r="F22" i="13"/>
  <c r="F22" i="14" s="1"/>
  <c r="F22" i="5" s="1"/>
  <c r="F23" i="17"/>
  <c r="P22" i="18"/>
  <c r="P22" i="19" s="1"/>
  <c r="AJ22" i="18"/>
  <c r="AJ22" i="19" s="1"/>
  <c r="H22" i="17"/>
  <c r="AL21" i="18"/>
  <c r="AL21" i="19" s="1"/>
  <c r="R21" i="18"/>
  <c r="R21" i="19" s="1"/>
  <c r="AD21" i="18"/>
  <c r="AD21" i="19" s="1"/>
  <c r="J21" i="18"/>
  <c r="J21" i="19" s="1"/>
  <c r="B21" i="17"/>
  <c r="B20" i="13"/>
  <c r="B20" i="14" s="1"/>
  <c r="B20" i="5" s="1"/>
  <c r="I20" i="5" s="1"/>
  <c r="L20" i="18"/>
  <c r="L20" i="19" s="1"/>
  <c r="AF20" i="18"/>
  <c r="AF20" i="19" s="1"/>
  <c r="D19" i="13"/>
  <c r="D19" i="14" s="1"/>
  <c r="D19" i="5" s="1"/>
  <c r="D20" i="17"/>
  <c r="N19" i="17"/>
  <c r="F18" i="13"/>
  <c r="F18" i="14" s="1"/>
  <c r="F18" i="5" s="1"/>
  <c r="F19" i="17"/>
  <c r="AJ18" i="18"/>
  <c r="AJ18" i="19" s="1"/>
  <c r="P18" i="18"/>
  <c r="P18" i="19" s="1"/>
  <c r="H18" i="17"/>
  <c r="R17" i="18"/>
  <c r="R17" i="19" s="1"/>
  <c r="AL17" i="18"/>
  <c r="AL17" i="19" s="1"/>
  <c r="J17" i="18"/>
  <c r="J17" i="19" s="1"/>
  <c r="AD17" i="18"/>
  <c r="AD17" i="19" s="1"/>
  <c r="B16" i="13"/>
  <c r="B16" i="14" s="1"/>
  <c r="B16" i="5" s="1"/>
  <c r="B17" i="17"/>
  <c r="L16" i="18"/>
  <c r="L16" i="19" s="1"/>
  <c r="AF16" i="18"/>
  <c r="AF16" i="19" s="1"/>
  <c r="D15" i="13"/>
  <c r="D15" i="14" s="1"/>
  <c r="D15" i="5" s="1"/>
  <c r="D16" i="17"/>
  <c r="N15" i="17"/>
  <c r="F14" i="13"/>
  <c r="F14" i="14" s="1"/>
  <c r="F14" i="5" s="1"/>
  <c r="F15" i="17"/>
  <c r="AJ14" i="18"/>
  <c r="AJ14" i="19" s="1"/>
  <c r="P14" i="18"/>
  <c r="P14" i="19" s="1"/>
  <c r="H14" i="17"/>
  <c r="R13" i="18"/>
  <c r="R13" i="19" s="1"/>
  <c r="AL13" i="18"/>
  <c r="AL13" i="19" s="1"/>
  <c r="AD13" i="18"/>
  <c r="AD13" i="19" s="1"/>
  <c r="J13" i="18"/>
  <c r="J13" i="19" s="1"/>
  <c r="B13" i="17"/>
  <c r="B12" i="13"/>
  <c r="B12" i="14" s="1"/>
  <c r="B12" i="5" s="1"/>
  <c r="I12" i="5" s="1"/>
  <c r="AF12" i="18"/>
  <c r="AF12" i="19" s="1"/>
  <c r="L12" i="18"/>
  <c r="L12" i="19" s="1"/>
  <c r="D11" i="13"/>
  <c r="D11" i="14" s="1"/>
  <c r="D11" i="5" s="1"/>
  <c r="D12" i="17"/>
  <c r="N11" i="17"/>
  <c r="F10" i="13"/>
  <c r="F10" i="14" s="1"/>
  <c r="F10" i="5" s="1"/>
  <c r="F11" i="17"/>
  <c r="P10" i="18"/>
  <c r="P10" i="19" s="1"/>
  <c r="AJ10" i="18"/>
  <c r="AJ10" i="19" s="1"/>
  <c r="H10" i="17"/>
  <c r="R9" i="18"/>
  <c r="R9" i="19" s="1"/>
  <c r="AL9" i="18"/>
  <c r="AL9" i="19" s="1"/>
  <c r="AD9" i="18"/>
  <c r="AD9" i="19" s="1"/>
  <c r="J9" i="18"/>
  <c r="J9" i="19" s="1"/>
  <c r="B8" i="13"/>
  <c r="B8" i="14" s="1"/>
  <c r="B8" i="5" s="1"/>
  <c r="B9" i="17"/>
  <c r="AF8" i="18"/>
  <c r="AF8" i="19" s="1"/>
  <c r="L8" i="18"/>
  <c r="L8" i="19" s="1"/>
  <c r="D7" i="13"/>
  <c r="D7" i="14" s="1"/>
  <c r="D7" i="5" s="1"/>
  <c r="D8" i="17"/>
  <c r="N7" i="17"/>
  <c r="F6" i="13"/>
  <c r="F6" i="14" s="1"/>
  <c r="F6" i="5" s="1"/>
  <c r="F7" i="17"/>
  <c r="AJ6" i="18"/>
  <c r="AJ6" i="19" s="1"/>
  <c r="P6" i="18"/>
  <c r="P6" i="19" s="1"/>
  <c r="H6" i="17"/>
  <c r="R5" i="18"/>
  <c r="R5" i="19" s="1"/>
  <c r="AL5" i="18"/>
  <c r="AL5" i="19" s="1"/>
  <c r="J5" i="18"/>
  <c r="J5" i="19" s="1"/>
  <c r="AD5" i="18"/>
  <c r="AD5" i="19" s="1"/>
  <c r="B5" i="17"/>
  <c r="B4" i="13"/>
  <c r="B4" i="14" s="1"/>
  <c r="B4" i="5" s="1"/>
  <c r="AJ69" i="18"/>
  <c r="AJ69" i="19" s="1"/>
  <c r="P69" i="18"/>
  <c r="P69" i="19" s="1"/>
  <c r="D127" i="13"/>
  <c r="D127" i="14" s="1"/>
  <c r="D127" i="5" s="1"/>
  <c r="D128" i="17"/>
  <c r="B4" i="17"/>
  <c r="B3" i="13"/>
  <c r="B3" i="14" s="1"/>
  <c r="B3" i="5" s="1"/>
  <c r="I3" i="5" s="1"/>
  <c r="L4" i="18"/>
  <c r="L4" i="19" s="1"/>
  <c r="AF4" i="18"/>
  <c r="AF4" i="19" s="1"/>
  <c r="P4" i="18"/>
  <c r="P4" i="19" s="1"/>
  <c r="AJ4" i="18"/>
  <c r="AJ4" i="19" s="1"/>
  <c r="M131" i="18"/>
  <c r="M131" i="19" s="1"/>
  <c r="AG131" i="18"/>
  <c r="AG131" i="19" s="1"/>
  <c r="E131" i="17"/>
  <c r="E130" i="13"/>
  <c r="E130" i="14" s="1"/>
  <c r="E130" i="5" s="1"/>
  <c r="O130" i="18"/>
  <c r="O130" i="19" s="1"/>
  <c r="AI130" i="18"/>
  <c r="AI130" i="19" s="1"/>
  <c r="G130" i="17"/>
  <c r="G129" i="13"/>
  <c r="G129" i="14" s="1"/>
  <c r="G129" i="5" s="1"/>
  <c r="Q129" i="18"/>
  <c r="Q129" i="19" s="1"/>
  <c r="AK129" i="18"/>
  <c r="AK129" i="19" s="1"/>
  <c r="I129" i="18"/>
  <c r="I129" i="19" s="1"/>
  <c r="AC129" i="18"/>
  <c r="AC129" i="19" s="1"/>
  <c r="S128" i="18"/>
  <c r="S128" i="19" s="1"/>
  <c r="AM128" i="18"/>
  <c r="AM128" i="19" s="1"/>
  <c r="K128" i="18"/>
  <c r="K128" i="19" s="1"/>
  <c r="AE128" i="18"/>
  <c r="AE128" i="19" s="1"/>
  <c r="C127" i="13"/>
  <c r="C127" i="14" s="1"/>
  <c r="C127" i="5" s="1"/>
  <c r="C128" i="17"/>
  <c r="M127" i="18"/>
  <c r="M127" i="19" s="1"/>
  <c r="AG127" i="18"/>
  <c r="AG127" i="19" s="1"/>
  <c r="E126" i="13"/>
  <c r="E126" i="14" s="1"/>
  <c r="E126" i="5" s="1"/>
  <c r="E127" i="17"/>
  <c r="AI126" i="18"/>
  <c r="AI126" i="19" s="1"/>
  <c r="O126" i="18"/>
  <c r="O126" i="19" s="1"/>
  <c r="G126" i="17"/>
  <c r="G125" i="13"/>
  <c r="G125" i="14" s="1"/>
  <c r="G125" i="5" s="1"/>
  <c r="AK125" i="18"/>
  <c r="AK125" i="19" s="1"/>
  <c r="Q125" i="18"/>
  <c r="Q125" i="19" s="1"/>
  <c r="I125" i="18"/>
  <c r="I125" i="19" s="1"/>
  <c r="AC125" i="18"/>
  <c r="AC125" i="19" s="1"/>
  <c r="S124" i="18"/>
  <c r="S124" i="19" s="1"/>
  <c r="AM124" i="18"/>
  <c r="AM124" i="19" s="1"/>
  <c r="K124" i="18"/>
  <c r="K124" i="19" s="1"/>
  <c r="AE124" i="18"/>
  <c r="AE124" i="19" s="1"/>
  <c r="C123" i="13"/>
  <c r="C123" i="14" s="1"/>
  <c r="C123" i="5" s="1"/>
  <c r="C124" i="17"/>
  <c r="M123" i="18"/>
  <c r="M123" i="19" s="1"/>
  <c r="AG123" i="18"/>
  <c r="AG123" i="19" s="1"/>
  <c r="E122" i="13"/>
  <c r="E122" i="14" s="1"/>
  <c r="E122" i="5" s="1"/>
  <c r="E123" i="17"/>
  <c r="O122" i="18"/>
  <c r="O122" i="19" s="1"/>
  <c r="AI122" i="18"/>
  <c r="AI122" i="19" s="1"/>
  <c r="G121" i="13"/>
  <c r="G121" i="14" s="1"/>
  <c r="G121" i="5" s="1"/>
  <c r="G122" i="17"/>
  <c r="Q121" i="18"/>
  <c r="Q121" i="19" s="1"/>
  <c r="AK121" i="18"/>
  <c r="AK121" i="19" s="1"/>
  <c r="AC121" i="18"/>
  <c r="AC121" i="19" s="1"/>
  <c r="I121" i="18"/>
  <c r="I121" i="19" s="1"/>
  <c r="S120" i="18"/>
  <c r="S120" i="19" s="1"/>
  <c r="AM120" i="18"/>
  <c r="AM120" i="19" s="1"/>
  <c r="K120" i="18"/>
  <c r="K120" i="19" s="1"/>
  <c r="AE120" i="18"/>
  <c r="AE120" i="19" s="1"/>
  <c r="C119" i="13"/>
  <c r="C119" i="14" s="1"/>
  <c r="C119" i="5" s="1"/>
  <c r="C120" i="17"/>
  <c r="M119" i="18"/>
  <c r="M119" i="19" s="1"/>
  <c r="AG119" i="18"/>
  <c r="AG119" i="19" s="1"/>
  <c r="E119" i="17"/>
  <c r="E118" i="13"/>
  <c r="E118" i="14" s="1"/>
  <c r="E118" i="5" s="1"/>
  <c r="O118" i="18"/>
  <c r="O118" i="19" s="1"/>
  <c r="AI118" i="18"/>
  <c r="AI118" i="19" s="1"/>
  <c r="G117" i="13"/>
  <c r="G117" i="14" s="1"/>
  <c r="G117" i="5" s="1"/>
  <c r="G118" i="17"/>
  <c r="Q117" i="18"/>
  <c r="Q117" i="19" s="1"/>
  <c r="AK117" i="18"/>
  <c r="AK117" i="19" s="1"/>
  <c r="I117" i="18"/>
  <c r="I117" i="19" s="1"/>
  <c r="AC117" i="18"/>
  <c r="AC117" i="19" s="1"/>
  <c r="S116" i="18"/>
  <c r="S116" i="19" s="1"/>
  <c r="AM116" i="18"/>
  <c r="AM116" i="19" s="1"/>
  <c r="K116" i="18"/>
  <c r="K116" i="19" s="1"/>
  <c r="AE116" i="18"/>
  <c r="AE116" i="19" s="1"/>
  <c r="C116" i="17"/>
  <c r="C115" i="13"/>
  <c r="C115" i="14" s="1"/>
  <c r="C115" i="5" s="1"/>
  <c r="M115" i="18"/>
  <c r="M115" i="19" s="1"/>
  <c r="AG115" i="18"/>
  <c r="AG115" i="19" s="1"/>
  <c r="E114" i="13"/>
  <c r="E114" i="14" s="1"/>
  <c r="E114" i="5" s="1"/>
  <c r="E115" i="17"/>
  <c r="AI114" i="18"/>
  <c r="AI114" i="19" s="1"/>
  <c r="O114" i="18"/>
  <c r="O114" i="19" s="1"/>
  <c r="G113" i="13"/>
  <c r="G113" i="14" s="1"/>
  <c r="G113" i="5" s="1"/>
  <c r="G114" i="17"/>
  <c r="Q113" i="18"/>
  <c r="Q113" i="19" s="1"/>
  <c r="AK113" i="18"/>
  <c r="AK113" i="19" s="1"/>
  <c r="I113" i="18"/>
  <c r="I113" i="19" s="1"/>
  <c r="AC113" i="18"/>
  <c r="AC113" i="19" s="1"/>
  <c r="S112" i="18"/>
  <c r="S112" i="19" s="1"/>
  <c r="AM112" i="18"/>
  <c r="AM112" i="19" s="1"/>
  <c r="K112" i="18"/>
  <c r="K112" i="19" s="1"/>
  <c r="AE112" i="18"/>
  <c r="AE112" i="19" s="1"/>
  <c r="C112" i="17"/>
  <c r="C111" i="13"/>
  <c r="C111" i="14" s="1"/>
  <c r="C111" i="5" s="1"/>
  <c r="AG111" i="18"/>
  <c r="AG111" i="19" s="1"/>
  <c r="M111" i="18"/>
  <c r="M111" i="19" s="1"/>
  <c r="E110" i="13"/>
  <c r="E110" i="14" s="1"/>
  <c r="E110" i="5" s="1"/>
  <c r="E111" i="17"/>
  <c r="O110" i="18"/>
  <c r="O110" i="19" s="1"/>
  <c r="AI110" i="18"/>
  <c r="AI110" i="19" s="1"/>
  <c r="G109" i="13"/>
  <c r="G109" i="14" s="1"/>
  <c r="G109" i="5" s="1"/>
  <c r="G110" i="17"/>
  <c r="AK109" i="18"/>
  <c r="AK109" i="19" s="1"/>
  <c r="Q109" i="18"/>
  <c r="Q109" i="19" s="1"/>
  <c r="I109" i="18"/>
  <c r="I109" i="19" s="1"/>
  <c r="AC109" i="18"/>
  <c r="AC109" i="19" s="1"/>
  <c r="AM108" i="18"/>
  <c r="AM108" i="19" s="1"/>
  <c r="S108" i="18"/>
  <c r="S108" i="19" s="1"/>
  <c r="K108" i="18"/>
  <c r="K108" i="19" s="1"/>
  <c r="AE108" i="18"/>
  <c r="AE108" i="19" s="1"/>
  <c r="C107" i="13"/>
  <c r="C107" i="14" s="1"/>
  <c r="C107" i="5" s="1"/>
  <c r="C108" i="17"/>
  <c r="M107" i="18"/>
  <c r="M107" i="19" s="1"/>
  <c r="AG107" i="18"/>
  <c r="AG107" i="19" s="1"/>
  <c r="E106" i="13"/>
  <c r="E106" i="14" s="1"/>
  <c r="E106" i="5" s="1"/>
  <c r="E107" i="17"/>
  <c r="AI106" i="18"/>
  <c r="AI106" i="19" s="1"/>
  <c r="O106" i="18"/>
  <c r="O106" i="19" s="1"/>
  <c r="G105" i="13"/>
  <c r="G105" i="14" s="1"/>
  <c r="G105" i="5" s="1"/>
  <c r="G106" i="17"/>
  <c r="Q105" i="18"/>
  <c r="Q105" i="19" s="1"/>
  <c r="AK105" i="18"/>
  <c r="AK105" i="19" s="1"/>
  <c r="I105" i="18"/>
  <c r="I105" i="19" s="1"/>
  <c r="AC105" i="18"/>
  <c r="AC105" i="19" s="1"/>
  <c r="S104" i="18"/>
  <c r="S104" i="19" s="1"/>
  <c r="AM104" i="18"/>
  <c r="AM104" i="19" s="1"/>
  <c r="AE104" i="18"/>
  <c r="AE104" i="19" s="1"/>
  <c r="K104" i="18"/>
  <c r="K104" i="19" s="1"/>
  <c r="C103" i="13"/>
  <c r="C103" i="14" s="1"/>
  <c r="C103" i="5" s="1"/>
  <c r="C104" i="17"/>
  <c r="AG103" i="18"/>
  <c r="AG103" i="19" s="1"/>
  <c r="M103" i="18"/>
  <c r="M103" i="19" s="1"/>
  <c r="E103" i="17"/>
  <c r="E102" i="13"/>
  <c r="E102" i="14" s="1"/>
  <c r="E102" i="5" s="1"/>
  <c r="AI102" i="18"/>
  <c r="AI102" i="19" s="1"/>
  <c r="O102" i="18"/>
  <c r="O102" i="19" s="1"/>
  <c r="G102" i="17"/>
  <c r="G101" i="13"/>
  <c r="G101" i="14" s="1"/>
  <c r="G101" i="5" s="1"/>
  <c r="Q101" i="18"/>
  <c r="Q101" i="19" s="1"/>
  <c r="AK101" i="18"/>
  <c r="AK101" i="19" s="1"/>
  <c r="AC101" i="18"/>
  <c r="AC101" i="19" s="1"/>
  <c r="I101" i="18"/>
  <c r="I101" i="19" s="1"/>
  <c r="AM100" i="18"/>
  <c r="AM100" i="19" s="1"/>
  <c r="S100" i="18"/>
  <c r="S100" i="19" s="1"/>
  <c r="K100" i="18"/>
  <c r="K100" i="19" s="1"/>
  <c r="AE100" i="18"/>
  <c r="AE100" i="19" s="1"/>
  <c r="C100" i="17"/>
  <c r="C99" i="13"/>
  <c r="C99" i="14" s="1"/>
  <c r="C99" i="5" s="1"/>
  <c r="AG99" i="18"/>
  <c r="AG99" i="19" s="1"/>
  <c r="M99" i="18"/>
  <c r="M99" i="19" s="1"/>
  <c r="E98" i="13"/>
  <c r="E98" i="14" s="1"/>
  <c r="E98" i="5" s="1"/>
  <c r="E99" i="17"/>
  <c r="O98" i="18"/>
  <c r="O98" i="19" s="1"/>
  <c r="AI98" i="18"/>
  <c r="AI98" i="19" s="1"/>
  <c r="G98" i="17"/>
  <c r="G97" i="13"/>
  <c r="G97" i="14" s="1"/>
  <c r="G97" i="5" s="1"/>
  <c r="AK97" i="18"/>
  <c r="AK97" i="19" s="1"/>
  <c r="Q97" i="18"/>
  <c r="Q97" i="19" s="1"/>
  <c r="I97" i="18"/>
  <c r="I97" i="19" s="1"/>
  <c r="AC97" i="18"/>
  <c r="AC97" i="19" s="1"/>
  <c r="S96" i="18"/>
  <c r="S96" i="19" s="1"/>
  <c r="AM96" i="18"/>
  <c r="AM96" i="19" s="1"/>
  <c r="K96" i="18"/>
  <c r="K96" i="19" s="1"/>
  <c r="AE96" i="18"/>
  <c r="AE96" i="19" s="1"/>
  <c r="C95" i="13"/>
  <c r="C95" i="14" s="1"/>
  <c r="C95" i="5" s="1"/>
  <c r="C96" i="17"/>
  <c r="AG95" i="18"/>
  <c r="AG95" i="19" s="1"/>
  <c r="M95" i="18"/>
  <c r="M95" i="19" s="1"/>
  <c r="E95" i="17"/>
  <c r="E94" i="13"/>
  <c r="E94" i="14" s="1"/>
  <c r="E94" i="5" s="1"/>
  <c r="O94" i="18"/>
  <c r="O94" i="19" s="1"/>
  <c r="AI94" i="18"/>
  <c r="AI94" i="19" s="1"/>
  <c r="G94" i="17"/>
  <c r="G93" i="13"/>
  <c r="G93" i="14" s="1"/>
  <c r="G93" i="5" s="1"/>
  <c r="Q93" i="18"/>
  <c r="Q93" i="19" s="1"/>
  <c r="AK93" i="18"/>
  <c r="AK93" i="19" s="1"/>
  <c r="I93" i="18"/>
  <c r="I93" i="19" s="1"/>
  <c r="AC93" i="18"/>
  <c r="AC93" i="19" s="1"/>
  <c r="AM92" i="18"/>
  <c r="AM92" i="19" s="1"/>
  <c r="S92" i="18"/>
  <c r="S92" i="19" s="1"/>
  <c r="K92" i="18"/>
  <c r="K92" i="19" s="1"/>
  <c r="AE92" i="18"/>
  <c r="AE92" i="19" s="1"/>
  <c r="C91" i="13"/>
  <c r="C91" i="14" s="1"/>
  <c r="C91" i="5" s="1"/>
  <c r="C92" i="17"/>
  <c r="M91" i="18"/>
  <c r="M91" i="19" s="1"/>
  <c r="AG91" i="18"/>
  <c r="AG91" i="19" s="1"/>
  <c r="E90" i="13"/>
  <c r="E90" i="14" s="1"/>
  <c r="E90" i="5" s="1"/>
  <c r="E91" i="17"/>
  <c r="O90" i="18"/>
  <c r="O90" i="19" s="1"/>
  <c r="AI90" i="18"/>
  <c r="AI90" i="19" s="1"/>
  <c r="G89" i="13"/>
  <c r="G89" i="14" s="1"/>
  <c r="G89" i="5" s="1"/>
  <c r="G90" i="17"/>
  <c r="Q89" i="18"/>
  <c r="Q89" i="19" s="1"/>
  <c r="AK89" i="18"/>
  <c r="AK89" i="19" s="1"/>
  <c r="I89" i="18"/>
  <c r="I89" i="19" s="1"/>
  <c r="AC89" i="18"/>
  <c r="AC89" i="19" s="1"/>
  <c r="S88" i="18"/>
  <c r="S88" i="19" s="1"/>
  <c r="AM88" i="18"/>
  <c r="AM88" i="19" s="1"/>
  <c r="K88" i="18"/>
  <c r="K88" i="19" s="1"/>
  <c r="AE88" i="18"/>
  <c r="AE88" i="19" s="1"/>
  <c r="C88" i="17"/>
  <c r="C87" i="13"/>
  <c r="C87" i="14" s="1"/>
  <c r="C87" i="5" s="1"/>
  <c r="AG87" i="18"/>
  <c r="AG87" i="19" s="1"/>
  <c r="M87" i="18"/>
  <c r="M87" i="19" s="1"/>
  <c r="E86" i="13"/>
  <c r="E86" i="14" s="1"/>
  <c r="E86" i="5" s="1"/>
  <c r="E87" i="17"/>
  <c r="AI86" i="18"/>
  <c r="AI86" i="19" s="1"/>
  <c r="O86" i="18"/>
  <c r="O86" i="19" s="1"/>
  <c r="G86" i="17"/>
  <c r="G85" i="13"/>
  <c r="G85" i="14" s="1"/>
  <c r="G85" i="5" s="1"/>
  <c r="AK85" i="18"/>
  <c r="AK85" i="19" s="1"/>
  <c r="Q85" i="18"/>
  <c r="Q85" i="19" s="1"/>
  <c r="AC85" i="18"/>
  <c r="AC85" i="19" s="1"/>
  <c r="I85" i="18"/>
  <c r="I85" i="19" s="1"/>
  <c r="AM84" i="18"/>
  <c r="AM84" i="19" s="1"/>
  <c r="S84" i="18"/>
  <c r="S84" i="19" s="1"/>
  <c r="K84" i="18"/>
  <c r="K84" i="19" s="1"/>
  <c r="AE84" i="18"/>
  <c r="AE84" i="19" s="1"/>
  <c r="C84" i="17"/>
  <c r="C83" i="13"/>
  <c r="C83" i="14" s="1"/>
  <c r="C83" i="5" s="1"/>
  <c r="M83" i="18"/>
  <c r="M83" i="19" s="1"/>
  <c r="AG83" i="18"/>
  <c r="AG83" i="19" s="1"/>
  <c r="E83" i="17"/>
  <c r="E82" i="13"/>
  <c r="E82" i="14" s="1"/>
  <c r="E82" i="5" s="1"/>
  <c r="O82" i="18"/>
  <c r="O82" i="19" s="1"/>
  <c r="AI82" i="18"/>
  <c r="AI82" i="19" s="1"/>
  <c r="G81" i="13"/>
  <c r="G81" i="14" s="1"/>
  <c r="G81" i="5" s="1"/>
  <c r="G82" i="17"/>
  <c r="AK81" i="18"/>
  <c r="AK81" i="19" s="1"/>
  <c r="Q81" i="18"/>
  <c r="Q81" i="19" s="1"/>
  <c r="AC81" i="18"/>
  <c r="AC81" i="19" s="1"/>
  <c r="I81" i="18"/>
  <c r="I81" i="19" s="1"/>
  <c r="AM80" i="18"/>
  <c r="AM80" i="19" s="1"/>
  <c r="S80" i="18"/>
  <c r="S80" i="19" s="1"/>
  <c r="K80" i="18"/>
  <c r="K80" i="19" s="1"/>
  <c r="AE80" i="18"/>
  <c r="AE80" i="19" s="1"/>
  <c r="C80" i="17"/>
  <c r="C79" i="13"/>
  <c r="C79" i="14" s="1"/>
  <c r="C79" i="5" s="1"/>
  <c r="AG79" i="18"/>
  <c r="AG79" i="19" s="1"/>
  <c r="M79" i="18"/>
  <c r="M79" i="19" s="1"/>
  <c r="E78" i="13"/>
  <c r="E78" i="14" s="1"/>
  <c r="E78" i="5" s="1"/>
  <c r="E79" i="17"/>
  <c r="O78" i="18"/>
  <c r="O78" i="19" s="1"/>
  <c r="AI78" i="18"/>
  <c r="AI78" i="19" s="1"/>
  <c r="G77" i="13"/>
  <c r="G77" i="14" s="1"/>
  <c r="G77" i="5" s="1"/>
  <c r="G78" i="17"/>
  <c r="Q77" i="18"/>
  <c r="Q77" i="19" s="1"/>
  <c r="AK77" i="18"/>
  <c r="AK77" i="19" s="1"/>
  <c r="AC77" i="18"/>
  <c r="AC77" i="19" s="1"/>
  <c r="I77" i="18"/>
  <c r="I77" i="19" s="1"/>
  <c r="S76" i="18"/>
  <c r="S76" i="19" s="1"/>
  <c r="AM76" i="18"/>
  <c r="AM76" i="19" s="1"/>
  <c r="AE76" i="18"/>
  <c r="AE76" i="19" s="1"/>
  <c r="K76" i="18"/>
  <c r="K76" i="19" s="1"/>
  <c r="C76" i="17"/>
  <c r="C75" i="13"/>
  <c r="C75" i="14" s="1"/>
  <c r="C75" i="5" s="1"/>
  <c r="AG75" i="18"/>
  <c r="AG75" i="19" s="1"/>
  <c r="M75" i="18"/>
  <c r="M75" i="19" s="1"/>
  <c r="E74" i="13"/>
  <c r="E74" i="14" s="1"/>
  <c r="E74" i="5" s="1"/>
  <c r="E75" i="17"/>
  <c r="AI74" i="18"/>
  <c r="AI74" i="19" s="1"/>
  <c r="O74" i="18"/>
  <c r="O74" i="19" s="1"/>
  <c r="G73" i="13"/>
  <c r="G73" i="14" s="1"/>
  <c r="G73" i="5" s="1"/>
  <c r="G74" i="17"/>
  <c r="AK73" i="18"/>
  <c r="AK73" i="19" s="1"/>
  <c r="Q73" i="18"/>
  <c r="Q73" i="19" s="1"/>
  <c r="I73" i="18"/>
  <c r="I73" i="19" s="1"/>
  <c r="AC73" i="18"/>
  <c r="AC73" i="19" s="1"/>
  <c r="S72" i="18"/>
  <c r="S72" i="19" s="1"/>
  <c r="AM72" i="18"/>
  <c r="AM72" i="19" s="1"/>
  <c r="K72" i="18"/>
  <c r="K72" i="19" s="1"/>
  <c r="AE72" i="18"/>
  <c r="AE72" i="19" s="1"/>
  <c r="C72" i="17"/>
  <c r="C71" i="13"/>
  <c r="C71" i="14" s="1"/>
  <c r="C71" i="5" s="1"/>
  <c r="M71" i="18"/>
  <c r="M71" i="19" s="1"/>
  <c r="AG71" i="18"/>
  <c r="AG71" i="19" s="1"/>
  <c r="E71" i="17"/>
  <c r="E70" i="13"/>
  <c r="E70" i="14" s="1"/>
  <c r="E70" i="5" s="1"/>
  <c r="AI70" i="18"/>
  <c r="AI70" i="19" s="1"/>
  <c r="O70" i="18"/>
  <c r="O70" i="19" s="1"/>
  <c r="G70" i="17"/>
  <c r="G69" i="13"/>
  <c r="G69" i="14" s="1"/>
  <c r="G69" i="5" s="1"/>
  <c r="Q69" i="18"/>
  <c r="Q69" i="19" s="1"/>
  <c r="AK69" i="18"/>
  <c r="AK69" i="19" s="1"/>
  <c r="AC69" i="18"/>
  <c r="AC69" i="19" s="1"/>
  <c r="I69" i="18"/>
  <c r="I69" i="19" s="1"/>
  <c r="AM68" i="18"/>
  <c r="AM68" i="19" s="1"/>
  <c r="S68" i="18"/>
  <c r="S68" i="19" s="1"/>
  <c r="AE68" i="18"/>
  <c r="AE68" i="19" s="1"/>
  <c r="K68" i="18"/>
  <c r="K68" i="19" s="1"/>
  <c r="C67" i="13"/>
  <c r="C67" i="14" s="1"/>
  <c r="C67" i="5" s="1"/>
  <c r="C68" i="17"/>
  <c r="M67" i="18"/>
  <c r="M67" i="19" s="1"/>
  <c r="AG67" i="18"/>
  <c r="AG67" i="19" s="1"/>
  <c r="E67" i="17"/>
  <c r="E66" i="13"/>
  <c r="E66" i="14" s="1"/>
  <c r="E66" i="5" s="1"/>
  <c r="AI66" i="18"/>
  <c r="AI66" i="19" s="1"/>
  <c r="O66" i="18"/>
  <c r="O66" i="19" s="1"/>
  <c r="G66" i="17"/>
  <c r="G65" i="13"/>
  <c r="G65" i="14" s="1"/>
  <c r="G65" i="5" s="1"/>
  <c r="Q65" i="18"/>
  <c r="Q65" i="19" s="1"/>
  <c r="AK65" i="18"/>
  <c r="AK65" i="19" s="1"/>
  <c r="AC65" i="18"/>
  <c r="AC65" i="19" s="1"/>
  <c r="I65" i="18"/>
  <c r="I65" i="19" s="1"/>
  <c r="AM64" i="18"/>
  <c r="AM64" i="19" s="1"/>
  <c r="S64" i="18"/>
  <c r="S64" i="19" s="1"/>
  <c r="K64" i="18"/>
  <c r="K64" i="19" s="1"/>
  <c r="AE64" i="18"/>
  <c r="AE64" i="19" s="1"/>
  <c r="C64" i="17"/>
  <c r="C63" i="13"/>
  <c r="C63" i="14" s="1"/>
  <c r="C63" i="5" s="1"/>
  <c r="AG63" i="18"/>
  <c r="AG63" i="19" s="1"/>
  <c r="M63" i="18"/>
  <c r="M63" i="19" s="1"/>
  <c r="E62" i="13"/>
  <c r="E62" i="14" s="1"/>
  <c r="E62" i="5" s="1"/>
  <c r="E63" i="17"/>
  <c r="O62" i="18"/>
  <c r="O62" i="19" s="1"/>
  <c r="AI62" i="18"/>
  <c r="AI62" i="19" s="1"/>
  <c r="G61" i="13"/>
  <c r="G61" i="14" s="1"/>
  <c r="G61" i="5" s="1"/>
  <c r="G62" i="17"/>
  <c r="Q61" i="18"/>
  <c r="Q61" i="19" s="1"/>
  <c r="AK61" i="18"/>
  <c r="AK61" i="19" s="1"/>
  <c r="I61" i="18"/>
  <c r="I61" i="19" s="1"/>
  <c r="AC61" i="18"/>
  <c r="AC61" i="19" s="1"/>
  <c r="S60" i="18"/>
  <c r="S60" i="19" s="1"/>
  <c r="AM60" i="18"/>
  <c r="AM60" i="19" s="1"/>
  <c r="K60" i="18"/>
  <c r="K60" i="19" s="1"/>
  <c r="AE60" i="18"/>
  <c r="AE60" i="19" s="1"/>
  <c r="C60" i="17"/>
  <c r="C59" i="13"/>
  <c r="C59" i="14" s="1"/>
  <c r="C59" i="5" s="1"/>
  <c r="M59" i="18"/>
  <c r="M59" i="19" s="1"/>
  <c r="AG59" i="18"/>
  <c r="AG59" i="19" s="1"/>
  <c r="E59" i="17"/>
  <c r="E58" i="13"/>
  <c r="E58" i="14" s="1"/>
  <c r="E58" i="5" s="1"/>
  <c r="O58" i="18"/>
  <c r="O58" i="19" s="1"/>
  <c r="AI58" i="18"/>
  <c r="AI58" i="19" s="1"/>
  <c r="G58" i="17"/>
  <c r="G57" i="13"/>
  <c r="G57" i="14" s="1"/>
  <c r="G57" i="5" s="1"/>
  <c r="AK57" i="18"/>
  <c r="AK57" i="19" s="1"/>
  <c r="Q57" i="18"/>
  <c r="Q57" i="19" s="1"/>
  <c r="I57" i="18"/>
  <c r="I57" i="19" s="1"/>
  <c r="AC57" i="18"/>
  <c r="AC57" i="19" s="1"/>
  <c r="S56" i="18"/>
  <c r="S56" i="19" s="1"/>
  <c r="AM56" i="18"/>
  <c r="AM56" i="19" s="1"/>
  <c r="AE56" i="18"/>
  <c r="AE56" i="19" s="1"/>
  <c r="K56" i="18"/>
  <c r="K56" i="19" s="1"/>
  <c r="C56" i="17"/>
  <c r="C55" i="13"/>
  <c r="C55" i="14" s="1"/>
  <c r="C55" i="5" s="1"/>
  <c r="M55" i="18"/>
  <c r="M55" i="19" s="1"/>
  <c r="AG55" i="18"/>
  <c r="AG55" i="19" s="1"/>
  <c r="E54" i="13"/>
  <c r="E54" i="14" s="1"/>
  <c r="E54" i="5" s="1"/>
  <c r="E55" i="17"/>
  <c r="AI54" i="18"/>
  <c r="AI54" i="19" s="1"/>
  <c r="O54" i="18"/>
  <c r="O54" i="19" s="1"/>
  <c r="G54" i="17"/>
  <c r="G53" i="13"/>
  <c r="G53" i="14" s="1"/>
  <c r="G53" i="5" s="1"/>
  <c r="AK53" i="18"/>
  <c r="AK53" i="19" s="1"/>
  <c r="Q53" i="18"/>
  <c r="Q53" i="19" s="1"/>
  <c r="AC53" i="18"/>
  <c r="AC53" i="19" s="1"/>
  <c r="I53" i="18"/>
  <c r="I53" i="19" s="1"/>
  <c r="AM52" i="18"/>
  <c r="AM52" i="19" s="1"/>
  <c r="S52" i="18"/>
  <c r="S52" i="19" s="1"/>
  <c r="AE52" i="18"/>
  <c r="AE52" i="19" s="1"/>
  <c r="K52" i="18"/>
  <c r="K52" i="19" s="1"/>
  <c r="C51" i="13"/>
  <c r="C51" i="14" s="1"/>
  <c r="C51" i="5" s="1"/>
  <c r="C52" i="17"/>
  <c r="M51" i="18"/>
  <c r="M51" i="19" s="1"/>
  <c r="AG51" i="18"/>
  <c r="AG51" i="19" s="1"/>
  <c r="E50" i="13"/>
  <c r="E50" i="14" s="1"/>
  <c r="E50" i="5" s="1"/>
  <c r="E51" i="17"/>
  <c r="AI50" i="18"/>
  <c r="AI50" i="19" s="1"/>
  <c r="O50" i="18"/>
  <c r="O50" i="19" s="1"/>
  <c r="G50" i="17"/>
  <c r="G49" i="13"/>
  <c r="G49" i="14" s="1"/>
  <c r="G49" i="5" s="1"/>
  <c r="Q49" i="18"/>
  <c r="Q49" i="19" s="1"/>
  <c r="AK49" i="18"/>
  <c r="AK49" i="19" s="1"/>
  <c r="AC49" i="18"/>
  <c r="AC49" i="19" s="1"/>
  <c r="I49" i="18"/>
  <c r="I49" i="19" s="1"/>
  <c r="AM48" i="18"/>
  <c r="AM48" i="19" s="1"/>
  <c r="S48" i="18"/>
  <c r="S48" i="19" s="1"/>
  <c r="K48" i="18"/>
  <c r="K48" i="19" s="1"/>
  <c r="AE48" i="18"/>
  <c r="AE48" i="19" s="1"/>
  <c r="C47" i="13"/>
  <c r="C47" i="14" s="1"/>
  <c r="C47" i="5" s="1"/>
  <c r="C48" i="17"/>
  <c r="AG47" i="18"/>
  <c r="AG47" i="19" s="1"/>
  <c r="M47" i="18"/>
  <c r="M47" i="19" s="1"/>
  <c r="E46" i="13"/>
  <c r="E46" i="14" s="1"/>
  <c r="E46" i="5" s="1"/>
  <c r="E47" i="17"/>
  <c r="O46" i="18"/>
  <c r="O46" i="19" s="1"/>
  <c r="AI46" i="18"/>
  <c r="AI46" i="19" s="1"/>
  <c r="G45" i="13"/>
  <c r="G45" i="14" s="1"/>
  <c r="G45" i="5" s="1"/>
  <c r="G46" i="17"/>
  <c r="Q45" i="18"/>
  <c r="Q45" i="19" s="1"/>
  <c r="AK45" i="18"/>
  <c r="AK45" i="19" s="1"/>
  <c r="AC45" i="18"/>
  <c r="AC45" i="19" s="1"/>
  <c r="I45" i="18"/>
  <c r="I45" i="19" s="1"/>
  <c r="S44" i="18"/>
  <c r="S44" i="19" s="1"/>
  <c r="AM44" i="18"/>
  <c r="AM44" i="19" s="1"/>
  <c r="AE44" i="18"/>
  <c r="AE44" i="19" s="1"/>
  <c r="K44" i="18"/>
  <c r="K44" i="19" s="1"/>
  <c r="C44" i="17"/>
  <c r="C43" i="13"/>
  <c r="C43" i="14" s="1"/>
  <c r="C43" i="5" s="1"/>
  <c r="AG43" i="18"/>
  <c r="AG43" i="19" s="1"/>
  <c r="M43" i="18"/>
  <c r="M43" i="19" s="1"/>
  <c r="E43" i="17"/>
  <c r="E42" i="13"/>
  <c r="E42" i="14" s="1"/>
  <c r="E42" i="5" s="1"/>
  <c r="O42" i="18"/>
  <c r="O42" i="19" s="1"/>
  <c r="AI42" i="18"/>
  <c r="AI42" i="19" s="1"/>
  <c r="G41" i="13"/>
  <c r="G41" i="14" s="1"/>
  <c r="G41" i="5" s="1"/>
  <c r="G42" i="17"/>
  <c r="AK41" i="18"/>
  <c r="AK41" i="19" s="1"/>
  <c r="Q41" i="18"/>
  <c r="Q41" i="19" s="1"/>
  <c r="I41" i="18"/>
  <c r="I41" i="19" s="1"/>
  <c r="AC41" i="18"/>
  <c r="AC41" i="19" s="1"/>
  <c r="AM40" i="18"/>
  <c r="AM40" i="19" s="1"/>
  <c r="S40" i="18"/>
  <c r="S40" i="19" s="1"/>
  <c r="AE40" i="18"/>
  <c r="AE40" i="19" s="1"/>
  <c r="K40" i="18"/>
  <c r="K40" i="19" s="1"/>
  <c r="C40" i="17"/>
  <c r="C39" i="13"/>
  <c r="C39" i="14" s="1"/>
  <c r="C39" i="5" s="1"/>
  <c r="M39" i="18"/>
  <c r="M39" i="19" s="1"/>
  <c r="AG39" i="18"/>
  <c r="AG39" i="19" s="1"/>
  <c r="E39" i="17"/>
  <c r="E38" i="13"/>
  <c r="E38" i="14" s="1"/>
  <c r="E38" i="5" s="1"/>
  <c r="O38" i="18"/>
  <c r="O38" i="19" s="1"/>
  <c r="AI38" i="18"/>
  <c r="AI38" i="19" s="1"/>
  <c r="G38" i="17"/>
  <c r="G37" i="13"/>
  <c r="G37" i="14" s="1"/>
  <c r="G37" i="5" s="1"/>
  <c r="Q37" i="18"/>
  <c r="Q37" i="19" s="1"/>
  <c r="AK37" i="18"/>
  <c r="AK37" i="19" s="1"/>
  <c r="AC37" i="18"/>
  <c r="AC37" i="19" s="1"/>
  <c r="I37" i="18"/>
  <c r="I37" i="19" s="1"/>
  <c r="AM36" i="18"/>
  <c r="AM36" i="19" s="1"/>
  <c r="S36" i="18"/>
  <c r="S36" i="19" s="1"/>
  <c r="AE36" i="18"/>
  <c r="AE36" i="19" s="1"/>
  <c r="K36" i="18"/>
  <c r="K36" i="19" s="1"/>
  <c r="C35" i="13"/>
  <c r="C35" i="14" s="1"/>
  <c r="C35" i="5" s="1"/>
  <c r="C36" i="17"/>
  <c r="AG35" i="18"/>
  <c r="AG35" i="19" s="1"/>
  <c r="M35" i="18"/>
  <c r="M35" i="19" s="1"/>
  <c r="E35" i="17"/>
  <c r="E34" i="13"/>
  <c r="E34" i="14" s="1"/>
  <c r="E34" i="5" s="1"/>
  <c r="O34" i="18"/>
  <c r="O34" i="19" s="1"/>
  <c r="AI34" i="18"/>
  <c r="AI34" i="19" s="1"/>
  <c r="G34" i="17"/>
  <c r="G33" i="13"/>
  <c r="G33" i="14" s="1"/>
  <c r="G33" i="5" s="1"/>
  <c r="Q33" i="18"/>
  <c r="Q33" i="19" s="1"/>
  <c r="AK33" i="18"/>
  <c r="AK33" i="19" s="1"/>
  <c r="I33" i="18"/>
  <c r="I33" i="19" s="1"/>
  <c r="AC33" i="18"/>
  <c r="AC33" i="19" s="1"/>
  <c r="S32" i="18"/>
  <c r="S32" i="19" s="1"/>
  <c r="AM32" i="18"/>
  <c r="AM32" i="19" s="1"/>
  <c r="AE32" i="18"/>
  <c r="AE32" i="19" s="1"/>
  <c r="K32" i="18"/>
  <c r="K32" i="19" s="1"/>
  <c r="C32" i="17"/>
  <c r="C31" i="13"/>
  <c r="C31" i="14" s="1"/>
  <c r="C31" i="5" s="1"/>
  <c r="M31" i="18"/>
  <c r="M31" i="19" s="1"/>
  <c r="AG31" i="18"/>
  <c r="AG31" i="19" s="1"/>
  <c r="E30" i="13"/>
  <c r="E30" i="14" s="1"/>
  <c r="E30" i="5" s="1"/>
  <c r="E31" i="17"/>
  <c r="O30" i="18"/>
  <c r="O30" i="19" s="1"/>
  <c r="AI30" i="18"/>
  <c r="AI30" i="19" s="1"/>
  <c r="G29" i="13"/>
  <c r="G29" i="14" s="1"/>
  <c r="G29" i="5" s="1"/>
  <c r="G30" i="17"/>
  <c r="AK29" i="18"/>
  <c r="AK29" i="19" s="1"/>
  <c r="Q29" i="18"/>
  <c r="Q29" i="19" s="1"/>
  <c r="I29" i="18"/>
  <c r="I29" i="19" s="1"/>
  <c r="AC29" i="18"/>
  <c r="AC29" i="19" s="1"/>
  <c r="S28" i="18"/>
  <c r="S28" i="19" s="1"/>
  <c r="AM28" i="18"/>
  <c r="AM28" i="19" s="1"/>
  <c r="K28" i="18"/>
  <c r="K28" i="19" s="1"/>
  <c r="AE28" i="18"/>
  <c r="AE28" i="19" s="1"/>
  <c r="C28" i="17"/>
  <c r="C27" i="13"/>
  <c r="C27" i="14" s="1"/>
  <c r="C27" i="5" s="1"/>
  <c r="M27" i="18"/>
  <c r="M27" i="19" s="1"/>
  <c r="AG27" i="18"/>
  <c r="AG27" i="19" s="1"/>
  <c r="E27" i="17"/>
  <c r="E26" i="13"/>
  <c r="E26" i="14" s="1"/>
  <c r="E26" i="5" s="1"/>
  <c r="AI26" i="18"/>
  <c r="AI26" i="19" s="1"/>
  <c r="O26" i="18"/>
  <c r="O26" i="19" s="1"/>
  <c r="G25" i="13"/>
  <c r="G25" i="14" s="1"/>
  <c r="G25" i="5" s="1"/>
  <c r="G26" i="17"/>
  <c r="Q25" i="18"/>
  <c r="Q25" i="19" s="1"/>
  <c r="AK25" i="18"/>
  <c r="AK25" i="19" s="1"/>
  <c r="I25" i="18"/>
  <c r="I25" i="19" s="1"/>
  <c r="AC25" i="18"/>
  <c r="AC25" i="19" s="1"/>
  <c r="S24" i="18"/>
  <c r="S24" i="19" s="1"/>
  <c r="AM24" i="18"/>
  <c r="AM24" i="19" s="1"/>
  <c r="AE24" i="18"/>
  <c r="AE24" i="19" s="1"/>
  <c r="K24" i="18"/>
  <c r="K24" i="19" s="1"/>
  <c r="C23" i="13"/>
  <c r="C23" i="14" s="1"/>
  <c r="C23" i="5" s="1"/>
  <c r="C24" i="17"/>
  <c r="M23" i="18"/>
  <c r="M23" i="19" s="1"/>
  <c r="AG23" i="18"/>
  <c r="AG23" i="19" s="1"/>
  <c r="E22" i="13"/>
  <c r="E22" i="14" s="1"/>
  <c r="E22" i="5" s="1"/>
  <c r="E23" i="17"/>
  <c r="O22" i="18"/>
  <c r="O22" i="19" s="1"/>
  <c r="AI22" i="18"/>
  <c r="AI22" i="19" s="1"/>
  <c r="G22" i="17"/>
  <c r="G21" i="13"/>
  <c r="G21" i="14" s="1"/>
  <c r="G21" i="5" s="1"/>
  <c r="AK21" i="18"/>
  <c r="AK21" i="19" s="1"/>
  <c r="Q21" i="18"/>
  <c r="Q21" i="19" s="1"/>
  <c r="I21" i="18"/>
  <c r="I21" i="19" s="1"/>
  <c r="AC21" i="18"/>
  <c r="AC21" i="19" s="1"/>
  <c r="S20" i="18"/>
  <c r="S20" i="19" s="1"/>
  <c r="AM20" i="18"/>
  <c r="AM20" i="19" s="1"/>
  <c r="AE20" i="18"/>
  <c r="AE20" i="19" s="1"/>
  <c r="K20" i="18"/>
  <c r="K20" i="19" s="1"/>
  <c r="C19" i="13"/>
  <c r="C19" i="14" s="1"/>
  <c r="C19" i="5" s="1"/>
  <c r="C20" i="17"/>
  <c r="AG19" i="18"/>
  <c r="AG19" i="19" s="1"/>
  <c r="M19" i="18"/>
  <c r="M19" i="19" s="1"/>
  <c r="E18" i="13"/>
  <c r="E18" i="14" s="1"/>
  <c r="E18" i="5" s="1"/>
  <c r="E19" i="17"/>
  <c r="O18" i="18"/>
  <c r="O18" i="19" s="1"/>
  <c r="AI18" i="18"/>
  <c r="AI18" i="19" s="1"/>
  <c r="G18" i="17"/>
  <c r="G17" i="13"/>
  <c r="G17" i="14" s="1"/>
  <c r="G17" i="5" s="1"/>
  <c r="Q17" i="18"/>
  <c r="Q17" i="19" s="1"/>
  <c r="AK17" i="18"/>
  <c r="AK17" i="19" s="1"/>
  <c r="I17" i="18"/>
  <c r="I17" i="19" s="1"/>
  <c r="AC17" i="18"/>
  <c r="AC17" i="19" s="1"/>
  <c r="S16" i="18"/>
  <c r="S16" i="19" s="1"/>
  <c r="AM16" i="18"/>
  <c r="AM16" i="19" s="1"/>
  <c r="K16" i="18"/>
  <c r="K16" i="19" s="1"/>
  <c r="AE16" i="18"/>
  <c r="AE16" i="19" s="1"/>
  <c r="C16" i="17"/>
  <c r="C15" i="13"/>
  <c r="C15" i="14" s="1"/>
  <c r="C15" i="5" s="1"/>
  <c r="AG15" i="18"/>
  <c r="AG15" i="19" s="1"/>
  <c r="M15" i="18"/>
  <c r="M15" i="19" s="1"/>
  <c r="E14" i="13"/>
  <c r="E14" i="14" s="1"/>
  <c r="E14" i="5" s="1"/>
  <c r="E15" i="17"/>
  <c r="O14" i="18"/>
  <c r="O14" i="19" s="1"/>
  <c r="AI14" i="18"/>
  <c r="AI14" i="19" s="1"/>
  <c r="G13" i="13"/>
  <c r="G13" i="14" s="1"/>
  <c r="G13" i="5" s="1"/>
  <c r="G14" i="17"/>
  <c r="Q13" i="18"/>
  <c r="Q13" i="19" s="1"/>
  <c r="AK13" i="18"/>
  <c r="AK13" i="19" s="1"/>
  <c r="AC13" i="18"/>
  <c r="AC13" i="19" s="1"/>
  <c r="I13" i="18"/>
  <c r="I13" i="19" s="1"/>
  <c r="AM12" i="18"/>
  <c r="AM12" i="19" s="1"/>
  <c r="S12" i="18"/>
  <c r="S12" i="19" s="1"/>
  <c r="AE12" i="18"/>
  <c r="AE12" i="19" s="1"/>
  <c r="K12" i="18"/>
  <c r="K12" i="19" s="1"/>
  <c r="C11" i="13"/>
  <c r="C11" i="14" s="1"/>
  <c r="C11" i="5" s="1"/>
  <c r="C12" i="17"/>
  <c r="AG11" i="18"/>
  <c r="AG11" i="19" s="1"/>
  <c r="M11" i="18"/>
  <c r="M11" i="19" s="1"/>
  <c r="E11" i="17"/>
  <c r="E10" i="13"/>
  <c r="E10" i="14" s="1"/>
  <c r="E10" i="5" s="1"/>
  <c r="O10" i="18"/>
  <c r="O10" i="19" s="1"/>
  <c r="AI10" i="18"/>
  <c r="AI10" i="19" s="1"/>
  <c r="G10" i="17"/>
  <c r="G9" i="13"/>
  <c r="G9" i="14" s="1"/>
  <c r="G9" i="5" s="1"/>
  <c r="AK9" i="18"/>
  <c r="AK9" i="19" s="1"/>
  <c r="Q9" i="18"/>
  <c r="Q9" i="19" s="1"/>
  <c r="I9" i="18"/>
  <c r="I9" i="19" s="1"/>
  <c r="AC9" i="18"/>
  <c r="AC9" i="19" s="1"/>
  <c r="S8" i="18"/>
  <c r="S8" i="19" s="1"/>
  <c r="AM8" i="18"/>
  <c r="AM8" i="19" s="1"/>
  <c r="K8" i="18"/>
  <c r="K8" i="19" s="1"/>
  <c r="AE8" i="18"/>
  <c r="AE8" i="19" s="1"/>
  <c r="C8" i="17"/>
  <c r="C7" i="13"/>
  <c r="C7" i="14" s="1"/>
  <c r="C7" i="5" s="1"/>
  <c r="AG7" i="18"/>
  <c r="AG7" i="19" s="1"/>
  <c r="M7" i="18"/>
  <c r="M7" i="19" s="1"/>
  <c r="E6" i="13"/>
  <c r="E6" i="14" s="1"/>
  <c r="E6" i="5" s="1"/>
  <c r="E7" i="17"/>
  <c r="O6" i="18"/>
  <c r="O6" i="19" s="1"/>
  <c r="AI6" i="18"/>
  <c r="AI6" i="19" s="1"/>
  <c r="G6" i="17"/>
  <c r="G5" i="13"/>
  <c r="G5" i="14" s="1"/>
  <c r="G5" i="5" s="1"/>
  <c r="AK5" i="18"/>
  <c r="AK5" i="19" s="1"/>
  <c r="Q5" i="18"/>
  <c r="Q5" i="19" s="1"/>
  <c r="I5" i="18"/>
  <c r="I5" i="19" s="1"/>
  <c r="AC5" i="18"/>
  <c r="AC5" i="19" s="1"/>
  <c r="K8" i="21" l="1"/>
  <c r="K8" i="20"/>
  <c r="I17" i="20"/>
  <c r="I17" i="21"/>
  <c r="O22" i="20"/>
  <c r="O22" i="21"/>
  <c r="W28" i="18"/>
  <c r="W28" i="19" s="1"/>
  <c r="C28" i="18"/>
  <c r="C28" i="19" s="1"/>
  <c r="AM36" i="21"/>
  <c r="AM36" i="20"/>
  <c r="W44" i="18"/>
  <c r="W44" i="19" s="1"/>
  <c r="C44" i="18"/>
  <c r="C44" i="19" s="1"/>
  <c r="AC49" i="21"/>
  <c r="AC49" i="20"/>
  <c r="Q61" i="21"/>
  <c r="Q61" i="20"/>
  <c r="Q61" i="22" s="1"/>
  <c r="AI70" i="21"/>
  <c r="AI70" i="20"/>
  <c r="AC81" i="20"/>
  <c r="AK81" i="22" s="1"/>
  <c r="I81" i="28" s="1"/>
  <c r="K81" i="23" s="1"/>
  <c r="AC81" i="21"/>
  <c r="K88" i="21"/>
  <c r="K88" i="20"/>
  <c r="K88" i="22" s="1"/>
  <c r="I97" i="21"/>
  <c r="I97" i="20"/>
  <c r="I97" i="22" s="1"/>
  <c r="AM100" i="21"/>
  <c r="AM100" i="20"/>
  <c r="AK109" i="20"/>
  <c r="AS109" i="22" s="1"/>
  <c r="Q109" i="28" s="1"/>
  <c r="S109" i="23" s="1"/>
  <c r="AK109" i="21"/>
  <c r="S116" i="20"/>
  <c r="S116" i="21"/>
  <c r="AD25" i="20"/>
  <c r="AD25" i="21"/>
  <c r="H30" i="18"/>
  <c r="H30" i="19" s="1"/>
  <c r="AB30" i="18"/>
  <c r="AB30" i="19" s="1"/>
  <c r="P38" i="20"/>
  <c r="P38" i="22" s="1"/>
  <c r="P38" i="21"/>
  <c r="AD45" i="20"/>
  <c r="AD45" i="21"/>
  <c r="AF52" i="21"/>
  <c r="AF52" i="20"/>
  <c r="AN52" i="22" s="1"/>
  <c r="L52" i="28" s="1"/>
  <c r="N52" i="23" s="1"/>
  <c r="N55" i="18"/>
  <c r="N55" i="19" s="1"/>
  <c r="AH55" i="18"/>
  <c r="AH55" i="19" s="1"/>
  <c r="H62" i="18"/>
  <c r="H62" i="19" s="1"/>
  <c r="AB62" i="18"/>
  <c r="AB62" i="19" s="1"/>
  <c r="AJ70" i="20"/>
  <c r="AJ70" i="21"/>
  <c r="AD77" i="20"/>
  <c r="AD77" i="21"/>
  <c r="L84" i="21"/>
  <c r="L84" i="20"/>
  <c r="X96" i="18"/>
  <c r="X96" i="19" s="1"/>
  <c r="D96" i="18"/>
  <c r="D96" i="19" s="1"/>
  <c r="L104" i="20"/>
  <c r="L104" i="22" s="1"/>
  <c r="L104" i="21"/>
  <c r="X108" i="18"/>
  <c r="X108" i="19" s="1"/>
  <c r="D108" i="18"/>
  <c r="D108" i="19" s="1"/>
  <c r="P114" i="20"/>
  <c r="P114" i="21"/>
  <c r="K5" i="20"/>
  <c r="K5" i="22" s="1"/>
  <c r="K5" i="21"/>
  <c r="M12" i="20"/>
  <c r="M12" i="22" s="1"/>
  <c r="M12" i="21"/>
  <c r="AE21" i="21"/>
  <c r="AE21" i="20"/>
  <c r="AM21" i="22" s="1"/>
  <c r="K21" i="28" s="1"/>
  <c r="M21" i="23" s="1"/>
  <c r="I30" i="21"/>
  <c r="I30" i="20"/>
  <c r="K37" i="20"/>
  <c r="K37" i="22" s="1"/>
  <c r="K37" i="21"/>
  <c r="C57" i="18"/>
  <c r="C57" i="19" s="1"/>
  <c r="W57" i="18"/>
  <c r="W57" i="19" s="1"/>
  <c r="AI67" i="20"/>
  <c r="AI67" i="21"/>
  <c r="AK74" i="20"/>
  <c r="AK74" i="21"/>
  <c r="AI83" i="20"/>
  <c r="AQ83" i="22" s="1"/>
  <c r="O83" i="28" s="1"/>
  <c r="Q83" i="23" s="1"/>
  <c r="AI83" i="21"/>
  <c r="AK90" i="21"/>
  <c r="AK90" i="20"/>
  <c r="O99" i="20"/>
  <c r="O99" i="21"/>
  <c r="AG108" i="21"/>
  <c r="AG108" i="20"/>
  <c r="AE117" i="20"/>
  <c r="AM117" i="22" s="1"/>
  <c r="K117" i="28" s="1"/>
  <c r="M117" i="23" s="1"/>
  <c r="AE117" i="21"/>
  <c r="AJ101" i="21"/>
  <c r="AJ101" i="20"/>
  <c r="L5" i="20"/>
  <c r="L5" i="21"/>
  <c r="F12" i="18"/>
  <c r="F12" i="19" s="1"/>
  <c r="Z12" i="18"/>
  <c r="Z12" i="19" s="1"/>
  <c r="R18" i="21"/>
  <c r="R18" i="20"/>
  <c r="P35" i="21"/>
  <c r="P35" i="20"/>
  <c r="AH40" i="18"/>
  <c r="AH40" i="19" s="1"/>
  <c r="N40" i="18"/>
  <c r="N40" i="19" s="1"/>
  <c r="P47" i="20"/>
  <c r="P47" i="21"/>
  <c r="J54" i="21"/>
  <c r="J54" i="20"/>
  <c r="H59" i="18"/>
  <c r="H59" i="19" s="1"/>
  <c r="AB59" i="18"/>
  <c r="AB59" i="19" s="1"/>
  <c r="B66" i="18"/>
  <c r="B66" i="19" s="1"/>
  <c r="V66" i="18"/>
  <c r="V66" i="19" s="1"/>
  <c r="AD74" i="20"/>
  <c r="AL74" i="22" s="1"/>
  <c r="J74" i="28" s="1"/>
  <c r="L74" i="23" s="1"/>
  <c r="AD74" i="21"/>
  <c r="AF81" i="21"/>
  <c r="AF81" i="20"/>
  <c r="D93" i="18"/>
  <c r="D93" i="19" s="1"/>
  <c r="X93" i="18"/>
  <c r="X93" i="19" s="1"/>
  <c r="AF101" i="21"/>
  <c r="AF101" i="20"/>
  <c r="AN101" i="22" s="1"/>
  <c r="L101" i="28" s="1"/>
  <c r="N101" i="23" s="1"/>
  <c r="AJ111" i="21"/>
  <c r="AJ111" i="20"/>
  <c r="Z120" i="18"/>
  <c r="Z120" i="19" s="1"/>
  <c r="F120" i="18"/>
  <c r="F120" i="19" s="1"/>
  <c r="D125" i="18"/>
  <c r="D125" i="19" s="1"/>
  <c r="X125" i="18"/>
  <c r="X125" i="19" s="1"/>
  <c r="AL8" i="20"/>
  <c r="AL8" i="21"/>
  <c r="AE6" i="20"/>
  <c r="AM6" i="22" s="1"/>
  <c r="K6" i="28" s="1"/>
  <c r="M6" i="23" s="1"/>
  <c r="AE6" i="21"/>
  <c r="AC15" i="21"/>
  <c r="AC15" i="20"/>
  <c r="K22" i="21"/>
  <c r="K22" i="20"/>
  <c r="I31" i="21"/>
  <c r="I31" i="20"/>
  <c r="I31" i="22" s="1"/>
  <c r="AA40" i="18"/>
  <c r="AA40" i="19" s="1"/>
  <c r="G40" i="18"/>
  <c r="G40" i="19" s="1"/>
  <c r="I47" i="21"/>
  <c r="I47" i="20"/>
  <c r="S66" i="21"/>
  <c r="S66" i="20"/>
  <c r="AG77" i="20"/>
  <c r="AG77" i="21"/>
  <c r="AI84" i="21"/>
  <c r="AI84" i="20"/>
  <c r="AG93" i="20"/>
  <c r="AO93" i="22" s="1"/>
  <c r="M93" i="28" s="1"/>
  <c r="O93" i="23" s="1"/>
  <c r="AG93" i="21"/>
  <c r="AE102" i="20"/>
  <c r="AM102" i="22" s="1"/>
  <c r="K102" i="28" s="1"/>
  <c r="M102" i="23" s="1"/>
  <c r="AE102" i="21"/>
  <c r="C106" i="18"/>
  <c r="C106" i="19" s="1"/>
  <c r="W106" i="18"/>
  <c r="W106" i="19" s="1"/>
  <c r="Y113" i="18"/>
  <c r="Y113" i="19" s="1"/>
  <c r="E113" i="18"/>
  <c r="E113" i="19" s="1"/>
  <c r="M125" i="20"/>
  <c r="M125" i="22" s="1"/>
  <c r="M125" i="21"/>
  <c r="AM130" i="21"/>
  <c r="AM130" i="20"/>
  <c r="Z22" i="18"/>
  <c r="Z22" i="19" s="1"/>
  <c r="F22" i="18"/>
  <c r="F22" i="19" s="1"/>
  <c r="R52" i="20"/>
  <c r="R52" i="21"/>
  <c r="D79" i="18"/>
  <c r="D79" i="19" s="1"/>
  <c r="X79" i="18"/>
  <c r="X79" i="19" s="1"/>
  <c r="AB105" i="18"/>
  <c r="AB105" i="19" s="1"/>
  <c r="H105" i="18"/>
  <c r="H105" i="19" s="1"/>
  <c r="L6" i="20"/>
  <c r="L6" i="21"/>
  <c r="Z13" i="18"/>
  <c r="Z13" i="19" s="1"/>
  <c r="F13" i="18"/>
  <c r="F13" i="19" s="1"/>
  <c r="AJ36" i="20"/>
  <c r="AR36" i="22" s="1"/>
  <c r="P36" i="28" s="1"/>
  <c r="R36" i="23" s="1"/>
  <c r="AJ36" i="21"/>
  <c r="L50" i="20"/>
  <c r="L50" i="22" s="1"/>
  <c r="L50" i="21"/>
  <c r="V67" i="18"/>
  <c r="V67" i="19" s="1"/>
  <c r="B67" i="18"/>
  <c r="B67" i="19" s="1"/>
  <c r="J75" i="21"/>
  <c r="J75" i="20"/>
  <c r="F77" i="18"/>
  <c r="F77" i="19" s="1"/>
  <c r="Z77" i="18"/>
  <c r="Z77" i="19" s="1"/>
  <c r="J87" i="20"/>
  <c r="J87" i="22" s="1"/>
  <c r="J87" i="21"/>
  <c r="AL95" i="21"/>
  <c r="AL95" i="20"/>
  <c r="AT95" i="22" s="1"/>
  <c r="R95" i="28" s="1"/>
  <c r="T95" i="23" s="1"/>
  <c r="B99" i="18"/>
  <c r="B99" i="19" s="1"/>
  <c r="V99" i="18"/>
  <c r="V99" i="19" s="1"/>
  <c r="AD107" i="21"/>
  <c r="AD107" i="20"/>
  <c r="L114" i="20"/>
  <c r="L114" i="22" s="1"/>
  <c r="L114" i="21"/>
  <c r="F121" i="18"/>
  <c r="F121" i="19" s="1"/>
  <c r="Z121" i="18"/>
  <c r="Z121" i="19" s="1"/>
  <c r="J32" i="21"/>
  <c r="J32" i="20"/>
  <c r="B48" i="18"/>
  <c r="B48" i="19" s="1"/>
  <c r="V48" i="18"/>
  <c r="V48" i="19" s="1"/>
  <c r="AL92" i="21"/>
  <c r="AL92" i="20"/>
  <c r="AC12" i="20"/>
  <c r="AC12" i="21"/>
  <c r="E30" i="18"/>
  <c r="E30" i="19" s="1"/>
  <c r="Y30" i="18"/>
  <c r="Y30" i="19" s="1"/>
  <c r="Q40" i="21"/>
  <c r="Q40" i="20"/>
  <c r="O49" i="20"/>
  <c r="O49" i="21"/>
  <c r="M58" i="20"/>
  <c r="M58" i="21"/>
  <c r="AI65" i="20"/>
  <c r="AI65" i="21"/>
  <c r="M74" i="20"/>
  <c r="M74" i="22" s="1"/>
  <c r="M74" i="21"/>
  <c r="O81" i="20"/>
  <c r="O81" i="21"/>
  <c r="AG90" i="21"/>
  <c r="AG90" i="20"/>
  <c r="AO90" i="22" s="1"/>
  <c r="M90" i="28" s="1"/>
  <c r="O90" i="23" s="1"/>
  <c r="S95" i="20"/>
  <c r="S95" i="22" s="1"/>
  <c r="S95" i="21"/>
  <c r="C103" i="18"/>
  <c r="C103" i="19" s="1"/>
  <c r="W103" i="18"/>
  <c r="W103" i="19" s="1"/>
  <c r="I108" i="20"/>
  <c r="I108" i="22" s="1"/>
  <c r="I108" i="21"/>
  <c r="K115" i="21"/>
  <c r="K115" i="20"/>
  <c r="K115" i="22" s="1"/>
  <c r="C119" i="18"/>
  <c r="C119" i="19" s="1"/>
  <c r="W119" i="18"/>
  <c r="W119" i="19" s="1"/>
  <c r="Y126" i="18"/>
  <c r="Y126" i="19" s="1"/>
  <c r="E126" i="18"/>
  <c r="E126" i="19" s="1"/>
  <c r="AC5" i="21"/>
  <c r="AC5" i="20"/>
  <c r="E7" i="18"/>
  <c r="E7" i="19" s="1"/>
  <c r="Y7" i="18"/>
  <c r="Y7" i="19" s="1"/>
  <c r="AM8" i="21"/>
  <c r="AM8" i="20"/>
  <c r="AU8" i="22" s="1"/>
  <c r="S8" i="28" s="1"/>
  <c r="U8" i="23" s="1"/>
  <c r="AI10" i="20"/>
  <c r="AQ10" i="22" s="1"/>
  <c r="O10" i="28" s="1"/>
  <c r="Q10" i="23" s="1"/>
  <c r="AI10" i="21"/>
  <c r="K12" i="21"/>
  <c r="K12" i="20"/>
  <c r="AA14" i="18"/>
  <c r="AA14" i="19" s="1"/>
  <c r="G14" i="18"/>
  <c r="G14" i="19" s="1"/>
  <c r="AK17" i="21"/>
  <c r="AK17" i="20"/>
  <c r="AS17" i="22" s="1"/>
  <c r="Q17" i="28" s="1"/>
  <c r="S17" i="23" s="1"/>
  <c r="M19" i="21"/>
  <c r="M19" i="20"/>
  <c r="AC21" i="21"/>
  <c r="AC21" i="20"/>
  <c r="E23" i="18"/>
  <c r="E23" i="19" s="1"/>
  <c r="Y23" i="18"/>
  <c r="Y23" i="19" s="1"/>
  <c r="AM24" i="21"/>
  <c r="AM24" i="20"/>
  <c r="AU24" i="22" s="1"/>
  <c r="S24" i="28" s="1"/>
  <c r="U24" i="23" s="1"/>
  <c r="O26" i="20"/>
  <c r="O26" i="22" s="1"/>
  <c r="O26" i="21"/>
  <c r="AE28" i="21"/>
  <c r="AE28" i="20"/>
  <c r="G30" i="18"/>
  <c r="G30" i="19" s="1"/>
  <c r="AA30" i="18"/>
  <c r="AA30" i="19" s="1"/>
  <c r="AK33" i="20"/>
  <c r="AK33" i="21"/>
  <c r="M35" i="21"/>
  <c r="M35" i="20"/>
  <c r="I37" i="21"/>
  <c r="I37" i="20"/>
  <c r="S40" i="20"/>
  <c r="S40" i="21"/>
  <c r="AI42" i="21"/>
  <c r="AI42" i="20"/>
  <c r="AQ42" i="22" s="1"/>
  <c r="O42" i="28" s="1"/>
  <c r="Q42" i="23" s="1"/>
  <c r="K44" i="20"/>
  <c r="K44" i="22" s="1"/>
  <c r="K44" i="21"/>
  <c r="AA46" i="18"/>
  <c r="AA46" i="19" s="1"/>
  <c r="G46" i="18"/>
  <c r="G46" i="19" s="1"/>
  <c r="W48" i="18"/>
  <c r="W48" i="19" s="1"/>
  <c r="C48" i="18"/>
  <c r="C48" i="19" s="1"/>
  <c r="AK49" i="20"/>
  <c r="AK49" i="21"/>
  <c r="AG51" i="20"/>
  <c r="AO51" i="22" s="1"/>
  <c r="M51" i="28" s="1"/>
  <c r="O51" i="23" s="1"/>
  <c r="AG51" i="21"/>
  <c r="I53" i="21"/>
  <c r="I53" i="20"/>
  <c r="E55" i="18"/>
  <c r="E55" i="19" s="1"/>
  <c r="Y55" i="18"/>
  <c r="Y55" i="19" s="1"/>
  <c r="AM56" i="20"/>
  <c r="AM56" i="21"/>
  <c r="AI58" i="20"/>
  <c r="AQ58" i="22" s="1"/>
  <c r="O58" i="28" s="1"/>
  <c r="Q58" i="23" s="1"/>
  <c r="AI58" i="21"/>
  <c r="AE60" i="21"/>
  <c r="AE60" i="20"/>
  <c r="G62" i="18"/>
  <c r="G62" i="19" s="1"/>
  <c r="AA62" i="18"/>
  <c r="AA62" i="19" s="1"/>
  <c r="AK65" i="21"/>
  <c r="AK65" i="20"/>
  <c r="AS65" i="22" s="1"/>
  <c r="Q65" i="28" s="1"/>
  <c r="S65" i="23" s="1"/>
  <c r="AG67" i="20"/>
  <c r="AO67" i="22" s="1"/>
  <c r="M67" i="28" s="1"/>
  <c r="O67" i="23" s="1"/>
  <c r="AG67" i="21"/>
  <c r="I69" i="21"/>
  <c r="I69" i="20"/>
  <c r="AM72" i="21"/>
  <c r="AM72" i="20"/>
  <c r="AU72" i="22" s="1"/>
  <c r="S72" i="28" s="1"/>
  <c r="U72" i="23" s="1"/>
  <c r="O74" i="20"/>
  <c r="O74" i="21"/>
  <c r="K76" i="21"/>
  <c r="K76" i="20"/>
  <c r="G78" i="18"/>
  <c r="G78" i="19" s="1"/>
  <c r="AA78" i="18"/>
  <c r="AA78" i="19" s="1"/>
  <c r="Q81" i="21"/>
  <c r="Q81" i="20"/>
  <c r="Q81" i="22" s="1"/>
  <c r="AG83" i="21"/>
  <c r="AG83" i="20"/>
  <c r="I85" i="20"/>
  <c r="I85" i="22" s="1"/>
  <c r="I85" i="21"/>
  <c r="Y87" i="18"/>
  <c r="Y87" i="19" s="1"/>
  <c r="E87" i="18"/>
  <c r="E87" i="19" s="1"/>
  <c r="AM88" i="21"/>
  <c r="AM88" i="20"/>
  <c r="AU88" i="22" s="1"/>
  <c r="S88" i="28" s="1"/>
  <c r="U88" i="23" s="1"/>
  <c r="AI90" i="21"/>
  <c r="AI90" i="20"/>
  <c r="AQ90" i="22" s="1"/>
  <c r="O90" i="28" s="1"/>
  <c r="Q90" i="23" s="1"/>
  <c r="AE92" i="20"/>
  <c r="AM92" i="22" s="1"/>
  <c r="K92" i="28" s="1"/>
  <c r="M92" i="23" s="1"/>
  <c r="AE92" i="21"/>
  <c r="W96" i="18"/>
  <c r="W96" i="19" s="1"/>
  <c r="C96" i="18"/>
  <c r="C96" i="19" s="1"/>
  <c r="Q97" i="21"/>
  <c r="Q97" i="20"/>
  <c r="Q97" i="22" s="1"/>
  <c r="M99" i="21"/>
  <c r="M99" i="20"/>
  <c r="I101" i="21"/>
  <c r="I101" i="20"/>
  <c r="AM104" i="21"/>
  <c r="AM104" i="20"/>
  <c r="AU104" i="22" s="1"/>
  <c r="S104" i="28" s="1"/>
  <c r="U104" i="23" s="1"/>
  <c r="O106" i="21"/>
  <c r="O106" i="20"/>
  <c r="O106" i="22" s="1"/>
  <c r="AE108" i="21"/>
  <c r="AE108" i="20"/>
  <c r="AA110" i="18"/>
  <c r="AA110" i="19" s="1"/>
  <c r="G110" i="18"/>
  <c r="G110" i="19" s="1"/>
  <c r="AK113" i="20"/>
  <c r="AK113" i="21"/>
  <c r="AG115" i="20"/>
  <c r="AG115" i="21"/>
  <c r="AC117" i="21"/>
  <c r="AC117" i="20"/>
  <c r="AM120" i="20"/>
  <c r="AU120" i="22" s="1"/>
  <c r="S120" i="28" s="1"/>
  <c r="U120" i="23" s="1"/>
  <c r="AM120" i="21"/>
  <c r="AI122" i="21"/>
  <c r="AI122" i="20"/>
  <c r="AQ122" i="22" s="1"/>
  <c r="O122" i="28" s="1"/>
  <c r="Q122" i="23" s="1"/>
  <c r="AE124" i="20"/>
  <c r="AE124" i="21"/>
  <c r="W128" i="18"/>
  <c r="W128" i="19" s="1"/>
  <c r="C128" i="18"/>
  <c r="C128" i="19" s="1"/>
  <c r="AK129" i="21"/>
  <c r="AK129" i="20"/>
  <c r="AG131" i="21"/>
  <c r="AG131" i="20"/>
  <c r="B4" i="18"/>
  <c r="B4" i="19" s="1"/>
  <c r="V4" i="18"/>
  <c r="V4" i="19" s="1"/>
  <c r="AD5" i="20"/>
  <c r="AD5" i="21"/>
  <c r="Z7" i="18"/>
  <c r="Z7" i="19" s="1"/>
  <c r="F7" i="18"/>
  <c r="F7" i="19" s="1"/>
  <c r="AB10" i="18"/>
  <c r="AB10" i="19" s="1"/>
  <c r="H10" i="18"/>
  <c r="H10" i="19" s="1"/>
  <c r="AL13" i="21"/>
  <c r="AL13" i="20"/>
  <c r="AT13" i="22" s="1"/>
  <c r="R13" i="28" s="1"/>
  <c r="T13" i="23" s="1"/>
  <c r="I16" i="5"/>
  <c r="AJ18" i="20"/>
  <c r="AR18" i="22" s="1"/>
  <c r="P18" i="28" s="1"/>
  <c r="R18" i="23" s="1"/>
  <c r="AJ18" i="21"/>
  <c r="L20" i="21"/>
  <c r="L20" i="20"/>
  <c r="L20" i="22" s="1"/>
  <c r="J25" i="21"/>
  <c r="J25" i="20"/>
  <c r="F27" i="18"/>
  <c r="F27" i="19" s="1"/>
  <c r="Z27" i="18"/>
  <c r="Z27" i="19" s="1"/>
  <c r="P30" i="21"/>
  <c r="P30" i="20"/>
  <c r="AF32" i="20"/>
  <c r="AF32" i="21"/>
  <c r="AL33" i="21"/>
  <c r="AL33" i="20"/>
  <c r="AH35" i="18"/>
  <c r="AH35" i="19" s="1"/>
  <c r="N35" i="18"/>
  <c r="N35" i="19" s="1"/>
  <c r="AD37" i="21"/>
  <c r="AD37" i="20"/>
  <c r="Z39" i="18"/>
  <c r="Z39" i="19" s="1"/>
  <c r="F39" i="18"/>
  <c r="F39" i="19" s="1"/>
  <c r="H42" i="18"/>
  <c r="H42" i="19" s="1"/>
  <c r="AB42" i="18"/>
  <c r="AB42" i="19" s="1"/>
  <c r="AL45" i="20"/>
  <c r="AT45" i="22" s="1"/>
  <c r="R45" i="28" s="1"/>
  <c r="T45" i="23" s="1"/>
  <c r="AL45" i="21"/>
  <c r="V49" i="18"/>
  <c r="V49" i="19" s="1"/>
  <c r="B49" i="18"/>
  <c r="B49" i="19" s="1"/>
  <c r="P50" i="21"/>
  <c r="P50" i="20"/>
  <c r="P50" i="22" s="1"/>
  <c r="L52" i="21"/>
  <c r="L52" i="20"/>
  <c r="J57" i="21"/>
  <c r="J57" i="20"/>
  <c r="F59" i="18"/>
  <c r="F59" i="19" s="1"/>
  <c r="Z59" i="18"/>
  <c r="Z59" i="19" s="1"/>
  <c r="I60" i="5"/>
  <c r="AJ62" i="21"/>
  <c r="AJ62" i="20"/>
  <c r="AR62" i="22" s="1"/>
  <c r="P62" i="28" s="1"/>
  <c r="R62" i="23" s="1"/>
  <c r="AF64" i="20"/>
  <c r="AF64" i="21"/>
  <c r="R65" i="21"/>
  <c r="R65" i="20"/>
  <c r="R65" i="22" s="1"/>
  <c r="AH67" i="18"/>
  <c r="AH67" i="19" s="1"/>
  <c r="N67" i="18"/>
  <c r="N67" i="19" s="1"/>
  <c r="J69" i="21"/>
  <c r="J69" i="20"/>
  <c r="F71" i="18"/>
  <c r="F71" i="19" s="1"/>
  <c r="Z71" i="18"/>
  <c r="Z71" i="19" s="1"/>
  <c r="H74" i="18"/>
  <c r="H74" i="19" s="1"/>
  <c r="AB74" i="18"/>
  <c r="AB74" i="19" s="1"/>
  <c r="D76" i="18"/>
  <c r="D76" i="19" s="1"/>
  <c r="X76" i="18"/>
  <c r="X76" i="19" s="1"/>
  <c r="R77" i="21"/>
  <c r="R77" i="20"/>
  <c r="R77" i="22" s="1"/>
  <c r="P82" i="20"/>
  <c r="P82" i="21"/>
  <c r="AF84" i="21"/>
  <c r="AF84" i="20"/>
  <c r="X88" i="18"/>
  <c r="X88" i="19" s="1"/>
  <c r="D88" i="18"/>
  <c r="D88" i="19" s="1"/>
  <c r="J89" i="21"/>
  <c r="J89" i="20"/>
  <c r="B93" i="18"/>
  <c r="B93" i="19" s="1"/>
  <c r="V93" i="18"/>
  <c r="V93" i="19" s="1"/>
  <c r="AJ94" i="21"/>
  <c r="AJ94" i="20"/>
  <c r="AR94" i="22" s="1"/>
  <c r="P94" i="28" s="1"/>
  <c r="R94" i="23" s="1"/>
  <c r="AF96" i="20"/>
  <c r="AN96" i="22" s="1"/>
  <c r="L96" i="28" s="1"/>
  <c r="N96" i="23" s="1"/>
  <c r="AF96" i="21"/>
  <c r="R97" i="21"/>
  <c r="R97" i="20"/>
  <c r="R97" i="22" s="1"/>
  <c r="N99" i="18"/>
  <c r="N99" i="19" s="1"/>
  <c r="AH99" i="18"/>
  <c r="AH99" i="19" s="1"/>
  <c r="AD101" i="21"/>
  <c r="AD101" i="20"/>
  <c r="F103" i="18"/>
  <c r="F103" i="19" s="1"/>
  <c r="Z103" i="18"/>
  <c r="Z103" i="19" s="1"/>
  <c r="AB106" i="18"/>
  <c r="AB106" i="19" s="1"/>
  <c r="H106" i="18"/>
  <c r="H106" i="19" s="1"/>
  <c r="AL109" i="20"/>
  <c r="AL109" i="21"/>
  <c r="B113" i="18"/>
  <c r="B113" i="19" s="1"/>
  <c r="V113" i="18"/>
  <c r="V113" i="19" s="1"/>
  <c r="AJ114" i="21"/>
  <c r="AJ114" i="20"/>
  <c r="L116" i="20"/>
  <c r="L116" i="21"/>
  <c r="D120" i="18"/>
  <c r="D120" i="19" s="1"/>
  <c r="X120" i="18"/>
  <c r="X120" i="19" s="1"/>
  <c r="J121" i="21"/>
  <c r="J121" i="20"/>
  <c r="P126" i="21"/>
  <c r="P126" i="20"/>
  <c r="AB130" i="18"/>
  <c r="AB130" i="19" s="1"/>
  <c r="H130" i="18"/>
  <c r="H130" i="19" s="1"/>
  <c r="AK4" i="21"/>
  <c r="AK4" i="20"/>
  <c r="AS4" i="22" s="1"/>
  <c r="Q4" i="28" s="1"/>
  <c r="S4" i="23" s="1"/>
  <c r="AE5" i="21"/>
  <c r="AE5" i="20"/>
  <c r="AA7" i="18"/>
  <c r="AA7" i="19" s="1"/>
  <c r="G7" i="18"/>
  <c r="G7" i="19" s="1"/>
  <c r="C9" i="18"/>
  <c r="C9" i="19" s="1"/>
  <c r="W9" i="18"/>
  <c r="W9" i="19" s="1"/>
  <c r="Q10" i="21"/>
  <c r="Q10" i="20"/>
  <c r="Q10" i="22" s="1"/>
  <c r="AG12" i="21"/>
  <c r="AG12" i="20"/>
  <c r="AC14" i="20"/>
  <c r="AK14" i="22" s="1"/>
  <c r="I14" i="28" s="1"/>
  <c r="K14" i="23" s="1"/>
  <c r="AC14" i="21"/>
  <c r="E16" i="18"/>
  <c r="E16" i="19" s="1"/>
  <c r="Y16" i="18"/>
  <c r="Y16" i="19" s="1"/>
  <c r="AM17" i="21"/>
  <c r="AM17" i="20"/>
  <c r="AU17" i="22" s="1"/>
  <c r="S17" i="28" s="1"/>
  <c r="U17" i="23" s="1"/>
  <c r="AI19" i="21"/>
  <c r="AI19" i="20"/>
  <c r="AQ19" i="22" s="1"/>
  <c r="O19" i="28" s="1"/>
  <c r="Q19" i="23" s="1"/>
  <c r="K21" i="21"/>
  <c r="K21" i="20"/>
  <c r="Q26" i="21"/>
  <c r="Q26" i="20"/>
  <c r="Q26" i="22" s="1"/>
  <c r="AG28" i="20"/>
  <c r="AG28" i="21"/>
  <c r="AC30" i="21"/>
  <c r="AC30" i="20"/>
  <c r="Y32" i="18"/>
  <c r="Y32" i="19" s="1"/>
  <c r="E32" i="18"/>
  <c r="E32" i="19" s="1"/>
  <c r="AM33" i="21"/>
  <c r="AM33" i="20"/>
  <c r="AU33" i="22" s="1"/>
  <c r="S33" i="28" s="1"/>
  <c r="U33" i="23" s="1"/>
  <c r="O35" i="21"/>
  <c r="O35" i="20"/>
  <c r="O35" i="22" s="1"/>
  <c r="AE37" i="21"/>
  <c r="AE37" i="20"/>
  <c r="AA39" i="18"/>
  <c r="AA39" i="19" s="1"/>
  <c r="G39" i="18"/>
  <c r="G39" i="19" s="1"/>
  <c r="AK42" i="21"/>
  <c r="AK42" i="20"/>
  <c r="AS42" i="22" s="1"/>
  <c r="Q42" i="28" s="1"/>
  <c r="S42" i="23" s="1"/>
  <c r="AG44" i="20"/>
  <c r="AG44" i="21"/>
  <c r="AC46" i="21"/>
  <c r="AC46" i="20"/>
  <c r="Y48" i="18"/>
  <c r="Y48" i="19" s="1"/>
  <c r="E48" i="18"/>
  <c r="E48" i="19" s="1"/>
  <c r="S49" i="20"/>
  <c r="S49" i="21"/>
  <c r="AI51" i="20"/>
  <c r="AI51" i="21"/>
  <c r="AE53" i="21"/>
  <c r="AE53" i="20"/>
  <c r="Q58" i="20"/>
  <c r="Q58" i="22" s="1"/>
  <c r="Q58" i="21"/>
  <c r="AG60" i="21"/>
  <c r="AG60" i="20"/>
  <c r="I62" i="20"/>
  <c r="I62" i="21"/>
  <c r="S65" i="21"/>
  <c r="S65" i="20"/>
  <c r="S65" i="22" s="1"/>
  <c r="O67" i="21"/>
  <c r="O67" i="20"/>
  <c r="K69" i="21"/>
  <c r="K69" i="20"/>
  <c r="Q74" i="20"/>
  <c r="Q74" i="21"/>
  <c r="M76" i="21"/>
  <c r="M76" i="20"/>
  <c r="M76" i="22" s="1"/>
  <c r="AC78" i="20"/>
  <c r="AK78" i="22" s="1"/>
  <c r="I78" i="28" s="1"/>
  <c r="K78" i="23" s="1"/>
  <c r="AC78" i="21"/>
  <c r="AM81" i="20"/>
  <c r="AM81" i="21"/>
  <c r="O83" i="20"/>
  <c r="O83" i="21"/>
  <c r="K85" i="21"/>
  <c r="K85" i="20"/>
  <c r="K85" i="22" s="1"/>
  <c r="W89" i="18"/>
  <c r="W89" i="19" s="1"/>
  <c r="C89" i="18"/>
  <c r="C89" i="19" s="1"/>
  <c r="Q90" i="21"/>
  <c r="Q90" i="20"/>
  <c r="Q90" i="22" s="1"/>
  <c r="AG92" i="20"/>
  <c r="AG92" i="21"/>
  <c r="AC94" i="21"/>
  <c r="AC94" i="20"/>
  <c r="AK94" i="22" s="1"/>
  <c r="I94" i="28" s="1"/>
  <c r="K94" i="23" s="1"/>
  <c r="S97" i="21"/>
  <c r="S97" i="20"/>
  <c r="AI99" i="20"/>
  <c r="AI99" i="21"/>
  <c r="AE101" i="20"/>
  <c r="AE101" i="21"/>
  <c r="AA103" i="18"/>
  <c r="AA103" i="19" s="1"/>
  <c r="G103" i="18"/>
  <c r="G103" i="19" s="1"/>
  <c r="C105" i="18"/>
  <c r="C105" i="19" s="1"/>
  <c r="W105" i="18"/>
  <c r="W105" i="19" s="1"/>
  <c r="AK106" i="21"/>
  <c r="AK106" i="20"/>
  <c r="AS106" i="22" s="1"/>
  <c r="Q106" i="28" s="1"/>
  <c r="S106" i="23" s="1"/>
  <c r="M108" i="20"/>
  <c r="M108" i="21"/>
  <c r="I110" i="20"/>
  <c r="I110" i="21"/>
  <c r="S113" i="20"/>
  <c r="S113" i="22" s="1"/>
  <c r="S113" i="21"/>
  <c r="O115" i="21"/>
  <c r="O115" i="20"/>
  <c r="O115" i="22" s="1"/>
  <c r="K117" i="20"/>
  <c r="K117" i="21"/>
  <c r="Q122" i="20"/>
  <c r="Q122" i="21"/>
  <c r="M124" i="21"/>
  <c r="M124" i="20"/>
  <c r="AC126" i="20"/>
  <c r="AC126" i="21"/>
  <c r="E128" i="18"/>
  <c r="E128" i="19" s="1"/>
  <c r="Y128" i="18"/>
  <c r="Y128" i="19" s="1"/>
  <c r="AM129" i="21"/>
  <c r="AM129" i="20"/>
  <c r="AU129" i="22" s="1"/>
  <c r="S129" i="28" s="1"/>
  <c r="U129" i="23" s="1"/>
  <c r="AI131" i="20"/>
  <c r="AQ131" i="22" s="1"/>
  <c r="O131" i="28" s="1"/>
  <c r="Q131" i="23" s="1"/>
  <c r="AI131" i="21"/>
  <c r="L7" i="20"/>
  <c r="L7" i="21"/>
  <c r="H17" i="18"/>
  <c r="H17" i="19" s="1"/>
  <c r="AB17" i="18"/>
  <c r="AB17" i="19" s="1"/>
  <c r="R24" i="20"/>
  <c r="R24" i="21"/>
  <c r="AJ33" i="20"/>
  <c r="AR33" i="22" s="1"/>
  <c r="P33" i="28" s="1"/>
  <c r="R33" i="23" s="1"/>
  <c r="AJ33" i="21"/>
  <c r="AL44" i="21"/>
  <c r="AL44" i="20"/>
  <c r="AT44" i="22" s="1"/>
  <c r="R44" i="28" s="1"/>
  <c r="T44" i="23" s="1"/>
  <c r="AF55" i="21"/>
  <c r="AF55" i="20"/>
  <c r="AN55" i="22" s="1"/>
  <c r="L55" i="28" s="1"/>
  <c r="N55" i="23" s="1"/>
  <c r="F66" i="18"/>
  <c r="F66" i="19" s="1"/>
  <c r="Z66" i="18"/>
  <c r="Z66" i="19" s="1"/>
  <c r="B72" i="18"/>
  <c r="B72" i="19" s="1"/>
  <c r="V72" i="18"/>
  <c r="V72" i="19" s="1"/>
  <c r="D87" i="18"/>
  <c r="D87" i="19" s="1"/>
  <c r="X87" i="18"/>
  <c r="X87" i="19" s="1"/>
  <c r="V96" i="18"/>
  <c r="V96" i="19" s="1"/>
  <c r="B96" i="18"/>
  <c r="B96" i="19" s="1"/>
  <c r="P101" i="20"/>
  <c r="P101" i="21"/>
  <c r="N118" i="18"/>
  <c r="N118" i="19" s="1"/>
  <c r="AH118" i="18"/>
  <c r="AH118" i="19" s="1"/>
  <c r="D127" i="18"/>
  <c r="D127" i="19" s="1"/>
  <c r="X127" i="18"/>
  <c r="X127" i="19" s="1"/>
  <c r="AF5" i="21"/>
  <c r="AF5" i="20"/>
  <c r="AN5" i="22" s="1"/>
  <c r="L5" i="28" s="1"/>
  <c r="N5" i="23" s="1"/>
  <c r="X9" i="18"/>
  <c r="X9" i="19" s="1"/>
  <c r="D9" i="18"/>
  <c r="D9" i="19" s="1"/>
  <c r="AD10" i="21"/>
  <c r="AD10" i="20"/>
  <c r="V14" i="18"/>
  <c r="V14" i="19" s="1"/>
  <c r="B14" i="18"/>
  <c r="B14" i="19" s="1"/>
  <c r="AJ15" i="20"/>
  <c r="AJ15" i="21"/>
  <c r="AF17" i="20"/>
  <c r="AF17" i="21"/>
  <c r="AL18" i="20"/>
  <c r="AT18" i="22" s="1"/>
  <c r="R18" i="28" s="1"/>
  <c r="T18" i="23" s="1"/>
  <c r="AL18" i="21"/>
  <c r="AH20" i="18"/>
  <c r="AH20" i="19" s="1"/>
  <c r="N20" i="18"/>
  <c r="N20" i="19" s="1"/>
  <c r="J22" i="20"/>
  <c r="J22" i="21"/>
  <c r="Z24" i="18"/>
  <c r="Z24" i="19" s="1"/>
  <c r="F24" i="18"/>
  <c r="F24" i="19" s="1"/>
  <c r="AB27" i="18"/>
  <c r="AB27" i="19" s="1"/>
  <c r="H27" i="18"/>
  <c r="H27" i="19" s="1"/>
  <c r="AL30" i="21"/>
  <c r="AL30" i="20"/>
  <c r="AT30" i="22" s="1"/>
  <c r="R30" i="28" s="1"/>
  <c r="T30" i="23" s="1"/>
  <c r="I33" i="5"/>
  <c r="AJ35" i="20"/>
  <c r="AR35" i="22" s="1"/>
  <c r="P35" i="28" s="1"/>
  <c r="R35" i="23" s="1"/>
  <c r="AJ35" i="21"/>
  <c r="AF37" i="21"/>
  <c r="AF37" i="20"/>
  <c r="X41" i="18"/>
  <c r="X41" i="19" s="1"/>
  <c r="D41" i="18"/>
  <c r="D41" i="19" s="1"/>
  <c r="R42" i="20"/>
  <c r="R42" i="22" s="1"/>
  <c r="R42" i="21"/>
  <c r="I45" i="5"/>
  <c r="AJ47" i="21"/>
  <c r="AJ47" i="20"/>
  <c r="AR47" i="22" s="1"/>
  <c r="P47" i="28" s="1"/>
  <c r="R47" i="23" s="1"/>
  <c r="AF49" i="20"/>
  <c r="AN49" i="22" s="1"/>
  <c r="L49" i="28" s="1"/>
  <c r="N49" i="23" s="1"/>
  <c r="AF49" i="21"/>
  <c r="AD54" i="20"/>
  <c r="AD54" i="21"/>
  <c r="F56" i="18"/>
  <c r="F56" i="19" s="1"/>
  <c r="Z56" i="18"/>
  <c r="Z56" i="19" s="1"/>
  <c r="I57" i="5"/>
  <c r="AJ59" i="21"/>
  <c r="AJ59" i="20"/>
  <c r="AF61" i="20"/>
  <c r="AF61" i="21"/>
  <c r="AL62" i="20"/>
  <c r="AT62" i="22" s="1"/>
  <c r="R62" i="28" s="1"/>
  <c r="T62" i="23" s="1"/>
  <c r="AL62" i="21"/>
  <c r="AH64" i="18"/>
  <c r="AH64" i="19" s="1"/>
  <c r="N64" i="18"/>
  <c r="N64" i="19" s="1"/>
  <c r="AD66" i="21"/>
  <c r="AD66" i="20"/>
  <c r="AB71" i="18"/>
  <c r="AB71" i="19" s="1"/>
  <c r="H71" i="18"/>
  <c r="H71" i="19" s="1"/>
  <c r="AL74" i="20"/>
  <c r="AT74" i="22" s="1"/>
  <c r="R74" i="28" s="1"/>
  <c r="T74" i="23" s="1"/>
  <c r="AL74" i="21"/>
  <c r="I77" i="5"/>
  <c r="P79" i="20"/>
  <c r="P79" i="21"/>
  <c r="L81" i="21"/>
  <c r="L81" i="20"/>
  <c r="X85" i="18"/>
  <c r="X85" i="19" s="1"/>
  <c r="D85" i="18"/>
  <c r="D85" i="19" s="1"/>
  <c r="J86" i="21"/>
  <c r="J86" i="20"/>
  <c r="J86" i="22" s="1"/>
  <c r="B90" i="18"/>
  <c r="B90" i="19" s="1"/>
  <c r="V90" i="18"/>
  <c r="V90" i="19" s="1"/>
  <c r="P91" i="21"/>
  <c r="P91" i="20"/>
  <c r="AF93" i="21"/>
  <c r="AF93" i="20"/>
  <c r="R94" i="21"/>
  <c r="R94" i="20"/>
  <c r="R94" i="22" s="1"/>
  <c r="AH96" i="18"/>
  <c r="AH96" i="19" s="1"/>
  <c r="N96" i="18"/>
  <c r="N96" i="19" s="1"/>
  <c r="AD98" i="20"/>
  <c r="AL98" i="22" s="1"/>
  <c r="J98" i="28" s="1"/>
  <c r="L98" i="23" s="1"/>
  <c r="AD98" i="21"/>
  <c r="F100" i="18"/>
  <c r="F100" i="19" s="1"/>
  <c r="Z100" i="18"/>
  <c r="Z100" i="19" s="1"/>
  <c r="H103" i="18"/>
  <c r="H103" i="19" s="1"/>
  <c r="AB103" i="18"/>
  <c r="AB103" i="19" s="1"/>
  <c r="AL106" i="21"/>
  <c r="AL106" i="20"/>
  <c r="AT106" i="22" s="1"/>
  <c r="R106" i="28" s="1"/>
  <c r="T106" i="23" s="1"/>
  <c r="I109" i="5"/>
  <c r="P111" i="21"/>
  <c r="P111" i="20"/>
  <c r="P111" i="22" s="1"/>
  <c r="AF113" i="20"/>
  <c r="AN113" i="22" s="1"/>
  <c r="L113" i="28" s="1"/>
  <c r="N113" i="23" s="1"/>
  <c r="AF113" i="21"/>
  <c r="X117" i="18"/>
  <c r="X117" i="19" s="1"/>
  <c r="D117" i="18"/>
  <c r="D117" i="19" s="1"/>
  <c r="J118" i="21"/>
  <c r="J118" i="20"/>
  <c r="I121" i="5"/>
  <c r="P123" i="20"/>
  <c r="P123" i="21"/>
  <c r="L125" i="20"/>
  <c r="L125" i="21"/>
  <c r="AL126" i="21"/>
  <c r="AL126" i="20"/>
  <c r="AT126" i="22" s="1"/>
  <c r="R126" i="28" s="1"/>
  <c r="T126" i="23" s="1"/>
  <c r="AH128" i="18"/>
  <c r="AH128" i="19" s="1"/>
  <c r="N128" i="18"/>
  <c r="N128" i="19" s="1"/>
  <c r="J130" i="21"/>
  <c r="J130" i="20"/>
  <c r="J130" i="22" s="1"/>
  <c r="S4" i="21"/>
  <c r="S4" i="20"/>
  <c r="S4" i="22" s="1"/>
  <c r="D11" i="18"/>
  <c r="D11" i="19" s="1"/>
  <c r="X11" i="18"/>
  <c r="X11" i="19" s="1"/>
  <c r="L35" i="21"/>
  <c r="L35" i="20"/>
  <c r="L51" i="21"/>
  <c r="L51" i="20"/>
  <c r="L51" i="22" s="1"/>
  <c r="AJ65" i="20"/>
  <c r="AJ65" i="21"/>
  <c r="L75" i="21"/>
  <c r="L75" i="20"/>
  <c r="L75" i="22" s="1"/>
  <c r="Z86" i="18"/>
  <c r="Z86" i="19" s="1"/>
  <c r="F86" i="18"/>
  <c r="F86" i="19" s="1"/>
  <c r="AJ93" i="21"/>
  <c r="AJ93" i="20"/>
  <c r="AR93" i="22" s="1"/>
  <c r="P93" i="28" s="1"/>
  <c r="R93" i="23" s="1"/>
  <c r="I103" i="5"/>
  <c r="R112" i="21"/>
  <c r="R112" i="20"/>
  <c r="AD120" i="20"/>
  <c r="AD120" i="21"/>
  <c r="AF131" i="21"/>
  <c r="AF131" i="20"/>
  <c r="AN131" i="22" s="1"/>
  <c r="L131" i="28" s="1"/>
  <c r="N131" i="23" s="1"/>
  <c r="K6" i="20"/>
  <c r="K6" i="22" s="1"/>
  <c r="K6" i="21"/>
  <c r="Q11" i="21"/>
  <c r="Q11" i="20"/>
  <c r="M13" i="20"/>
  <c r="M13" i="21"/>
  <c r="I15" i="21"/>
  <c r="I15" i="20"/>
  <c r="I15" i="22" s="1"/>
  <c r="S18" i="20"/>
  <c r="S18" i="22" s="1"/>
  <c r="S18" i="21"/>
  <c r="O20" i="20"/>
  <c r="O20" i="22" s="1"/>
  <c r="O20" i="21"/>
  <c r="AE22" i="21"/>
  <c r="AE22" i="20"/>
  <c r="C26" i="18"/>
  <c r="C26" i="19" s="1"/>
  <c r="W26" i="18"/>
  <c r="W26" i="19" s="1"/>
  <c r="Q27" i="20"/>
  <c r="Q27" i="22" s="1"/>
  <c r="Q27" i="21"/>
  <c r="M29" i="21"/>
  <c r="M29" i="20"/>
  <c r="AC31" i="20"/>
  <c r="AC31" i="21"/>
  <c r="S34" i="20"/>
  <c r="S34" i="21"/>
  <c r="O36" i="21"/>
  <c r="O36" i="20"/>
  <c r="K38" i="21"/>
  <c r="K38" i="20"/>
  <c r="Q43" i="21"/>
  <c r="Q43" i="20"/>
  <c r="AG45" i="21"/>
  <c r="AG45" i="20"/>
  <c r="AO45" i="22" s="1"/>
  <c r="M45" i="28" s="1"/>
  <c r="O45" i="23" s="1"/>
  <c r="AC47" i="20"/>
  <c r="AK47" i="22" s="1"/>
  <c r="I47" i="28" s="1"/>
  <c r="K47" i="23" s="1"/>
  <c r="AC47" i="21"/>
  <c r="E49" i="18"/>
  <c r="E49" i="19" s="1"/>
  <c r="Y49" i="18"/>
  <c r="Y49" i="19" s="1"/>
  <c r="AM50" i="21"/>
  <c r="AM50" i="20"/>
  <c r="O52" i="20"/>
  <c r="O52" i="21"/>
  <c r="AE54" i="21"/>
  <c r="AE54" i="20"/>
  <c r="AA56" i="18"/>
  <c r="AA56" i="19" s="1"/>
  <c r="G56" i="18"/>
  <c r="G56" i="19" s="1"/>
  <c r="C58" i="18"/>
  <c r="C58" i="19" s="1"/>
  <c r="W58" i="18"/>
  <c r="W58" i="19" s="1"/>
  <c r="AK59" i="20"/>
  <c r="AK59" i="21"/>
  <c r="M61" i="21"/>
  <c r="M61" i="20"/>
  <c r="I63" i="20"/>
  <c r="I63" i="22" s="1"/>
  <c r="I63" i="21"/>
  <c r="AM66" i="20"/>
  <c r="AU66" i="22" s="1"/>
  <c r="S66" i="28" s="1"/>
  <c r="U66" i="23" s="1"/>
  <c r="AM66" i="21"/>
  <c r="O68" i="20"/>
  <c r="O68" i="21"/>
  <c r="K70" i="21"/>
  <c r="K70" i="20"/>
  <c r="Q75" i="20"/>
  <c r="Q75" i="22" s="1"/>
  <c r="Q75" i="21"/>
  <c r="M77" i="20"/>
  <c r="M77" i="21"/>
  <c r="AC79" i="21"/>
  <c r="AC79" i="20"/>
  <c r="AK79" i="22" s="1"/>
  <c r="I79" i="28" s="1"/>
  <c r="K79" i="23" s="1"/>
  <c r="S82" i="21"/>
  <c r="S82" i="20"/>
  <c r="O84" i="20"/>
  <c r="O84" i="22" s="1"/>
  <c r="O84" i="21"/>
  <c r="AE86" i="20"/>
  <c r="AE86" i="21"/>
  <c r="C90" i="18"/>
  <c r="C90" i="19" s="1"/>
  <c r="W90" i="18"/>
  <c r="W90" i="19" s="1"/>
  <c r="Q91" i="21"/>
  <c r="Q91" i="20"/>
  <c r="M93" i="20"/>
  <c r="M93" i="22" s="1"/>
  <c r="M93" i="21"/>
  <c r="AC95" i="20"/>
  <c r="AC95" i="21"/>
  <c r="AM98" i="21"/>
  <c r="AM98" i="20"/>
  <c r="AU98" i="22" s="1"/>
  <c r="S98" i="28" s="1"/>
  <c r="U98" i="23" s="1"/>
  <c r="AI100" i="21"/>
  <c r="AI100" i="20"/>
  <c r="K102" i="20"/>
  <c r="K102" i="22" s="1"/>
  <c r="K102" i="21"/>
  <c r="AK107" i="21"/>
  <c r="AK107" i="20"/>
  <c r="M109" i="21"/>
  <c r="M109" i="20"/>
  <c r="M109" i="22" s="1"/>
  <c r="I111" i="21"/>
  <c r="I111" i="20"/>
  <c r="S114" i="20"/>
  <c r="S114" i="22" s="1"/>
  <c r="S114" i="21"/>
  <c r="AI116" i="20"/>
  <c r="AQ116" i="22" s="1"/>
  <c r="O116" i="28" s="1"/>
  <c r="Q116" i="23" s="1"/>
  <c r="AI116" i="21"/>
  <c r="K118" i="21"/>
  <c r="K118" i="20"/>
  <c r="K118" i="22" s="1"/>
  <c r="AK123" i="21"/>
  <c r="AK123" i="20"/>
  <c r="AG125" i="21"/>
  <c r="AG125" i="20"/>
  <c r="I127" i="20"/>
  <c r="I127" i="21"/>
  <c r="S130" i="21"/>
  <c r="S130" i="20"/>
  <c r="S130" i="22" s="1"/>
  <c r="X4" i="18"/>
  <c r="X4" i="19" s="1"/>
  <c r="D4" i="18"/>
  <c r="D4" i="19" s="1"/>
  <c r="AB13" i="18"/>
  <c r="AB13" i="19" s="1"/>
  <c r="H13" i="18"/>
  <c r="H13" i="19" s="1"/>
  <c r="D31" i="18"/>
  <c r="D31" i="19" s="1"/>
  <c r="X31" i="18"/>
  <c r="X31" i="19" s="1"/>
  <c r="X39" i="18"/>
  <c r="X39" i="19" s="1"/>
  <c r="D39" i="18"/>
  <c r="D39" i="19" s="1"/>
  <c r="D47" i="18"/>
  <c r="D47" i="19" s="1"/>
  <c r="X47" i="18"/>
  <c r="X47" i="19" s="1"/>
  <c r="X55" i="18"/>
  <c r="X55" i="19" s="1"/>
  <c r="D55" i="18"/>
  <c r="D55" i="19" s="1"/>
  <c r="J72" i="21"/>
  <c r="J72" i="20"/>
  <c r="AL80" i="21"/>
  <c r="AL80" i="20"/>
  <c r="AT80" i="22" s="1"/>
  <c r="R80" i="28" s="1"/>
  <c r="T80" i="23" s="1"/>
  <c r="F90" i="18"/>
  <c r="F90" i="19" s="1"/>
  <c r="Z90" i="18"/>
  <c r="Z90" i="19" s="1"/>
  <c r="D107" i="18"/>
  <c r="D107" i="19" s="1"/>
  <c r="X107" i="18"/>
  <c r="X107" i="19" s="1"/>
  <c r="J116" i="20"/>
  <c r="J116" i="21"/>
  <c r="AL124" i="20"/>
  <c r="AL124" i="21"/>
  <c r="Z5" i="18"/>
  <c r="Z5" i="19" s="1"/>
  <c r="F5" i="18"/>
  <c r="F5" i="19" s="1"/>
  <c r="AB8" i="18"/>
  <c r="AB8" i="19" s="1"/>
  <c r="H8" i="18"/>
  <c r="H8" i="19" s="1"/>
  <c r="X10" i="18"/>
  <c r="X10" i="19" s="1"/>
  <c r="D10" i="18"/>
  <c r="D10" i="19" s="1"/>
  <c r="R11" i="21"/>
  <c r="R11" i="20"/>
  <c r="R11" i="22" s="1"/>
  <c r="I14" i="5"/>
  <c r="P16" i="20"/>
  <c r="P16" i="21"/>
  <c r="L18" i="20"/>
  <c r="L18" i="21"/>
  <c r="X22" i="18"/>
  <c r="X22" i="19" s="1"/>
  <c r="D22" i="18"/>
  <c r="D22" i="19" s="1"/>
  <c r="AD23" i="21"/>
  <c r="AD23" i="20"/>
  <c r="Z25" i="18"/>
  <c r="Z25" i="19" s="1"/>
  <c r="F25" i="18"/>
  <c r="F25" i="19" s="1"/>
  <c r="I26" i="5"/>
  <c r="P28" i="20"/>
  <c r="P28" i="22" s="1"/>
  <c r="P28" i="21"/>
  <c r="L30" i="21"/>
  <c r="L30" i="20"/>
  <c r="L30" i="22" s="1"/>
  <c r="AL31" i="20"/>
  <c r="AT31" i="22" s="1"/>
  <c r="R31" i="28" s="1"/>
  <c r="T31" i="23" s="1"/>
  <c r="AL31" i="21"/>
  <c r="N33" i="18"/>
  <c r="N33" i="19" s="1"/>
  <c r="AH33" i="18"/>
  <c r="AH33" i="19" s="1"/>
  <c r="AD35" i="20"/>
  <c r="AD35" i="21"/>
  <c r="Z37" i="18"/>
  <c r="Z37" i="19" s="1"/>
  <c r="F37" i="18"/>
  <c r="F37" i="19" s="1"/>
  <c r="AB40" i="18"/>
  <c r="AB40" i="19" s="1"/>
  <c r="H40" i="18"/>
  <c r="H40" i="19" s="1"/>
  <c r="X42" i="18"/>
  <c r="X42" i="19" s="1"/>
  <c r="D42" i="18"/>
  <c r="D42" i="19" s="1"/>
  <c r="R43" i="21"/>
  <c r="R43" i="20"/>
  <c r="B47" i="18"/>
  <c r="B47" i="19" s="1"/>
  <c r="V47" i="18"/>
  <c r="V47" i="19" s="1"/>
  <c r="P48" i="21"/>
  <c r="P48" i="20"/>
  <c r="AF50" i="20"/>
  <c r="AN50" i="22" s="1"/>
  <c r="L50" i="28" s="1"/>
  <c r="N50" i="23" s="1"/>
  <c r="AF50" i="21"/>
  <c r="X54" i="18"/>
  <c r="X54" i="19" s="1"/>
  <c r="D54" i="18"/>
  <c r="D54" i="19" s="1"/>
  <c r="J55" i="21"/>
  <c r="J55" i="20"/>
  <c r="J55" i="22" s="1"/>
  <c r="Z57" i="18"/>
  <c r="Z57" i="19" s="1"/>
  <c r="F57" i="18"/>
  <c r="F57" i="19" s="1"/>
  <c r="V59" i="18"/>
  <c r="V59" i="19" s="1"/>
  <c r="B59" i="18"/>
  <c r="B59" i="19" s="1"/>
  <c r="AJ60" i="21"/>
  <c r="AJ60" i="20"/>
  <c r="AF62" i="20"/>
  <c r="AF62" i="21"/>
  <c r="R63" i="21"/>
  <c r="R63" i="20"/>
  <c r="N65" i="18"/>
  <c r="N65" i="19" s="1"/>
  <c r="AH65" i="18"/>
  <c r="AH65" i="19" s="1"/>
  <c r="AD67" i="20"/>
  <c r="AD67" i="21"/>
  <c r="AB72" i="18"/>
  <c r="AB72" i="19" s="1"/>
  <c r="H72" i="18"/>
  <c r="H72" i="19" s="1"/>
  <c r="X74" i="18"/>
  <c r="X74" i="19" s="1"/>
  <c r="D74" i="18"/>
  <c r="D74" i="19" s="1"/>
  <c r="AL75" i="20"/>
  <c r="AT75" i="22" s="1"/>
  <c r="R75" i="28" s="1"/>
  <c r="T75" i="23" s="1"/>
  <c r="AL75" i="21"/>
  <c r="I78" i="5"/>
  <c r="AJ80" i="21"/>
  <c r="AJ80" i="20"/>
  <c r="L82" i="21"/>
  <c r="L82" i="20"/>
  <c r="D86" i="18"/>
  <c r="D86" i="19" s="1"/>
  <c r="X86" i="18"/>
  <c r="X86" i="19" s="1"/>
  <c r="AD87" i="20"/>
  <c r="AD87" i="21"/>
  <c r="F89" i="18"/>
  <c r="F89" i="19" s="1"/>
  <c r="Z89" i="18"/>
  <c r="Z89" i="19" s="1"/>
  <c r="B91" i="18"/>
  <c r="B91" i="19" s="1"/>
  <c r="V91" i="18"/>
  <c r="V91" i="19" s="1"/>
  <c r="P92" i="21"/>
  <c r="P92" i="20"/>
  <c r="P92" i="22" s="1"/>
  <c r="L94" i="21"/>
  <c r="L94" i="20"/>
  <c r="L94" i="22" s="1"/>
  <c r="R95" i="20"/>
  <c r="R95" i="22" s="1"/>
  <c r="R95" i="21"/>
  <c r="N97" i="18"/>
  <c r="N97" i="19" s="1"/>
  <c r="AH97" i="18"/>
  <c r="AH97" i="19" s="1"/>
  <c r="AD99" i="21"/>
  <c r="AD99" i="20"/>
  <c r="AL99" i="22" s="1"/>
  <c r="J99" i="28" s="1"/>
  <c r="L99" i="23" s="1"/>
  <c r="F101" i="18"/>
  <c r="F101" i="19" s="1"/>
  <c r="Z101" i="18"/>
  <c r="Z101" i="19" s="1"/>
  <c r="H104" i="18"/>
  <c r="H104" i="19" s="1"/>
  <c r="AB104" i="18"/>
  <c r="AB104" i="19" s="1"/>
  <c r="D106" i="18"/>
  <c r="D106" i="19" s="1"/>
  <c r="X106" i="18"/>
  <c r="X106" i="19" s="1"/>
  <c r="R107" i="20"/>
  <c r="R107" i="21"/>
  <c r="I110" i="5"/>
  <c r="AJ112" i="21"/>
  <c r="AJ112" i="20"/>
  <c r="AF114" i="21"/>
  <c r="AF114" i="20"/>
  <c r="AN114" i="22" s="1"/>
  <c r="L114" i="28" s="1"/>
  <c r="N114" i="23" s="1"/>
  <c r="D118" i="18"/>
  <c r="D118" i="19" s="1"/>
  <c r="X118" i="18"/>
  <c r="X118" i="19" s="1"/>
  <c r="AD119" i="21"/>
  <c r="AD119" i="20"/>
  <c r="V123" i="18"/>
  <c r="V123" i="19" s="1"/>
  <c r="B123" i="18"/>
  <c r="B123" i="19" s="1"/>
  <c r="AJ124" i="21"/>
  <c r="AJ124" i="20"/>
  <c r="AR124" i="22" s="1"/>
  <c r="P124" i="28" s="1"/>
  <c r="R124" i="23" s="1"/>
  <c r="L126" i="21"/>
  <c r="L126" i="20"/>
  <c r="R127" i="21"/>
  <c r="R127" i="20"/>
  <c r="AH129" i="18"/>
  <c r="AH129" i="19" s="1"/>
  <c r="N129" i="18"/>
  <c r="N129" i="19" s="1"/>
  <c r="J131" i="20"/>
  <c r="J131" i="21"/>
  <c r="AJ5" i="21"/>
  <c r="AJ5" i="20"/>
  <c r="AD16" i="21"/>
  <c r="AD16" i="20"/>
  <c r="AD32" i="20"/>
  <c r="AD32" i="21"/>
  <c r="R40" i="20"/>
  <c r="R40" i="21"/>
  <c r="J56" i="20"/>
  <c r="J56" i="22" s="1"/>
  <c r="J56" i="21"/>
  <c r="R76" i="21"/>
  <c r="R76" i="20"/>
  <c r="AJ85" i="20"/>
  <c r="AR85" i="22" s="1"/>
  <c r="P85" i="28" s="1"/>
  <c r="R85" i="23" s="1"/>
  <c r="AJ85" i="21"/>
  <c r="R92" i="21"/>
  <c r="R92" i="20"/>
  <c r="R92" i="22" s="1"/>
  <c r="AF103" i="21"/>
  <c r="AF103" i="20"/>
  <c r="AD112" i="21"/>
  <c r="AD112" i="20"/>
  <c r="AJ121" i="21"/>
  <c r="AJ121" i="20"/>
  <c r="B128" i="18"/>
  <c r="B128" i="19" s="1"/>
  <c r="V128" i="18"/>
  <c r="V128" i="19" s="1"/>
  <c r="O5" i="20"/>
  <c r="O5" i="22" s="1"/>
  <c r="O5" i="21"/>
  <c r="K7" i="21"/>
  <c r="K7" i="20"/>
  <c r="W11" i="18"/>
  <c r="W11" i="19" s="1"/>
  <c r="C11" i="18"/>
  <c r="C11" i="19" s="1"/>
  <c r="Q12" i="21"/>
  <c r="Q12" i="20"/>
  <c r="Q12" i="22" s="1"/>
  <c r="AG14" i="21"/>
  <c r="AG14" i="20"/>
  <c r="I16" i="20"/>
  <c r="I16" i="22" s="1"/>
  <c r="I16" i="21"/>
  <c r="S19" i="20"/>
  <c r="S19" i="22" s="1"/>
  <c r="S19" i="21"/>
  <c r="AI21" i="20"/>
  <c r="AI21" i="21"/>
  <c r="AE23" i="20"/>
  <c r="AM23" i="22" s="1"/>
  <c r="K23" i="28" s="1"/>
  <c r="M23" i="23" s="1"/>
  <c r="AE23" i="21"/>
  <c r="C27" i="18"/>
  <c r="C27" i="19" s="1"/>
  <c r="W27" i="18"/>
  <c r="W27" i="19" s="1"/>
  <c r="Q28" i="21"/>
  <c r="Q28" i="20"/>
  <c r="AG30" i="20"/>
  <c r="AG30" i="21"/>
  <c r="I32" i="21"/>
  <c r="I32" i="20"/>
  <c r="S35" i="21"/>
  <c r="S35" i="20"/>
  <c r="O37" i="20"/>
  <c r="O37" i="22" s="1"/>
  <c r="O37" i="21"/>
  <c r="K39" i="21"/>
  <c r="K39" i="20"/>
  <c r="K39" i="22" s="1"/>
  <c r="W43" i="18"/>
  <c r="W43" i="19" s="1"/>
  <c r="C43" i="18"/>
  <c r="C43" i="19" s="1"/>
  <c r="Q44" i="20"/>
  <c r="Q44" i="22" s="1"/>
  <c r="Q44" i="21"/>
  <c r="M46" i="21"/>
  <c r="M46" i="20"/>
  <c r="I48" i="21"/>
  <c r="I48" i="20"/>
  <c r="I48" i="22" s="1"/>
  <c r="AM51" i="21"/>
  <c r="AM51" i="20"/>
  <c r="AI53" i="20"/>
  <c r="AQ53" i="22" s="1"/>
  <c r="O53" i="28" s="1"/>
  <c r="Q53" i="23" s="1"/>
  <c r="AI53" i="21"/>
  <c r="K55" i="20"/>
  <c r="K55" i="21"/>
  <c r="C59" i="18"/>
  <c r="C59" i="19" s="1"/>
  <c r="W59" i="18"/>
  <c r="W59" i="19" s="1"/>
  <c r="Q60" i="21"/>
  <c r="Q60" i="20"/>
  <c r="M62" i="21"/>
  <c r="M62" i="20"/>
  <c r="AC64" i="21"/>
  <c r="AC64" i="20"/>
  <c r="S67" i="21"/>
  <c r="S67" i="20"/>
  <c r="S67" i="22" s="1"/>
  <c r="O69" i="21"/>
  <c r="O69" i="20"/>
  <c r="AE71" i="20"/>
  <c r="AM71" i="22" s="1"/>
  <c r="K71" i="28" s="1"/>
  <c r="M71" i="23" s="1"/>
  <c r="AE71" i="21"/>
  <c r="C75" i="18"/>
  <c r="C75" i="19" s="1"/>
  <c r="W75" i="18"/>
  <c r="W75" i="19" s="1"/>
  <c r="AK76" i="21"/>
  <c r="AK76" i="20"/>
  <c r="AS76" i="22" s="1"/>
  <c r="Q76" i="28" s="1"/>
  <c r="S76" i="23" s="1"/>
  <c r="M78" i="21"/>
  <c r="M78" i="20"/>
  <c r="I80" i="20"/>
  <c r="I80" i="22" s="1"/>
  <c r="I80" i="21"/>
  <c r="S83" i="21"/>
  <c r="S83" i="20"/>
  <c r="O85" i="21"/>
  <c r="O85" i="20"/>
  <c r="O85" i="22" s="1"/>
  <c r="K87" i="21"/>
  <c r="K87" i="20"/>
  <c r="C91" i="18"/>
  <c r="C91" i="19" s="1"/>
  <c r="W91" i="18"/>
  <c r="W91" i="19" s="1"/>
  <c r="AK92" i="20"/>
  <c r="AS92" i="22" s="1"/>
  <c r="Q92" i="28" s="1"/>
  <c r="S92" i="23" s="1"/>
  <c r="AK92" i="21"/>
  <c r="AG94" i="21"/>
  <c r="AG94" i="20"/>
  <c r="AO94" i="22" s="1"/>
  <c r="M94" i="28" s="1"/>
  <c r="O94" i="23" s="1"/>
  <c r="I96" i="21"/>
  <c r="I96" i="20"/>
  <c r="S99" i="21"/>
  <c r="S99" i="20"/>
  <c r="O101" i="21"/>
  <c r="O101" i="20"/>
  <c r="AE103" i="21"/>
  <c r="AE103" i="20"/>
  <c r="AM103" i="22" s="1"/>
  <c r="K103" i="28" s="1"/>
  <c r="M103" i="23" s="1"/>
  <c r="W107" i="18"/>
  <c r="W107" i="19" s="1"/>
  <c r="C107" i="18"/>
  <c r="C107" i="19" s="1"/>
  <c r="AK108" i="21"/>
  <c r="AK108" i="20"/>
  <c r="M110" i="21"/>
  <c r="M110" i="20"/>
  <c r="I112" i="21"/>
  <c r="I112" i="20"/>
  <c r="I112" i="22" s="1"/>
  <c r="AM115" i="21"/>
  <c r="AM115" i="20"/>
  <c r="O117" i="20"/>
  <c r="O117" i="22" s="1"/>
  <c r="O117" i="21"/>
  <c r="K119" i="21"/>
  <c r="K119" i="20"/>
  <c r="Q124" i="21"/>
  <c r="Q124" i="20"/>
  <c r="Q124" i="22" s="1"/>
  <c r="M126" i="21"/>
  <c r="M126" i="20"/>
  <c r="AC128" i="21"/>
  <c r="AC128" i="20"/>
  <c r="S131" i="21"/>
  <c r="S131" i="20"/>
  <c r="F14" i="18"/>
  <c r="F14" i="19" s="1"/>
  <c r="Z14" i="18"/>
  <c r="Z14" i="19" s="1"/>
  <c r="AD20" i="21"/>
  <c r="AD20" i="20"/>
  <c r="P29" i="21"/>
  <c r="P29" i="20"/>
  <c r="V36" i="18"/>
  <c r="V36" i="19" s="1"/>
  <c r="B36" i="18"/>
  <c r="B36" i="19" s="1"/>
  <c r="H45" i="18"/>
  <c r="H45" i="19" s="1"/>
  <c r="AB45" i="18"/>
  <c r="AB45" i="19" s="1"/>
  <c r="AB53" i="18"/>
  <c r="AB53" i="19" s="1"/>
  <c r="H53" i="18"/>
  <c r="H53" i="19" s="1"/>
  <c r="AD60" i="21"/>
  <c r="AD60" i="20"/>
  <c r="AH70" i="18"/>
  <c r="AH70" i="19" s="1"/>
  <c r="N70" i="18"/>
  <c r="N70" i="19" s="1"/>
  <c r="AH78" i="18"/>
  <c r="AH78" i="19" s="1"/>
  <c r="N78" i="18"/>
  <c r="N78" i="19" s="1"/>
  <c r="AH86" i="18"/>
  <c r="AH86" i="19" s="1"/>
  <c r="N86" i="18"/>
  <c r="N86" i="19" s="1"/>
  <c r="X95" i="18"/>
  <c r="X95" i="19" s="1"/>
  <c r="D95" i="18"/>
  <c r="D95" i="19" s="1"/>
  <c r="N102" i="18"/>
  <c r="N102" i="19" s="1"/>
  <c r="AH102" i="18"/>
  <c r="AH102" i="19" s="1"/>
  <c r="I111" i="5"/>
  <c r="AH126" i="18"/>
  <c r="AH126" i="19" s="1"/>
  <c r="N126" i="18"/>
  <c r="N126" i="19" s="1"/>
  <c r="Q13" i="21"/>
  <c r="Q13" i="20"/>
  <c r="Q13" i="22" s="1"/>
  <c r="S20" i="21"/>
  <c r="S20" i="20"/>
  <c r="S20" i="22" s="1"/>
  <c r="M31" i="20"/>
  <c r="M31" i="22" s="1"/>
  <c r="M31" i="21"/>
  <c r="O38" i="20"/>
  <c r="O38" i="21"/>
  <c r="AG47" i="20"/>
  <c r="AG47" i="21"/>
  <c r="AE56" i="20"/>
  <c r="AE56" i="21"/>
  <c r="AG63" i="20"/>
  <c r="AO63" i="22" s="1"/>
  <c r="M63" i="28" s="1"/>
  <c r="O63" i="23" s="1"/>
  <c r="AG63" i="21"/>
  <c r="E67" i="18"/>
  <c r="E67" i="19" s="1"/>
  <c r="Y67" i="18"/>
  <c r="Y67" i="19" s="1"/>
  <c r="Q77" i="21"/>
  <c r="Q77" i="20"/>
  <c r="Q77" i="22" s="1"/>
  <c r="Y83" i="18"/>
  <c r="Y83" i="19" s="1"/>
  <c r="E83" i="18"/>
  <c r="E83" i="19" s="1"/>
  <c r="AE104" i="20"/>
  <c r="AM104" i="22" s="1"/>
  <c r="K104" i="28" s="1"/>
  <c r="M104" i="23" s="1"/>
  <c r="AE104" i="21"/>
  <c r="O118" i="21"/>
  <c r="O118" i="20"/>
  <c r="AK125" i="21"/>
  <c r="AK125" i="20"/>
  <c r="AS125" i="22" s="1"/>
  <c r="Q125" i="28" s="1"/>
  <c r="S125" i="23" s="1"/>
  <c r="Y131" i="18"/>
  <c r="Y131" i="19" s="1"/>
  <c r="E131" i="18"/>
  <c r="E131" i="19" s="1"/>
  <c r="V17" i="18"/>
  <c r="V17" i="19" s="1"/>
  <c r="B17" i="18"/>
  <c r="B17" i="19" s="1"/>
  <c r="R33" i="21"/>
  <c r="R33" i="20"/>
  <c r="R33" i="22" s="1"/>
  <c r="R85" i="21"/>
  <c r="R85" i="20"/>
  <c r="R85" i="22" s="1"/>
  <c r="AL97" i="20"/>
  <c r="AL97" i="21"/>
  <c r="N119" i="18"/>
  <c r="N119" i="19" s="1"/>
  <c r="AH119" i="18"/>
  <c r="AH119" i="19" s="1"/>
  <c r="H126" i="18"/>
  <c r="H126" i="19" s="1"/>
  <c r="AB126" i="18"/>
  <c r="AB126" i="19" s="1"/>
  <c r="G23" i="18"/>
  <c r="G23" i="19" s="1"/>
  <c r="AA23" i="18"/>
  <c r="AA23" i="19" s="1"/>
  <c r="C25" i="18"/>
  <c r="C25" i="19" s="1"/>
  <c r="W25" i="18"/>
  <c r="W25" i="19" s="1"/>
  <c r="AI35" i="20"/>
  <c r="AQ35" i="22" s="1"/>
  <c r="O35" i="28" s="1"/>
  <c r="Q35" i="23" s="1"/>
  <c r="AI35" i="21"/>
  <c r="M44" i="20"/>
  <c r="M44" i="22" s="1"/>
  <c r="M44" i="21"/>
  <c r="K53" i="21"/>
  <c r="K53" i="20"/>
  <c r="K53" i="22" s="1"/>
  <c r="M60" i="20"/>
  <c r="M60" i="21"/>
  <c r="Y64" i="18"/>
  <c r="Y64" i="19" s="1"/>
  <c r="E64" i="18"/>
  <c r="E64" i="19" s="1"/>
  <c r="W73" i="18"/>
  <c r="W73" i="19" s="1"/>
  <c r="C73" i="18"/>
  <c r="C73" i="19" s="1"/>
  <c r="S81" i="20"/>
  <c r="S81" i="21"/>
  <c r="M92" i="20"/>
  <c r="M92" i="21"/>
  <c r="AM113" i="20"/>
  <c r="AU113" i="22" s="1"/>
  <c r="S113" i="28" s="1"/>
  <c r="U113" i="23" s="1"/>
  <c r="AM113" i="21"/>
  <c r="AK122" i="20"/>
  <c r="AK122" i="21"/>
  <c r="AF7" i="20"/>
  <c r="AF7" i="21"/>
  <c r="P23" i="20"/>
  <c r="P23" i="21"/>
  <c r="F32" i="18"/>
  <c r="F32" i="19" s="1"/>
  <c r="Z32" i="18"/>
  <c r="Z32" i="19" s="1"/>
  <c r="N84" i="18"/>
  <c r="N84" i="19" s="1"/>
  <c r="AH84" i="18"/>
  <c r="AH84" i="19" s="1"/>
  <c r="D105" i="18"/>
  <c r="D105" i="19" s="1"/>
  <c r="X105" i="18"/>
  <c r="X105" i="19" s="1"/>
  <c r="B110" i="18"/>
  <c r="B110" i="19" s="1"/>
  <c r="V110" i="18"/>
  <c r="V110" i="19" s="1"/>
  <c r="N116" i="18"/>
  <c r="N116" i="19" s="1"/>
  <c r="AH116" i="18"/>
  <c r="AH116" i="19" s="1"/>
  <c r="Z18" i="18"/>
  <c r="Z18" i="19" s="1"/>
  <c r="F18" i="18"/>
  <c r="F18" i="19" s="1"/>
  <c r="AF51" i="20"/>
  <c r="AF51" i="21"/>
  <c r="AB73" i="18"/>
  <c r="AB73" i="19" s="1"/>
  <c r="H73" i="18"/>
  <c r="H73" i="19" s="1"/>
  <c r="AH110" i="18"/>
  <c r="AH110" i="19" s="1"/>
  <c r="N110" i="18"/>
  <c r="N110" i="19" s="1"/>
  <c r="AK11" i="20"/>
  <c r="AK11" i="21"/>
  <c r="Y17" i="18"/>
  <c r="Y17" i="19" s="1"/>
  <c r="E17" i="18"/>
  <c r="E17" i="19" s="1"/>
  <c r="AK27" i="21"/>
  <c r="AK27" i="20"/>
  <c r="AS27" i="22" s="1"/>
  <c r="Q27" i="28" s="1"/>
  <c r="S27" i="23" s="1"/>
  <c r="AE38" i="21"/>
  <c r="AE38" i="20"/>
  <c r="M45" i="20"/>
  <c r="M45" i="22" s="1"/>
  <c r="M45" i="21"/>
  <c r="K54" i="20"/>
  <c r="K54" i="21"/>
  <c r="AG61" i="21"/>
  <c r="AG61" i="20"/>
  <c r="AO61" i="22" s="1"/>
  <c r="M61" i="28" s="1"/>
  <c r="O61" i="23" s="1"/>
  <c r="E65" i="18"/>
  <c r="E65" i="19" s="1"/>
  <c r="Y65" i="18"/>
  <c r="Y65" i="19" s="1"/>
  <c r="G72" i="18"/>
  <c r="G72" i="19" s="1"/>
  <c r="AA72" i="18"/>
  <c r="AA72" i="19" s="1"/>
  <c r="Y81" i="18"/>
  <c r="Y81" i="19" s="1"/>
  <c r="E81" i="18"/>
  <c r="E81" i="19" s="1"/>
  <c r="AK91" i="20"/>
  <c r="AK91" i="21"/>
  <c r="O100" i="21"/>
  <c r="O100" i="20"/>
  <c r="Q107" i="21"/>
  <c r="Q107" i="20"/>
  <c r="O116" i="20"/>
  <c r="O116" i="21"/>
  <c r="C122" i="18"/>
  <c r="C122" i="19" s="1"/>
  <c r="W122" i="18"/>
  <c r="W122" i="19" s="1"/>
  <c r="Y129" i="18"/>
  <c r="Y129" i="19" s="1"/>
  <c r="E129" i="18"/>
  <c r="E129" i="19" s="1"/>
  <c r="J44" i="20"/>
  <c r="J44" i="22" s="1"/>
  <c r="J44" i="21"/>
  <c r="AD96" i="21"/>
  <c r="AD96" i="20"/>
  <c r="AL96" i="22" s="1"/>
  <c r="J96" i="28" s="1"/>
  <c r="L96" i="23" s="1"/>
  <c r="B15" i="18"/>
  <c r="B15" i="19" s="1"/>
  <c r="V15" i="18"/>
  <c r="V15" i="19" s="1"/>
  <c r="J23" i="21"/>
  <c r="J23" i="20"/>
  <c r="R31" i="20"/>
  <c r="R31" i="21"/>
  <c r="AJ48" i="21"/>
  <c r="AJ48" i="20"/>
  <c r="AR48" i="22" s="1"/>
  <c r="P48" i="28" s="1"/>
  <c r="R48" i="23" s="1"/>
  <c r="N53" i="18"/>
  <c r="N53" i="19" s="1"/>
  <c r="AH53" i="18"/>
  <c r="AH53" i="19" s="1"/>
  <c r="H60" i="18"/>
  <c r="H60" i="19" s="1"/>
  <c r="AB60" i="18"/>
  <c r="AB60" i="19" s="1"/>
  <c r="V79" i="18"/>
  <c r="V79" i="19" s="1"/>
  <c r="B79" i="18"/>
  <c r="B79" i="19" s="1"/>
  <c r="N117" i="18"/>
  <c r="N117" i="19" s="1"/>
  <c r="AH117" i="18"/>
  <c r="AH117" i="19" s="1"/>
  <c r="V131" i="18"/>
  <c r="V131" i="19" s="1"/>
  <c r="B131" i="18"/>
  <c r="B131" i="19" s="1"/>
  <c r="AL40" i="21"/>
  <c r="AL40" i="20"/>
  <c r="D67" i="18"/>
  <c r="D67" i="19" s="1"/>
  <c r="X67" i="18"/>
  <c r="X67" i="19" s="1"/>
  <c r="L119" i="21"/>
  <c r="L119" i="20"/>
  <c r="L119" i="22" s="1"/>
  <c r="M10" i="21"/>
  <c r="M10" i="20"/>
  <c r="M10" i="22" s="1"/>
  <c r="AE19" i="21"/>
  <c r="AE19" i="20"/>
  <c r="AC28" i="20"/>
  <c r="AK28" i="22" s="1"/>
  <c r="I28" i="28" s="1"/>
  <c r="K28" i="23" s="1"/>
  <c r="AC28" i="21"/>
  <c r="O33" i="21"/>
  <c r="O33" i="20"/>
  <c r="O33" i="22" s="1"/>
  <c r="W39" i="18"/>
  <c r="W39" i="19" s="1"/>
  <c r="C39" i="18"/>
  <c r="C39" i="19" s="1"/>
  <c r="E46" i="18"/>
  <c r="E46" i="19" s="1"/>
  <c r="Y46" i="18"/>
  <c r="Y46" i="19" s="1"/>
  <c r="Q56" i="20"/>
  <c r="Q56" i="21"/>
  <c r="G85" i="18"/>
  <c r="G85" i="19" s="1"/>
  <c r="AA85" i="18"/>
  <c r="AA85" i="19" s="1"/>
  <c r="Q104" i="21"/>
  <c r="Q104" i="20"/>
  <c r="Q104" i="22" s="1"/>
  <c r="AI113" i="21"/>
  <c r="AI113" i="20"/>
  <c r="I124" i="21"/>
  <c r="I124" i="20"/>
  <c r="K131" i="21"/>
  <c r="K131" i="20"/>
  <c r="K131" i="22" s="1"/>
  <c r="J20" i="20"/>
  <c r="J20" i="21"/>
  <c r="I5" i="21"/>
  <c r="I5" i="20"/>
  <c r="S8" i="21"/>
  <c r="S8" i="20"/>
  <c r="O10" i="20"/>
  <c r="O10" i="21"/>
  <c r="AE12" i="20"/>
  <c r="AE12" i="21"/>
  <c r="W16" i="18"/>
  <c r="W16" i="19" s="1"/>
  <c r="C16" i="18"/>
  <c r="C16" i="19" s="1"/>
  <c r="Q17" i="21"/>
  <c r="Q17" i="20"/>
  <c r="AG19" i="21"/>
  <c r="AG19" i="20"/>
  <c r="AO19" i="22" s="1"/>
  <c r="M19" i="28" s="1"/>
  <c r="O19" i="23" s="1"/>
  <c r="I21" i="21"/>
  <c r="I21" i="20"/>
  <c r="I21" i="22" s="1"/>
  <c r="S24" i="20"/>
  <c r="S24" i="22" s="1"/>
  <c r="S24" i="21"/>
  <c r="AI26" i="20"/>
  <c r="AI26" i="21"/>
  <c r="K28" i="21"/>
  <c r="K28" i="20"/>
  <c r="K28" i="22" s="1"/>
  <c r="W32" i="18"/>
  <c r="W32" i="19" s="1"/>
  <c r="C32" i="18"/>
  <c r="C32" i="19" s="1"/>
  <c r="Q33" i="20"/>
  <c r="Q33" i="22" s="1"/>
  <c r="Q33" i="21"/>
  <c r="AG35" i="21"/>
  <c r="AG35" i="20"/>
  <c r="AC37" i="20"/>
  <c r="AC37" i="21"/>
  <c r="Y39" i="18"/>
  <c r="Y39" i="19" s="1"/>
  <c r="E39" i="18"/>
  <c r="E39" i="19" s="1"/>
  <c r="AM40" i="20"/>
  <c r="AU40" i="22" s="1"/>
  <c r="S40" i="28" s="1"/>
  <c r="U40" i="23" s="1"/>
  <c r="AM40" i="21"/>
  <c r="O42" i="20"/>
  <c r="O42" i="21"/>
  <c r="AE44" i="21"/>
  <c r="AE44" i="20"/>
  <c r="AM44" i="22" s="1"/>
  <c r="K44" i="28" s="1"/>
  <c r="M44" i="23" s="1"/>
  <c r="Q49" i="20"/>
  <c r="Q49" i="21"/>
  <c r="M51" i="20"/>
  <c r="M51" i="22" s="1"/>
  <c r="M51" i="21"/>
  <c r="AC53" i="20"/>
  <c r="AK53" i="22" s="1"/>
  <c r="I53" i="28" s="1"/>
  <c r="K53" i="23" s="1"/>
  <c r="AC53" i="21"/>
  <c r="S56" i="21"/>
  <c r="S56" i="20"/>
  <c r="S56" i="22" s="1"/>
  <c r="O58" i="21"/>
  <c r="O58" i="20"/>
  <c r="O58" i="22" s="1"/>
  <c r="K60" i="20"/>
  <c r="K60" i="22" s="1"/>
  <c r="K60" i="21"/>
  <c r="C64" i="18"/>
  <c r="C64" i="19" s="1"/>
  <c r="W64" i="18"/>
  <c r="W64" i="19" s="1"/>
  <c r="Q65" i="21"/>
  <c r="Q65" i="20"/>
  <c r="Q65" i="22" s="1"/>
  <c r="M67" i="21"/>
  <c r="M67" i="20"/>
  <c r="M67" i="22" s="1"/>
  <c r="AC69" i="20"/>
  <c r="AK69" i="22" s="1"/>
  <c r="I69" i="28" s="1"/>
  <c r="K69" i="23" s="1"/>
  <c r="AC69" i="21"/>
  <c r="E71" i="18"/>
  <c r="E71" i="19" s="1"/>
  <c r="Y71" i="18"/>
  <c r="Y71" i="19" s="1"/>
  <c r="S72" i="20"/>
  <c r="S72" i="21"/>
  <c r="AI74" i="21"/>
  <c r="AI74" i="20"/>
  <c r="AQ74" i="22" s="1"/>
  <c r="O74" i="28" s="1"/>
  <c r="Q74" i="23" s="1"/>
  <c r="AE76" i="20"/>
  <c r="AM76" i="22" s="1"/>
  <c r="K76" i="28" s="1"/>
  <c r="M76" i="23" s="1"/>
  <c r="AE76" i="21"/>
  <c r="C80" i="18"/>
  <c r="C80" i="19" s="1"/>
  <c r="W80" i="18"/>
  <c r="W80" i="19" s="1"/>
  <c r="AK81" i="20"/>
  <c r="AK81" i="21"/>
  <c r="M83" i="20"/>
  <c r="M83" i="21"/>
  <c r="AC85" i="20"/>
  <c r="AK85" i="22" s="1"/>
  <c r="I85" i="28" s="1"/>
  <c r="K85" i="23" s="1"/>
  <c r="AC85" i="21"/>
  <c r="S88" i="21"/>
  <c r="S88" i="20"/>
  <c r="O90" i="20"/>
  <c r="O90" i="21"/>
  <c r="K92" i="20"/>
  <c r="K92" i="21"/>
  <c r="AA94" i="18"/>
  <c r="AA94" i="19" s="1"/>
  <c r="G94" i="18"/>
  <c r="G94" i="19" s="1"/>
  <c r="AK97" i="20"/>
  <c r="AK97" i="21"/>
  <c r="AG99" i="20"/>
  <c r="AG99" i="21"/>
  <c r="AC101" i="21"/>
  <c r="AC101" i="20"/>
  <c r="AK101" i="22" s="1"/>
  <c r="I101" i="28" s="1"/>
  <c r="K101" i="23" s="1"/>
  <c r="E103" i="18"/>
  <c r="E103" i="19" s="1"/>
  <c r="Y103" i="18"/>
  <c r="Y103" i="19" s="1"/>
  <c r="S104" i="21"/>
  <c r="S104" i="20"/>
  <c r="AI106" i="20"/>
  <c r="AI106" i="21"/>
  <c r="K108" i="20"/>
  <c r="K108" i="21"/>
  <c r="C112" i="18"/>
  <c r="C112" i="19" s="1"/>
  <c r="W112" i="18"/>
  <c r="W112" i="19" s="1"/>
  <c r="Q113" i="21"/>
  <c r="Q113" i="20"/>
  <c r="M115" i="20"/>
  <c r="M115" i="21"/>
  <c r="I117" i="21"/>
  <c r="I117" i="20"/>
  <c r="I117" i="22" s="1"/>
  <c r="Y119" i="18"/>
  <c r="Y119" i="19" s="1"/>
  <c r="E119" i="18"/>
  <c r="E119" i="19" s="1"/>
  <c r="S120" i="21"/>
  <c r="S120" i="20"/>
  <c r="O122" i="20"/>
  <c r="O122" i="21"/>
  <c r="K124" i="21"/>
  <c r="K124" i="20"/>
  <c r="K124" i="22" s="1"/>
  <c r="AA126" i="18"/>
  <c r="AA126" i="19" s="1"/>
  <c r="G126" i="18"/>
  <c r="G126" i="19" s="1"/>
  <c r="Q129" i="21"/>
  <c r="Q129" i="20"/>
  <c r="M131" i="20"/>
  <c r="M131" i="21"/>
  <c r="X128" i="18"/>
  <c r="X128" i="19" s="1"/>
  <c r="D128" i="18"/>
  <c r="D128" i="19" s="1"/>
  <c r="J5" i="20"/>
  <c r="J5" i="22" s="1"/>
  <c r="J5" i="21"/>
  <c r="V9" i="18"/>
  <c r="V9" i="19" s="1"/>
  <c r="B9" i="18"/>
  <c r="B9" i="19" s="1"/>
  <c r="AJ10" i="20"/>
  <c r="AJ10" i="21"/>
  <c r="L12" i="20"/>
  <c r="L12" i="21"/>
  <c r="R13" i="20"/>
  <c r="R13" i="22" s="1"/>
  <c r="R13" i="21"/>
  <c r="N15" i="18"/>
  <c r="N15" i="19" s="1"/>
  <c r="AH15" i="18"/>
  <c r="AH15" i="19" s="1"/>
  <c r="AD17" i="20"/>
  <c r="AD17" i="21"/>
  <c r="Z19" i="18"/>
  <c r="Z19" i="19" s="1"/>
  <c r="F19" i="18"/>
  <c r="F19" i="19" s="1"/>
  <c r="H22" i="18"/>
  <c r="H22" i="19" s="1"/>
  <c r="AB22" i="18"/>
  <c r="AB22" i="19" s="1"/>
  <c r="D24" i="18"/>
  <c r="D24" i="19" s="1"/>
  <c r="X24" i="18"/>
  <c r="X24" i="19" s="1"/>
  <c r="AL25" i="21"/>
  <c r="AL25" i="20"/>
  <c r="AT25" i="22" s="1"/>
  <c r="R25" i="28" s="1"/>
  <c r="T25" i="23" s="1"/>
  <c r="B29" i="18"/>
  <c r="B29" i="19" s="1"/>
  <c r="V29" i="18"/>
  <c r="V29" i="19" s="1"/>
  <c r="AJ30" i="21"/>
  <c r="AJ30" i="20"/>
  <c r="L32" i="20"/>
  <c r="L32" i="22" s="1"/>
  <c r="L32" i="21"/>
  <c r="J37" i="21"/>
  <c r="J37" i="20"/>
  <c r="J37" i="22" s="1"/>
  <c r="P42" i="20"/>
  <c r="P42" i="21"/>
  <c r="L44" i="20"/>
  <c r="L44" i="22" s="1"/>
  <c r="L44" i="21"/>
  <c r="R45" i="20"/>
  <c r="R45" i="21"/>
  <c r="N47" i="18"/>
  <c r="N47" i="19" s="1"/>
  <c r="AH47" i="18"/>
  <c r="AH47" i="19" s="1"/>
  <c r="AD49" i="20"/>
  <c r="AD49" i="21"/>
  <c r="Z51" i="18"/>
  <c r="Z51" i="19" s="1"/>
  <c r="F51" i="18"/>
  <c r="F51" i="19" s="1"/>
  <c r="H54" i="18"/>
  <c r="H54" i="19" s="1"/>
  <c r="AB54" i="18"/>
  <c r="AB54" i="19" s="1"/>
  <c r="X56" i="18"/>
  <c r="X56" i="19" s="1"/>
  <c r="D56" i="18"/>
  <c r="D56" i="19" s="1"/>
  <c r="R57" i="21"/>
  <c r="R57" i="20"/>
  <c r="R57" i="22" s="1"/>
  <c r="V61" i="18"/>
  <c r="V61" i="19" s="1"/>
  <c r="B61" i="18"/>
  <c r="B61" i="19" s="1"/>
  <c r="P62" i="21"/>
  <c r="P62" i="20"/>
  <c r="L64" i="21"/>
  <c r="L64" i="20"/>
  <c r="L64" i="22" s="1"/>
  <c r="D68" i="18"/>
  <c r="D68" i="19" s="1"/>
  <c r="X68" i="18"/>
  <c r="X68" i="19" s="1"/>
  <c r="AD69" i="21"/>
  <c r="AD69" i="20"/>
  <c r="B73" i="18"/>
  <c r="B73" i="19" s="1"/>
  <c r="V73" i="18"/>
  <c r="V73" i="19" s="1"/>
  <c r="AJ74" i="20"/>
  <c r="AJ74" i="21"/>
  <c r="AF76" i="21"/>
  <c r="AF76" i="20"/>
  <c r="AN76" i="22" s="1"/>
  <c r="L76" i="28" s="1"/>
  <c r="N76" i="23" s="1"/>
  <c r="AL77" i="21"/>
  <c r="AL77" i="20"/>
  <c r="N79" i="18"/>
  <c r="N79" i="19" s="1"/>
  <c r="AH79" i="18"/>
  <c r="AH79" i="19" s="1"/>
  <c r="J81" i="20"/>
  <c r="J81" i="21"/>
  <c r="F83" i="18"/>
  <c r="F83" i="19" s="1"/>
  <c r="Z83" i="18"/>
  <c r="Z83" i="19" s="1"/>
  <c r="H86" i="18"/>
  <c r="H86" i="19" s="1"/>
  <c r="AB86" i="18"/>
  <c r="AB86" i="19" s="1"/>
  <c r="AL89" i="21"/>
  <c r="AL89" i="20"/>
  <c r="P94" i="21"/>
  <c r="P94" i="20"/>
  <c r="P94" i="22" s="1"/>
  <c r="L96" i="20"/>
  <c r="L96" i="21"/>
  <c r="X100" i="18"/>
  <c r="X100" i="19" s="1"/>
  <c r="D100" i="18"/>
  <c r="D100" i="19" s="1"/>
  <c r="J101" i="21"/>
  <c r="J101" i="20"/>
  <c r="I104" i="5"/>
  <c r="AJ106" i="20"/>
  <c r="AR106" i="22" s="1"/>
  <c r="P106" i="28" s="1"/>
  <c r="R106" i="23" s="1"/>
  <c r="AJ106" i="21"/>
  <c r="L108" i="21"/>
  <c r="L108" i="20"/>
  <c r="R109" i="20"/>
  <c r="R109" i="21"/>
  <c r="N111" i="18"/>
  <c r="N111" i="19" s="1"/>
  <c r="AH111" i="18"/>
  <c r="AH111" i="19" s="1"/>
  <c r="AD113" i="21"/>
  <c r="AD113" i="20"/>
  <c r="Z115" i="18"/>
  <c r="Z115" i="19" s="1"/>
  <c r="F115" i="18"/>
  <c r="F115" i="19" s="1"/>
  <c r="H118" i="18"/>
  <c r="H118" i="19" s="1"/>
  <c r="AB118" i="18"/>
  <c r="AB118" i="19" s="1"/>
  <c r="AL121" i="21"/>
  <c r="AL121" i="20"/>
  <c r="B125" i="18"/>
  <c r="B125" i="19" s="1"/>
  <c r="V125" i="18"/>
  <c r="V125" i="19" s="1"/>
  <c r="AJ126" i="21"/>
  <c r="AJ126" i="20"/>
  <c r="AJ130" i="20"/>
  <c r="AJ130" i="21"/>
  <c r="M4" i="20"/>
  <c r="M4" i="22" s="1"/>
  <c r="M4" i="21"/>
  <c r="AM5" i="20"/>
  <c r="AU5" i="22" s="1"/>
  <c r="S5" i="28" s="1"/>
  <c r="U5" i="23" s="1"/>
  <c r="AM5" i="21"/>
  <c r="O7" i="20"/>
  <c r="O7" i="22" s="1"/>
  <c r="O7" i="21"/>
  <c r="AE9" i="21"/>
  <c r="AE9" i="20"/>
  <c r="AM9" i="22" s="1"/>
  <c r="K9" i="28" s="1"/>
  <c r="M9" i="23" s="1"/>
  <c r="AA11" i="18"/>
  <c r="AA11" i="19" s="1"/>
  <c r="G11" i="18"/>
  <c r="G11" i="19" s="1"/>
  <c r="W13" i="18"/>
  <c r="W13" i="19" s="1"/>
  <c r="C13" i="18"/>
  <c r="C13" i="19" s="1"/>
  <c r="AK14" i="20"/>
  <c r="AS14" i="22" s="1"/>
  <c r="Q14" i="28" s="1"/>
  <c r="S14" i="23" s="1"/>
  <c r="AK14" i="21"/>
  <c r="AG16" i="21"/>
  <c r="AG16" i="20"/>
  <c r="AO16" i="22" s="1"/>
  <c r="M16" i="28" s="1"/>
  <c r="O16" i="23" s="1"/>
  <c r="AC18" i="21"/>
  <c r="AC18" i="20"/>
  <c r="Y20" i="18"/>
  <c r="Y20" i="19" s="1"/>
  <c r="E20" i="18"/>
  <c r="E20" i="19" s="1"/>
  <c r="AM21" i="20"/>
  <c r="AU21" i="22" s="1"/>
  <c r="S21" i="28" s="1"/>
  <c r="U21" i="23" s="1"/>
  <c r="AM21" i="21"/>
  <c r="AI23" i="21"/>
  <c r="AI23" i="20"/>
  <c r="AQ23" i="22" s="1"/>
  <c r="O23" i="28" s="1"/>
  <c r="Q23" i="23" s="1"/>
  <c r="AE25" i="21"/>
  <c r="AE25" i="20"/>
  <c r="AA27" i="18"/>
  <c r="AA27" i="19" s="1"/>
  <c r="G27" i="18"/>
  <c r="G27" i="19" s="1"/>
  <c r="C29" i="18"/>
  <c r="C29" i="19" s="1"/>
  <c r="W29" i="18"/>
  <c r="W29" i="19" s="1"/>
  <c r="AK30" i="21"/>
  <c r="AK30" i="20"/>
  <c r="AS30" i="22" s="1"/>
  <c r="Q30" i="28" s="1"/>
  <c r="S30" i="23" s="1"/>
  <c r="AG32" i="20"/>
  <c r="AO32" i="22" s="1"/>
  <c r="M32" i="28" s="1"/>
  <c r="O32" i="23" s="1"/>
  <c r="AG32" i="21"/>
  <c r="AC34" i="20"/>
  <c r="AK34" i="22" s="1"/>
  <c r="I34" i="28" s="1"/>
  <c r="K34" i="23" s="1"/>
  <c r="AC34" i="21"/>
  <c r="E36" i="18"/>
  <c r="E36" i="19" s="1"/>
  <c r="Y36" i="18"/>
  <c r="Y36" i="19" s="1"/>
  <c r="AM37" i="21"/>
  <c r="AM37" i="20"/>
  <c r="AU37" i="22" s="1"/>
  <c r="S37" i="28" s="1"/>
  <c r="U37" i="23" s="1"/>
  <c r="O39" i="21"/>
  <c r="O39" i="20"/>
  <c r="AE41" i="21"/>
  <c r="AE41" i="20"/>
  <c r="G43" i="18"/>
  <c r="G43" i="19" s="1"/>
  <c r="AA43" i="18"/>
  <c r="AA43" i="19" s="1"/>
  <c r="W45" i="18"/>
  <c r="W45" i="19" s="1"/>
  <c r="C45" i="18"/>
  <c r="C45" i="19" s="1"/>
  <c r="AK46" i="20"/>
  <c r="AS46" i="22" s="1"/>
  <c r="Q46" i="28" s="1"/>
  <c r="S46" i="23" s="1"/>
  <c r="AK46" i="21"/>
  <c r="M48" i="20"/>
  <c r="M48" i="22" s="1"/>
  <c r="M48" i="21"/>
  <c r="AC50" i="20"/>
  <c r="AC50" i="21"/>
  <c r="AM53" i="20"/>
  <c r="AM53" i="21"/>
  <c r="AI55" i="21"/>
  <c r="AI55" i="20"/>
  <c r="AE57" i="20"/>
  <c r="AM57" i="22" s="1"/>
  <c r="K57" i="28" s="1"/>
  <c r="M57" i="23" s="1"/>
  <c r="AE57" i="21"/>
  <c r="G59" i="18"/>
  <c r="G59" i="19" s="1"/>
  <c r="AA59" i="18"/>
  <c r="AA59" i="19" s="1"/>
  <c r="C61" i="18"/>
  <c r="C61" i="19" s="1"/>
  <c r="W61" i="18"/>
  <c r="W61" i="19" s="1"/>
  <c r="Q62" i="20"/>
  <c r="Q62" i="22" s="1"/>
  <c r="Q62" i="21"/>
  <c r="M64" i="21"/>
  <c r="M64" i="20"/>
  <c r="AC66" i="20"/>
  <c r="AC66" i="21"/>
  <c r="Y68" i="18"/>
  <c r="Y68" i="19" s="1"/>
  <c r="E68" i="18"/>
  <c r="E68" i="19" s="1"/>
  <c r="AM69" i="20"/>
  <c r="AU69" i="22" s="1"/>
  <c r="S69" i="28" s="1"/>
  <c r="U69" i="23" s="1"/>
  <c r="AM69" i="21"/>
  <c r="AI71" i="20"/>
  <c r="AQ71" i="22" s="1"/>
  <c r="O71" i="28" s="1"/>
  <c r="Q71" i="23" s="1"/>
  <c r="AI71" i="21"/>
  <c r="AE73" i="20"/>
  <c r="AE73" i="21"/>
  <c r="AA75" i="18"/>
  <c r="AA75" i="19" s="1"/>
  <c r="G75" i="18"/>
  <c r="G75" i="19" s="1"/>
  <c r="C77" i="18"/>
  <c r="C77" i="19" s="1"/>
  <c r="W77" i="18"/>
  <c r="W77" i="19" s="1"/>
  <c r="AK78" i="20"/>
  <c r="AS78" i="22" s="1"/>
  <c r="Q78" i="28" s="1"/>
  <c r="S78" i="23" s="1"/>
  <c r="AK78" i="21"/>
  <c r="AG80" i="20"/>
  <c r="AG80" i="21"/>
  <c r="I82" i="20"/>
  <c r="I82" i="21"/>
  <c r="Y84" i="18"/>
  <c r="Y84" i="19" s="1"/>
  <c r="E84" i="18"/>
  <c r="E84" i="19" s="1"/>
  <c r="AM85" i="20"/>
  <c r="AU85" i="22" s="1"/>
  <c r="S85" i="28" s="1"/>
  <c r="U85" i="23" s="1"/>
  <c r="AM85" i="21"/>
  <c r="AI87" i="20"/>
  <c r="AQ87" i="22" s="1"/>
  <c r="O87" i="28" s="1"/>
  <c r="Q87" i="23" s="1"/>
  <c r="AI87" i="21"/>
  <c r="K89" i="20"/>
  <c r="K89" i="21"/>
  <c r="G91" i="18"/>
  <c r="G91" i="19" s="1"/>
  <c r="AA91" i="18"/>
  <c r="AA91" i="19" s="1"/>
  <c r="W93" i="18"/>
  <c r="W93" i="19" s="1"/>
  <c r="C93" i="18"/>
  <c r="C93" i="19" s="1"/>
  <c r="AK94" i="21"/>
  <c r="AK94" i="20"/>
  <c r="AG96" i="20"/>
  <c r="AG96" i="21"/>
  <c r="AC98" i="20"/>
  <c r="AK98" i="22" s="1"/>
  <c r="I98" i="28" s="1"/>
  <c r="K98" i="23" s="1"/>
  <c r="AC98" i="21"/>
  <c r="Y100" i="18"/>
  <c r="Y100" i="19" s="1"/>
  <c r="E100" i="18"/>
  <c r="E100" i="19" s="1"/>
  <c r="S101" i="20"/>
  <c r="S101" i="22" s="1"/>
  <c r="S101" i="21"/>
  <c r="AI103" i="21"/>
  <c r="AI103" i="20"/>
  <c r="AQ103" i="22" s="1"/>
  <c r="O103" i="28" s="1"/>
  <c r="Q103" i="23" s="1"/>
  <c r="AE105" i="21"/>
  <c r="AE105" i="20"/>
  <c r="AA107" i="18"/>
  <c r="AA107" i="19" s="1"/>
  <c r="G107" i="18"/>
  <c r="G107" i="19" s="1"/>
  <c r="Q110" i="21"/>
  <c r="Q110" i="20"/>
  <c r="M112" i="21"/>
  <c r="M112" i="20"/>
  <c r="M112" i="22" s="1"/>
  <c r="AC114" i="21"/>
  <c r="AC114" i="20"/>
  <c r="S117" i="20"/>
  <c r="S117" i="22" s="1"/>
  <c r="S117" i="21"/>
  <c r="AI119" i="20"/>
  <c r="AQ119" i="22" s="1"/>
  <c r="O119" i="28" s="1"/>
  <c r="Q119" i="23" s="1"/>
  <c r="AI119" i="21"/>
  <c r="K121" i="20"/>
  <c r="K121" i="21"/>
  <c r="W125" i="18"/>
  <c r="W125" i="19" s="1"/>
  <c r="C125" i="18"/>
  <c r="C125" i="19" s="1"/>
  <c r="AK126" i="21"/>
  <c r="AK126" i="20"/>
  <c r="AG128" i="21"/>
  <c r="AG128" i="20"/>
  <c r="AC130" i="21"/>
  <c r="AC130" i="20"/>
  <c r="AK130" i="22" s="1"/>
  <c r="I130" i="28" s="1"/>
  <c r="K130" i="23" s="1"/>
  <c r="R4" i="21"/>
  <c r="R4" i="20"/>
  <c r="F10" i="18"/>
  <c r="F10" i="19" s="1"/>
  <c r="Z10" i="18"/>
  <c r="Z10" i="19" s="1"/>
  <c r="D19" i="18"/>
  <c r="D19" i="19" s="1"/>
  <c r="X19" i="18"/>
  <c r="X19" i="19" s="1"/>
  <c r="AL36" i="21"/>
  <c r="AL36" i="20"/>
  <c r="AT36" i="22" s="1"/>
  <c r="R36" i="28" s="1"/>
  <c r="T36" i="23" s="1"/>
  <c r="AF47" i="21"/>
  <c r="AF47" i="20"/>
  <c r="P57" i="20"/>
  <c r="P57" i="22" s="1"/>
  <c r="P57" i="21"/>
  <c r="AJ73" i="20"/>
  <c r="AR73" i="22" s="1"/>
  <c r="P73" i="28" s="1"/>
  <c r="R73" i="23" s="1"/>
  <c r="AJ73" i="21"/>
  <c r="V80" i="18"/>
  <c r="V80" i="19" s="1"/>
  <c r="B80" i="18"/>
  <c r="B80" i="19" s="1"/>
  <c r="R88" i="21"/>
  <c r="R88" i="20"/>
  <c r="I95" i="5"/>
  <c r="J104" i="20"/>
  <c r="J104" i="21"/>
  <c r="AL120" i="20"/>
  <c r="AT120" i="22" s="1"/>
  <c r="R120" i="28" s="1"/>
  <c r="T120" i="23" s="1"/>
  <c r="AL120" i="21"/>
  <c r="AL128" i="21"/>
  <c r="AL128" i="20"/>
  <c r="H7" i="18"/>
  <c r="H7" i="19" s="1"/>
  <c r="AB7" i="18"/>
  <c r="AB7" i="19" s="1"/>
  <c r="R10" i="21"/>
  <c r="R10" i="20"/>
  <c r="R10" i="22" s="1"/>
  <c r="I13" i="5"/>
  <c r="P15" i="21"/>
  <c r="P15" i="20"/>
  <c r="P15" i="22" s="1"/>
  <c r="L17" i="20"/>
  <c r="L17" i="22" s="1"/>
  <c r="L17" i="21"/>
  <c r="D21" i="18"/>
  <c r="D21" i="19" s="1"/>
  <c r="X21" i="18"/>
  <c r="X21" i="19" s="1"/>
  <c r="AD22" i="20"/>
  <c r="AD22" i="21"/>
  <c r="I25" i="5"/>
  <c r="P27" i="20"/>
  <c r="P27" i="22" s="1"/>
  <c r="P27" i="21"/>
  <c r="L29" i="21"/>
  <c r="L29" i="20"/>
  <c r="L29" i="22" s="1"/>
  <c r="R30" i="20"/>
  <c r="R30" i="21"/>
  <c r="AH32" i="18"/>
  <c r="AH32" i="19" s="1"/>
  <c r="N32" i="18"/>
  <c r="N32" i="19" s="1"/>
  <c r="J34" i="20"/>
  <c r="J34" i="22" s="1"/>
  <c r="J34" i="21"/>
  <c r="Z36" i="18"/>
  <c r="Z36" i="19" s="1"/>
  <c r="F36" i="18"/>
  <c r="F36" i="19" s="1"/>
  <c r="H39" i="18"/>
  <c r="H39" i="19" s="1"/>
  <c r="AB39" i="18"/>
  <c r="AB39" i="19" s="1"/>
  <c r="AL42" i="20"/>
  <c r="AT42" i="22" s="1"/>
  <c r="R42" i="28" s="1"/>
  <c r="T42" i="23" s="1"/>
  <c r="AL42" i="21"/>
  <c r="N44" i="18"/>
  <c r="N44" i="19" s="1"/>
  <c r="AH44" i="18"/>
  <c r="AH44" i="19" s="1"/>
  <c r="J46" i="21"/>
  <c r="J46" i="20"/>
  <c r="J46" i="22" s="1"/>
  <c r="Z48" i="18"/>
  <c r="Z48" i="19" s="1"/>
  <c r="F48" i="18"/>
  <c r="F48" i="19" s="1"/>
  <c r="AB51" i="18"/>
  <c r="AB51" i="19" s="1"/>
  <c r="H51" i="18"/>
  <c r="H51" i="19" s="1"/>
  <c r="X53" i="18"/>
  <c r="X53" i="19" s="1"/>
  <c r="D53" i="18"/>
  <c r="D53" i="19" s="1"/>
  <c r="R54" i="21"/>
  <c r="R54" i="20"/>
  <c r="R54" i="22" s="1"/>
  <c r="B58" i="18"/>
  <c r="B58" i="19" s="1"/>
  <c r="V58" i="18"/>
  <c r="V58" i="19" s="1"/>
  <c r="P59" i="20"/>
  <c r="P59" i="22" s="1"/>
  <c r="P59" i="21"/>
  <c r="L61" i="21"/>
  <c r="L61" i="20"/>
  <c r="J66" i="21"/>
  <c r="J66" i="20"/>
  <c r="J66" i="22" s="1"/>
  <c r="Z68" i="18"/>
  <c r="Z68" i="19" s="1"/>
  <c r="F68" i="18"/>
  <c r="F68" i="19" s="1"/>
  <c r="V70" i="18"/>
  <c r="V70" i="19" s="1"/>
  <c r="B70" i="18"/>
  <c r="B70" i="19" s="1"/>
  <c r="P71" i="20"/>
  <c r="P71" i="22" s="1"/>
  <c r="P71" i="21"/>
  <c r="L73" i="21"/>
  <c r="L73" i="20"/>
  <c r="L73" i="22" s="1"/>
  <c r="R74" i="21"/>
  <c r="R74" i="20"/>
  <c r="R74" i="22" s="1"/>
  <c r="N76" i="18"/>
  <c r="N76" i="19" s="1"/>
  <c r="AH76" i="18"/>
  <c r="AH76" i="19" s="1"/>
  <c r="AD78" i="20"/>
  <c r="AL78" i="22" s="1"/>
  <c r="J78" i="28" s="1"/>
  <c r="L78" i="23" s="1"/>
  <c r="AD78" i="21"/>
  <c r="AB83" i="18"/>
  <c r="AB83" i="19" s="1"/>
  <c r="H83" i="18"/>
  <c r="H83" i="19" s="1"/>
  <c r="AL86" i="21"/>
  <c r="AL86" i="20"/>
  <c r="AT86" i="22" s="1"/>
  <c r="R86" i="28" s="1"/>
  <c r="T86" i="23" s="1"/>
  <c r="I89" i="5"/>
  <c r="AJ91" i="20"/>
  <c r="AJ91" i="21"/>
  <c r="L93" i="21"/>
  <c r="L93" i="20"/>
  <c r="D97" i="18"/>
  <c r="D97" i="19" s="1"/>
  <c r="X97" i="18"/>
  <c r="X97" i="19" s="1"/>
  <c r="J98" i="21"/>
  <c r="J98" i="20"/>
  <c r="B102" i="18"/>
  <c r="B102" i="19" s="1"/>
  <c r="V102" i="18"/>
  <c r="V102" i="19" s="1"/>
  <c r="P103" i="21"/>
  <c r="P103" i="20"/>
  <c r="L105" i="20"/>
  <c r="L105" i="22" s="1"/>
  <c r="L105" i="21"/>
  <c r="R106" i="21"/>
  <c r="R106" i="20"/>
  <c r="N108" i="18"/>
  <c r="N108" i="19" s="1"/>
  <c r="AH108" i="18"/>
  <c r="AH108" i="19" s="1"/>
  <c r="AD110" i="21"/>
  <c r="AD110" i="20"/>
  <c r="F112" i="18"/>
  <c r="F112" i="19" s="1"/>
  <c r="Z112" i="18"/>
  <c r="Z112" i="19" s="1"/>
  <c r="AB115" i="18"/>
  <c r="AB115" i="19" s="1"/>
  <c r="H115" i="18"/>
  <c r="H115" i="19" s="1"/>
  <c r="R118" i="21"/>
  <c r="R118" i="20"/>
  <c r="R118" i="22" s="1"/>
  <c r="V122" i="18"/>
  <c r="V122" i="19" s="1"/>
  <c r="B122" i="18"/>
  <c r="B122" i="19" s="1"/>
  <c r="AJ123" i="20"/>
  <c r="AR123" i="22" s="1"/>
  <c r="P123" i="28" s="1"/>
  <c r="R123" i="23" s="1"/>
  <c r="AJ123" i="21"/>
  <c r="AF125" i="21"/>
  <c r="AF125" i="20"/>
  <c r="D129" i="18"/>
  <c r="D129" i="19" s="1"/>
  <c r="X129" i="18"/>
  <c r="X129" i="19" s="1"/>
  <c r="AD130" i="21"/>
  <c r="AD130" i="20"/>
  <c r="AM4" i="21"/>
  <c r="AM4" i="20"/>
  <c r="I19" i="5"/>
  <c r="V44" i="18"/>
  <c r="V44" i="19" s="1"/>
  <c r="B44" i="18"/>
  <c r="B44" i="19" s="1"/>
  <c r="I59" i="5"/>
  <c r="P65" i="21"/>
  <c r="P65" i="20"/>
  <c r="AF75" i="21"/>
  <c r="AF75" i="20"/>
  <c r="AL96" i="20"/>
  <c r="AT96" i="22" s="1"/>
  <c r="R96" i="28" s="1"/>
  <c r="T96" i="23" s="1"/>
  <c r="AL96" i="21"/>
  <c r="V104" i="18"/>
  <c r="V104" i="19" s="1"/>
  <c r="B104" i="18"/>
  <c r="B104" i="19" s="1"/>
  <c r="AL112" i="21"/>
  <c r="AL112" i="20"/>
  <c r="AF123" i="21"/>
  <c r="AF123" i="20"/>
  <c r="E5" i="18"/>
  <c r="E5" i="19" s="1"/>
  <c r="Y5" i="18"/>
  <c r="Y5" i="19" s="1"/>
  <c r="AM6" i="20"/>
  <c r="AM6" i="21"/>
  <c r="O8" i="21"/>
  <c r="O8" i="20"/>
  <c r="AE10" i="20"/>
  <c r="AM10" i="22" s="1"/>
  <c r="K10" i="28" s="1"/>
  <c r="M10" i="23" s="1"/>
  <c r="AE10" i="21"/>
  <c r="G12" i="18"/>
  <c r="G12" i="19" s="1"/>
  <c r="AA12" i="18"/>
  <c r="AA12" i="19" s="1"/>
  <c r="W14" i="18"/>
  <c r="W14" i="19" s="1"/>
  <c r="C14" i="18"/>
  <c r="C14" i="19" s="1"/>
  <c r="AK15" i="20"/>
  <c r="AS15" i="22" s="1"/>
  <c r="Q15" i="28" s="1"/>
  <c r="S15" i="23" s="1"/>
  <c r="AK15" i="21"/>
  <c r="AG17" i="20"/>
  <c r="AO17" i="22" s="1"/>
  <c r="M17" i="28" s="1"/>
  <c r="O17" i="23" s="1"/>
  <c r="AG17" i="21"/>
  <c r="AC19" i="21"/>
  <c r="AC19" i="20"/>
  <c r="Y21" i="18"/>
  <c r="Y21" i="19" s="1"/>
  <c r="E21" i="18"/>
  <c r="E21" i="19" s="1"/>
  <c r="AM22" i="20"/>
  <c r="AU22" i="22" s="1"/>
  <c r="S22" i="28" s="1"/>
  <c r="U22" i="23" s="1"/>
  <c r="AM22" i="21"/>
  <c r="O24" i="20"/>
  <c r="O24" i="22" s="1"/>
  <c r="O24" i="21"/>
  <c r="AE26" i="21"/>
  <c r="AE26" i="20"/>
  <c r="AA28" i="18"/>
  <c r="AA28" i="19" s="1"/>
  <c r="G28" i="18"/>
  <c r="G28" i="19" s="1"/>
  <c r="C30" i="18"/>
  <c r="C30" i="19" s="1"/>
  <c r="W30" i="18"/>
  <c r="W30" i="19" s="1"/>
  <c r="Q31" i="20"/>
  <c r="Q31" i="22" s="1"/>
  <c r="Q31" i="21"/>
  <c r="AG33" i="21"/>
  <c r="AG33" i="20"/>
  <c r="AC35" i="21"/>
  <c r="AC35" i="20"/>
  <c r="AK35" i="22" s="1"/>
  <c r="I35" i="28" s="1"/>
  <c r="K35" i="23" s="1"/>
  <c r="Y37" i="18"/>
  <c r="Y37" i="19" s="1"/>
  <c r="E37" i="18"/>
  <c r="E37" i="19" s="1"/>
  <c r="AM38" i="20"/>
  <c r="AU38" i="22" s="1"/>
  <c r="S38" i="28" s="1"/>
  <c r="U38" i="23" s="1"/>
  <c r="AM38" i="21"/>
  <c r="O40" i="21"/>
  <c r="O40" i="20"/>
  <c r="AE42" i="20"/>
  <c r="AE42" i="21"/>
  <c r="AA44" i="18"/>
  <c r="AA44" i="19" s="1"/>
  <c r="G44" i="18"/>
  <c r="G44" i="19" s="1"/>
  <c r="C46" i="18"/>
  <c r="C46" i="19" s="1"/>
  <c r="W46" i="18"/>
  <c r="W46" i="19" s="1"/>
  <c r="Q47" i="21"/>
  <c r="Q47" i="20"/>
  <c r="AG49" i="20"/>
  <c r="AG49" i="21"/>
  <c r="I51" i="20"/>
  <c r="I51" i="22" s="1"/>
  <c r="I51" i="21"/>
  <c r="S54" i="21"/>
  <c r="S54" i="20"/>
  <c r="AI56" i="21"/>
  <c r="AI56" i="20"/>
  <c r="AE58" i="21"/>
  <c r="AE58" i="20"/>
  <c r="AM58" i="22" s="1"/>
  <c r="K58" i="28" s="1"/>
  <c r="M58" i="23" s="1"/>
  <c r="G60" i="18"/>
  <c r="G60" i="19" s="1"/>
  <c r="AA60" i="18"/>
  <c r="AA60" i="19" s="1"/>
  <c r="C62" i="18"/>
  <c r="C62" i="19" s="1"/>
  <c r="W62" i="18"/>
  <c r="W62" i="19" s="1"/>
  <c r="AK63" i="20"/>
  <c r="AS63" i="22" s="1"/>
  <c r="Q63" i="28" s="1"/>
  <c r="S63" i="23" s="1"/>
  <c r="AK63" i="21"/>
  <c r="AG65" i="20"/>
  <c r="AG65" i="21"/>
  <c r="I67" i="21"/>
  <c r="I67" i="20"/>
  <c r="S70" i="21"/>
  <c r="S70" i="20"/>
  <c r="AI72" i="21"/>
  <c r="AI72" i="20"/>
  <c r="K74" i="20"/>
  <c r="K74" i="21"/>
  <c r="Q79" i="20"/>
  <c r="Q79" i="22" s="1"/>
  <c r="Q79" i="21"/>
  <c r="M81" i="21"/>
  <c r="M81" i="20"/>
  <c r="AC83" i="21"/>
  <c r="AC83" i="20"/>
  <c r="E85" i="18"/>
  <c r="E85" i="19" s="1"/>
  <c r="Y85" i="18"/>
  <c r="Y85" i="19" s="1"/>
  <c r="S86" i="20"/>
  <c r="S86" i="22" s="1"/>
  <c r="S86" i="21"/>
  <c r="O88" i="21"/>
  <c r="O88" i="20"/>
  <c r="K90" i="21"/>
  <c r="K90" i="20"/>
  <c r="G92" i="18"/>
  <c r="G92" i="19" s="1"/>
  <c r="AA92" i="18"/>
  <c r="AA92" i="19" s="1"/>
  <c r="AK95" i="20"/>
  <c r="AS95" i="22" s="1"/>
  <c r="Q95" i="28" s="1"/>
  <c r="S95" i="23" s="1"/>
  <c r="AK95" i="21"/>
  <c r="M97" i="21"/>
  <c r="M97" i="20"/>
  <c r="I99" i="21"/>
  <c r="I99" i="20"/>
  <c r="Y101" i="18"/>
  <c r="Y101" i="19" s="1"/>
  <c r="E101" i="18"/>
  <c r="E101" i="19" s="1"/>
  <c r="AM102" i="20"/>
  <c r="AU102" i="22" s="1"/>
  <c r="S102" i="28" s="1"/>
  <c r="U102" i="23" s="1"/>
  <c r="AM102" i="21"/>
  <c r="AI104" i="20"/>
  <c r="AQ104" i="22" s="1"/>
  <c r="O104" i="28" s="1"/>
  <c r="Q104" i="23" s="1"/>
  <c r="AI104" i="21"/>
  <c r="AE106" i="21"/>
  <c r="AE106" i="20"/>
  <c r="AA108" i="18"/>
  <c r="AA108" i="19" s="1"/>
  <c r="G108" i="18"/>
  <c r="G108" i="19" s="1"/>
  <c r="AK111" i="20"/>
  <c r="AS111" i="22" s="1"/>
  <c r="Q111" i="28" s="1"/>
  <c r="S111" i="23" s="1"/>
  <c r="AK111" i="21"/>
  <c r="AG113" i="20"/>
  <c r="AO113" i="22" s="1"/>
  <c r="M113" i="28" s="1"/>
  <c r="O113" i="23" s="1"/>
  <c r="AG113" i="21"/>
  <c r="AC115" i="20"/>
  <c r="AC115" i="21"/>
  <c r="E117" i="18"/>
  <c r="E117" i="19" s="1"/>
  <c r="Y117" i="18"/>
  <c r="Y117" i="19" s="1"/>
  <c r="AM118" i="20"/>
  <c r="AU118" i="22" s="1"/>
  <c r="S118" i="28" s="1"/>
  <c r="U118" i="23" s="1"/>
  <c r="AM118" i="21"/>
  <c r="O120" i="21"/>
  <c r="O120" i="20"/>
  <c r="K122" i="21"/>
  <c r="K122" i="20"/>
  <c r="G124" i="18"/>
  <c r="G124" i="19" s="1"/>
  <c r="AA124" i="18"/>
  <c r="AA124" i="19" s="1"/>
  <c r="W126" i="18"/>
  <c r="W126" i="19" s="1"/>
  <c r="C126" i="18"/>
  <c r="C126" i="19" s="1"/>
  <c r="AK127" i="21"/>
  <c r="AK127" i="20"/>
  <c r="AG129" i="20"/>
  <c r="AG129" i="21"/>
  <c r="I131" i="21"/>
  <c r="I131" i="20"/>
  <c r="I131" i="22" s="1"/>
  <c r="Z6" i="18"/>
  <c r="Z6" i="19" s="1"/>
  <c r="F6" i="18"/>
  <c r="F6" i="19" s="1"/>
  <c r="D15" i="18"/>
  <c r="D15" i="19" s="1"/>
  <c r="X15" i="18"/>
  <c r="X15" i="19" s="1"/>
  <c r="N62" i="18"/>
  <c r="N62" i="19" s="1"/>
  <c r="AH62" i="18"/>
  <c r="AH62" i="19" s="1"/>
  <c r="AD72" i="20"/>
  <c r="AD72" i="21"/>
  <c r="R80" i="20"/>
  <c r="R80" i="22" s="1"/>
  <c r="R80" i="21"/>
  <c r="AH98" i="18"/>
  <c r="AH98" i="19" s="1"/>
  <c r="N98" i="18"/>
  <c r="N98" i="19" s="1"/>
  <c r="AD116" i="20"/>
  <c r="AD116" i="21"/>
  <c r="R124" i="20"/>
  <c r="R124" i="21"/>
  <c r="I6" i="5"/>
  <c r="P8" i="20"/>
  <c r="P8" i="21"/>
  <c r="L10" i="20"/>
  <c r="L10" i="21"/>
  <c r="AL11" i="21"/>
  <c r="AL11" i="20"/>
  <c r="N13" i="18"/>
  <c r="N13" i="19" s="1"/>
  <c r="AH13" i="18"/>
  <c r="AH13" i="19" s="1"/>
  <c r="AD15" i="21"/>
  <c r="AD15" i="20"/>
  <c r="AL15" i="22" s="1"/>
  <c r="J15" i="28" s="1"/>
  <c r="L15" i="23" s="1"/>
  <c r="AB20" i="18"/>
  <c r="AB20" i="19" s="1"/>
  <c r="H20" i="18"/>
  <c r="H20" i="19" s="1"/>
  <c r="AL23" i="21"/>
  <c r="AL23" i="20"/>
  <c r="B27" i="18"/>
  <c r="B27" i="19" s="1"/>
  <c r="V27" i="18"/>
  <c r="V27" i="19" s="1"/>
  <c r="AJ28" i="21"/>
  <c r="AJ28" i="20"/>
  <c r="AR28" i="22" s="1"/>
  <c r="P28" i="28" s="1"/>
  <c r="R28" i="23" s="1"/>
  <c r="AF30" i="21"/>
  <c r="AF30" i="20"/>
  <c r="AN30" i="22" s="1"/>
  <c r="L30" i="28" s="1"/>
  <c r="N30" i="23" s="1"/>
  <c r="J35" i="20"/>
  <c r="J35" i="22" s="1"/>
  <c r="J35" i="21"/>
  <c r="B39" i="18"/>
  <c r="B39" i="19" s="1"/>
  <c r="V39" i="18"/>
  <c r="V39" i="19" s="1"/>
  <c r="AJ40" i="21"/>
  <c r="AJ40" i="20"/>
  <c r="AR40" i="22" s="1"/>
  <c r="P40" i="28" s="1"/>
  <c r="R40" i="23" s="1"/>
  <c r="L42" i="21"/>
  <c r="L42" i="20"/>
  <c r="L42" i="22" s="1"/>
  <c r="AL43" i="20"/>
  <c r="AT43" i="22" s="1"/>
  <c r="R43" i="28" s="1"/>
  <c r="T43" i="23" s="1"/>
  <c r="AL43" i="21"/>
  <c r="AH45" i="18"/>
  <c r="AH45" i="19" s="1"/>
  <c r="N45" i="18"/>
  <c r="N45" i="19" s="1"/>
  <c r="AD47" i="20"/>
  <c r="AD47" i="21"/>
  <c r="Z49" i="18"/>
  <c r="Z49" i="19" s="1"/>
  <c r="F49" i="18"/>
  <c r="F49" i="19" s="1"/>
  <c r="AB52" i="18"/>
  <c r="AB52" i="19" s="1"/>
  <c r="H52" i="18"/>
  <c r="H52" i="19" s="1"/>
  <c r="AL55" i="21"/>
  <c r="AL55" i="20"/>
  <c r="AT55" i="22" s="1"/>
  <c r="R55" i="28" s="1"/>
  <c r="T55" i="23" s="1"/>
  <c r="I58" i="5"/>
  <c r="P60" i="21"/>
  <c r="P60" i="20"/>
  <c r="L62" i="21"/>
  <c r="L62" i="20"/>
  <c r="D66" i="18"/>
  <c r="D66" i="19" s="1"/>
  <c r="X66" i="18"/>
  <c r="X66" i="19" s="1"/>
  <c r="J67" i="21"/>
  <c r="J67" i="20"/>
  <c r="F69" i="18"/>
  <c r="F69" i="19" s="1"/>
  <c r="Z69" i="18"/>
  <c r="Z69" i="19" s="1"/>
  <c r="I70" i="5"/>
  <c r="AJ72" i="21"/>
  <c r="AJ72" i="20"/>
  <c r="L74" i="21"/>
  <c r="L74" i="20"/>
  <c r="R75" i="21"/>
  <c r="R75" i="20"/>
  <c r="R75" i="22" s="1"/>
  <c r="N77" i="18"/>
  <c r="N77" i="19" s="1"/>
  <c r="AH77" i="18"/>
  <c r="AH77" i="19" s="1"/>
  <c r="AD79" i="21"/>
  <c r="AD79" i="20"/>
  <c r="AB84" i="18"/>
  <c r="AB84" i="19" s="1"/>
  <c r="H84" i="18"/>
  <c r="H84" i="19" s="1"/>
  <c r="AL87" i="21"/>
  <c r="AL87" i="20"/>
  <c r="AT87" i="22" s="1"/>
  <c r="R87" i="28" s="1"/>
  <c r="T87" i="23" s="1"/>
  <c r="I90" i="5"/>
  <c r="AJ92" i="20"/>
  <c r="AR92" i="22" s="1"/>
  <c r="P92" i="28" s="1"/>
  <c r="R92" i="23" s="1"/>
  <c r="AJ92" i="21"/>
  <c r="AF94" i="20"/>
  <c r="AF94" i="21"/>
  <c r="D98" i="18"/>
  <c r="D98" i="19" s="1"/>
  <c r="X98" i="18"/>
  <c r="X98" i="19" s="1"/>
  <c r="J99" i="21"/>
  <c r="J99" i="20"/>
  <c r="V103" i="18"/>
  <c r="V103" i="19" s="1"/>
  <c r="B103" i="18"/>
  <c r="B103" i="19" s="1"/>
  <c r="AJ104" i="21"/>
  <c r="AJ104" i="20"/>
  <c r="AR104" i="22" s="1"/>
  <c r="P104" i="28" s="1"/>
  <c r="R104" i="23" s="1"/>
  <c r="L106" i="20"/>
  <c r="L106" i="22" s="1"/>
  <c r="L106" i="21"/>
  <c r="AL107" i="20"/>
  <c r="AT107" i="22" s="1"/>
  <c r="R107" i="28" s="1"/>
  <c r="T107" i="23" s="1"/>
  <c r="AL107" i="21"/>
  <c r="N109" i="18"/>
  <c r="N109" i="19" s="1"/>
  <c r="AH109" i="18"/>
  <c r="AH109" i="19" s="1"/>
  <c r="AD111" i="21"/>
  <c r="AD111" i="20"/>
  <c r="AL111" i="22" s="1"/>
  <c r="J111" i="28" s="1"/>
  <c r="L111" i="23" s="1"/>
  <c r="F113" i="18"/>
  <c r="F113" i="19" s="1"/>
  <c r="Z113" i="18"/>
  <c r="Z113" i="19" s="1"/>
  <c r="H116" i="18"/>
  <c r="H116" i="19" s="1"/>
  <c r="AB116" i="18"/>
  <c r="AB116" i="19" s="1"/>
  <c r="AL119" i="21"/>
  <c r="AL119" i="20"/>
  <c r="I122" i="5"/>
  <c r="P124" i="21"/>
  <c r="P124" i="20"/>
  <c r="P124" i="22" s="1"/>
  <c r="AF126" i="20"/>
  <c r="AF126" i="21"/>
  <c r="AD131" i="20"/>
  <c r="AD131" i="21"/>
  <c r="P5" i="21"/>
  <c r="P5" i="20"/>
  <c r="J16" i="20"/>
  <c r="J16" i="21"/>
  <c r="F26" i="18"/>
  <c r="F26" i="19" s="1"/>
  <c r="Z26" i="18"/>
  <c r="Z26" i="19" s="1"/>
  <c r="L43" i="21"/>
  <c r="L43" i="20"/>
  <c r="L43" i="22" s="1"/>
  <c r="F50" i="18"/>
  <c r="F50" i="19" s="1"/>
  <c r="Z50" i="18"/>
  <c r="Z50" i="19" s="1"/>
  <c r="AF59" i="21"/>
  <c r="AF59" i="20"/>
  <c r="AF79" i="20"/>
  <c r="AF79" i="21"/>
  <c r="P85" i="20"/>
  <c r="P85" i="21"/>
  <c r="L95" i="21"/>
  <c r="L95" i="20"/>
  <c r="P105" i="20"/>
  <c r="P105" i="21"/>
  <c r="J112" i="21"/>
  <c r="J112" i="20"/>
  <c r="J112" i="22" s="1"/>
  <c r="P121" i="20"/>
  <c r="P121" i="21"/>
  <c r="I127" i="5"/>
  <c r="AI5" i="20"/>
  <c r="AI5" i="21"/>
  <c r="AE7" i="21"/>
  <c r="AE7" i="20"/>
  <c r="G9" i="18"/>
  <c r="G9" i="19" s="1"/>
  <c r="AA9" i="18"/>
  <c r="AA9" i="19" s="1"/>
  <c r="AK12" i="21"/>
  <c r="AK12" i="20"/>
  <c r="M14" i="20"/>
  <c r="M14" i="21"/>
  <c r="AC16" i="21"/>
  <c r="AC16" i="20"/>
  <c r="E18" i="18"/>
  <c r="E18" i="19" s="1"/>
  <c r="Y18" i="18"/>
  <c r="Y18" i="19" s="1"/>
  <c r="AM19" i="20"/>
  <c r="AU19" i="22" s="1"/>
  <c r="S19" i="28" s="1"/>
  <c r="U19" i="23" s="1"/>
  <c r="AM19" i="21"/>
  <c r="O21" i="20"/>
  <c r="O21" i="21"/>
  <c r="K23" i="21"/>
  <c r="K23" i="20"/>
  <c r="G25" i="18"/>
  <c r="G25" i="19" s="1"/>
  <c r="AA25" i="18"/>
  <c r="AA25" i="19" s="1"/>
  <c r="AK28" i="21"/>
  <c r="AK28" i="20"/>
  <c r="M30" i="21"/>
  <c r="M30" i="20"/>
  <c r="M30" i="22" s="1"/>
  <c r="AC32" i="21"/>
  <c r="AC32" i="20"/>
  <c r="E34" i="18"/>
  <c r="E34" i="19" s="1"/>
  <c r="Y34" i="18"/>
  <c r="Y34" i="19" s="1"/>
  <c r="AM35" i="20"/>
  <c r="AU35" i="22" s="1"/>
  <c r="S35" i="28" s="1"/>
  <c r="U35" i="23" s="1"/>
  <c r="AM35" i="21"/>
  <c r="AI37" i="20"/>
  <c r="AI37" i="21"/>
  <c r="AE39" i="20"/>
  <c r="AM39" i="22" s="1"/>
  <c r="K39" i="28" s="1"/>
  <c r="M39" i="23" s="1"/>
  <c r="AE39" i="21"/>
  <c r="AA41" i="18"/>
  <c r="AA41" i="19" s="1"/>
  <c r="G41" i="18"/>
  <c r="G41" i="19" s="1"/>
  <c r="AK44" i="21"/>
  <c r="AK44" i="20"/>
  <c r="AG46" i="21"/>
  <c r="AG46" i="20"/>
  <c r="AO46" i="22" s="1"/>
  <c r="M46" i="28" s="1"/>
  <c r="O46" i="23" s="1"/>
  <c r="AC48" i="20"/>
  <c r="AK48" i="22" s="1"/>
  <c r="I48" i="28" s="1"/>
  <c r="K48" i="23" s="1"/>
  <c r="AC48" i="21"/>
  <c r="E50" i="18"/>
  <c r="E50" i="19" s="1"/>
  <c r="Y50" i="18"/>
  <c r="Y50" i="19" s="1"/>
  <c r="S51" i="21"/>
  <c r="S51" i="20"/>
  <c r="O53" i="20"/>
  <c r="O53" i="21"/>
  <c r="AE55" i="20"/>
  <c r="AM55" i="22" s="1"/>
  <c r="K55" i="28" s="1"/>
  <c r="M55" i="23" s="1"/>
  <c r="AE55" i="21"/>
  <c r="G57" i="18"/>
  <c r="G57" i="19" s="1"/>
  <c r="AA57" i="18"/>
  <c r="AA57" i="19" s="1"/>
  <c r="AK60" i="21"/>
  <c r="AK60" i="20"/>
  <c r="AG62" i="21"/>
  <c r="AG62" i="20"/>
  <c r="AO62" i="22" s="1"/>
  <c r="M62" i="28" s="1"/>
  <c r="O62" i="23" s="1"/>
  <c r="I64" i="20"/>
  <c r="I64" i="22" s="1"/>
  <c r="I64" i="21"/>
  <c r="E66" i="18"/>
  <c r="E66" i="19" s="1"/>
  <c r="Y66" i="18"/>
  <c r="Y66" i="19" s="1"/>
  <c r="AM67" i="21"/>
  <c r="AM67" i="20"/>
  <c r="AI69" i="20"/>
  <c r="AI69" i="21"/>
  <c r="K71" i="21"/>
  <c r="K71" i="20"/>
  <c r="AA73" i="18"/>
  <c r="AA73" i="19" s="1"/>
  <c r="G73" i="18"/>
  <c r="G73" i="19" s="1"/>
  <c r="Q76" i="20"/>
  <c r="Q76" i="22" s="1"/>
  <c r="Q76" i="21"/>
  <c r="AG78" i="20"/>
  <c r="AG78" i="21"/>
  <c r="AC80" i="21"/>
  <c r="AC80" i="20"/>
  <c r="Y82" i="18"/>
  <c r="Y82" i="19" s="1"/>
  <c r="E82" i="18"/>
  <c r="E82" i="19" s="1"/>
  <c r="AM83" i="21"/>
  <c r="AM83" i="20"/>
  <c r="AI85" i="21"/>
  <c r="AI85" i="20"/>
  <c r="AQ85" i="22" s="1"/>
  <c r="O85" i="28" s="1"/>
  <c r="Q85" i="23" s="1"/>
  <c r="AE87" i="21"/>
  <c r="AE87" i="20"/>
  <c r="G89" i="18"/>
  <c r="G89" i="19" s="1"/>
  <c r="AA89" i="18"/>
  <c r="AA89" i="19" s="1"/>
  <c r="Q92" i="21"/>
  <c r="Q92" i="20"/>
  <c r="M94" i="21"/>
  <c r="M94" i="20"/>
  <c r="M94" i="22" s="1"/>
  <c r="AC96" i="21"/>
  <c r="AC96" i="20"/>
  <c r="E98" i="18"/>
  <c r="E98" i="19" s="1"/>
  <c r="Y98" i="18"/>
  <c r="Y98" i="19" s="1"/>
  <c r="AM99" i="20"/>
  <c r="AU99" i="22" s="1"/>
  <c r="S99" i="28" s="1"/>
  <c r="U99" i="23" s="1"/>
  <c r="AM99" i="21"/>
  <c r="AI101" i="21"/>
  <c r="AI101" i="20"/>
  <c r="AQ101" i="22" s="1"/>
  <c r="O101" i="28" s="1"/>
  <c r="Q101" i="23" s="1"/>
  <c r="K103" i="20"/>
  <c r="K103" i="22" s="1"/>
  <c r="K103" i="21"/>
  <c r="AA105" i="18"/>
  <c r="AA105" i="19" s="1"/>
  <c r="G105" i="18"/>
  <c r="G105" i="19" s="1"/>
  <c r="Q108" i="21"/>
  <c r="Q108" i="20"/>
  <c r="AG110" i="20"/>
  <c r="AG110" i="21"/>
  <c r="AC112" i="20"/>
  <c r="AK112" i="22" s="1"/>
  <c r="I112" i="28" s="1"/>
  <c r="K112" i="23" s="1"/>
  <c r="AC112" i="21"/>
  <c r="Y114" i="18"/>
  <c r="Y114" i="19" s="1"/>
  <c r="E114" i="18"/>
  <c r="E114" i="19" s="1"/>
  <c r="S115" i="21"/>
  <c r="S115" i="20"/>
  <c r="AI117" i="21"/>
  <c r="AI117" i="20"/>
  <c r="AQ117" i="22" s="1"/>
  <c r="O117" i="28" s="1"/>
  <c r="Q117" i="23" s="1"/>
  <c r="AE119" i="20"/>
  <c r="AM119" i="22" s="1"/>
  <c r="K119" i="28" s="1"/>
  <c r="M119" i="23" s="1"/>
  <c r="AE119" i="21"/>
  <c r="AA121" i="18"/>
  <c r="AA121" i="19" s="1"/>
  <c r="G121" i="18"/>
  <c r="G121" i="19" s="1"/>
  <c r="C123" i="18"/>
  <c r="C123" i="19" s="1"/>
  <c r="W123" i="18"/>
  <c r="W123" i="19" s="1"/>
  <c r="AK124" i="21"/>
  <c r="AK124" i="20"/>
  <c r="AS124" i="22" s="1"/>
  <c r="Q124" i="28" s="1"/>
  <c r="S124" i="23" s="1"/>
  <c r="AG126" i="20"/>
  <c r="AO126" i="22" s="1"/>
  <c r="M126" i="28" s="1"/>
  <c r="O126" i="23" s="1"/>
  <c r="AG126" i="21"/>
  <c r="I128" i="21"/>
  <c r="I128" i="20"/>
  <c r="Y130" i="18"/>
  <c r="Y130" i="19" s="1"/>
  <c r="E130" i="18"/>
  <c r="E130" i="19" s="1"/>
  <c r="AM131" i="21"/>
  <c r="AM131" i="20"/>
  <c r="AU131" i="22" s="1"/>
  <c r="S131" i="28" s="1"/>
  <c r="U131" i="23" s="1"/>
  <c r="I7" i="5"/>
  <c r="AJ37" i="21"/>
  <c r="AJ37" i="20"/>
  <c r="AR37" i="22" s="1"/>
  <c r="P37" i="28" s="1"/>
  <c r="R37" i="23" s="1"/>
  <c r="D63" i="18"/>
  <c r="D63" i="19" s="1"/>
  <c r="X63" i="18"/>
  <c r="X63" i="19" s="1"/>
  <c r="AL72" i="20"/>
  <c r="AT72" i="22" s="1"/>
  <c r="R72" i="28" s="1"/>
  <c r="T72" i="23" s="1"/>
  <c r="AL72" i="21"/>
  <c r="J88" i="20"/>
  <c r="J88" i="21"/>
  <c r="R104" i="20"/>
  <c r="R104" i="21"/>
  <c r="B112" i="18"/>
  <c r="B112" i="19" s="1"/>
  <c r="V112" i="18"/>
  <c r="V112" i="19" s="1"/>
  <c r="V120" i="18"/>
  <c r="V120" i="19" s="1"/>
  <c r="B120" i="18"/>
  <c r="B120" i="19" s="1"/>
  <c r="J128" i="20"/>
  <c r="J128" i="21"/>
  <c r="AA10" i="18"/>
  <c r="AA10" i="19" s="1"/>
  <c r="G10" i="18"/>
  <c r="G10" i="19" s="1"/>
  <c r="AK29" i="20"/>
  <c r="AK29" i="21"/>
  <c r="G58" i="18"/>
  <c r="G58" i="19" s="1"/>
  <c r="AA58" i="18"/>
  <c r="AA58" i="19" s="1"/>
  <c r="AC65" i="20"/>
  <c r="AK65" i="22" s="1"/>
  <c r="I65" i="28" s="1"/>
  <c r="K65" i="23" s="1"/>
  <c r="AC65" i="21"/>
  <c r="K72" i="20"/>
  <c r="K72" i="21"/>
  <c r="W76" i="18"/>
  <c r="W76" i="19" s="1"/>
  <c r="C76" i="18"/>
  <c r="C76" i="19" s="1"/>
  <c r="AI86" i="21"/>
  <c r="AI86" i="20"/>
  <c r="AG95" i="21"/>
  <c r="AG95" i="20"/>
  <c r="AI102" i="21"/>
  <c r="AI102" i="20"/>
  <c r="AQ102" i="22" s="1"/>
  <c r="O102" i="28" s="1"/>
  <c r="Q102" i="23" s="1"/>
  <c r="AG111" i="20"/>
  <c r="AG111" i="21"/>
  <c r="I129" i="21"/>
  <c r="I129" i="20"/>
  <c r="B5" i="18"/>
  <c r="B5" i="19" s="1"/>
  <c r="V5" i="18"/>
  <c r="V5" i="19" s="1"/>
  <c r="AD13" i="21"/>
  <c r="AD13" i="20"/>
  <c r="AL13" i="22" s="1"/>
  <c r="J13" i="28" s="1"/>
  <c r="L13" i="23" s="1"/>
  <c r="AL21" i="20"/>
  <c r="AL21" i="21"/>
  <c r="L40" i="20"/>
  <c r="L40" i="22" s="1"/>
  <c r="L40" i="21"/>
  <c r="D44" i="18"/>
  <c r="D44" i="19" s="1"/>
  <c r="X44" i="18"/>
  <c r="X44" i="19" s="1"/>
  <c r="AL53" i="21"/>
  <c r="AL53" i="20"/>
  <c r="AT53" i="22" s="1"/>
  <c r="R53" i="28" s="1"/>
  <c r="T53" i="23" s="1"/>
  <c r="L72" i="21"/>
  <c r="L72" i="20"/>
  <c r="L72" i="22" s="1"/>
  <c r="AJ82" i="20"/>
  <c r="AR82" i="22" s="1"/>
  <c r="P82" i="28" s="1"/>
  <c r="R82" i="23" s="1"/>
  <c r="AJ82" i="21"/>
  <c r="AL117" i="20"/>
  <c r="AL117" i="21"/>
  <c r="AF128" i="21"/>
  <c r="AF128" i="20"/>
  <c r="AN128" i="22" s="1"/>
  <c r="L128" i="28" s="1"/>
  <c r="N128" i="23" s="1"/>
  <c r="S17" i="21"/>
  <c r="S17" i="20"/>
  <c r="S17" i="22" s="1"/>
  <c r="AK26" i="20"/>
  <c r="AS26" i="22" s="1"/>
  <c r="Q26" i="28" s="1"/>
  <c r="S26" i="23" s="1"/>
  <c r="AK26" i="21"/>
  <c r="S33" i="20"/>
  <c r="S33" i="21"/>
  <c r="Q42" i="20"/>
  <c r="Q42" i="21"/>
  <c r="O51" i="21"/>
  <c r="O51" i="20"/>
  <c r="O51" i="22" s="1"/>
  <c r="AK58" i="21"/>
  <c r="AK58" i="20"/>
  <c r="AE69" i="20"/>
  <c r="AM69" i="22" s="1"/>
  <c r="K69" i="28" s="1"/>
  <c r="M69" i="23" s="1"/>
  <c r="AE69" i="21"/>
  <c r="I78" i="21"/>
  <c r="I78" i="20"/>
  <c r="I78" i="22" s="1"/>
  <c r="E96" i="18"/>
  <c r="E96" i="19" s="1"/>
  <c r="Y96" i="18"/>
  <c r="Y96" i="19" s="1"/>
  <c r="AI115" i="21"/>
  <c r="AI115" i="20"/>
  <c r="W121" i="18"/>
  <c r="W121" i="19" s="1"/>
  <c r="C121" i="18"/>
  <c r="C121" i="19" s="1"/>
  <c r="S129" i="20"/>
  <c r="S129" i="21"/>
  <c r="P33" i="21"/>
  <c r="P33" i="20"/>
  <c r="P33" i="22" s="1"/>
  <c r="L55" i="21"/>
  <c r="L55" i="20"/>
  <c r="AH8" i="18"/>
  <c r="AH8" i="19" s="1"/>
  <c r="N8" i="18"/>
  <c r="N8" i="19" s="1"/>
  <c r="AD30" i="21"/>
  <c r="AD30" i="20"/>
  <c r="AL30" i="22" s="1"/>
  <c r="J30" i="28" s="1"/>
  <c r="L30" i="23" s="1"/>
  <c r="R38" i="20"/>
  <c r="R38" i="21"/>
  <c r="R50" i="21"/>
  <c r="R50" i="20"/>
  <c r="AJ67" i="20"/>
  <c r="AJ67" i="21"/>
  <c r="X73" i="18"/>
  <c r="X73" i="19" s="1"/>
  <c r="D73" i="18"/>
  <c r="D73" i="19" s="1"/>
  <c r="AL82" i="20"/>
  <c r="AL82" i="21"/>
  <c r="AB91" i="18"/>
  <c r="AB91" i="19" s="1"/>
  <c r="H91" i="18"/>
  <c r="H91" i="19" s="1"/>
  <c r="J106" i="21"/>
  <c r="J106" i="20"/>
  <c r="R114" i="21"/>
  <c r="R114" i="20"/>
  <c r="R114" i="22" s="1"/>
  <c r="B64" i="18"/>
  <c r="B64" i="19" s="1"/>
  <c r="V64" i="18"/>
  <c r="V64" i="19" s="1"/>
  <c r="J120" i="20"/>
  <c r="J120" i="22" s="1"/>
  <c r="J120" i="21"/>
  <c r="G8" i="18"/>
  <c r="G8" i="19" s="1"/>
  <c r="AA8" i="18"/>
  <c r="AA8" i="19" s="1"/>
  <c r="AI20" i="21"/>
  <c r="AI20" i="20"/>
  <c r="AQ20" i="22" s="1"/>
  <c r="O20" i="28" s="1"/>
  <c r="Q20" i="23" s="1"/>
  <c r="AG29" i="21"/>
  <c r="AG29" i="20"/>
  <c r="AO29" i="22" s="1"/>
  <c r="M29" i="28" s="1"/>
  <c r="O29" i="23" s="1"/>
  <c r="AI36" i="21"/>
  <c r="AI36" i="20"/>
  <c r="AK43" i="21"/>
  <c r="AK43" i="20"/>
  <c r="AI52" i="21"/>
  <c r="AI52" i="20"/>
  <c r="AQ52" i="22" s="1"/>
  <c r="O52" i="28" s="1"/>
  <c r="Q52" i="23" s="1"/>
  <c r="Q59" i="21"/>
  <c r="Q59" i="20"/>
  <c r="Q59" i="22" s="1"/>
  <c r="AE70" i="20"/>
  <c r="AM70" i="22" s="1"/>
  <c r="K70" i="28" s="1"/>
  <c r="M70" i="23" s="1"/>
  <c r="AE70" i="21"/>
  <c r="I79" i="20"/>
  <c r="I79" i="22" s="1"/>
  <c r="I79" i="21"/>
  <c r="S98" i="21"/>
  <c r="S98" i="20"/>
  <c r="S98" i="22" s="1"/>
  <c r="AG109" i="21"/>
  <c r="AG109" i="20"/>
  <c r="AO109" i="22" s="1"/>
  <c r="M109" i="28" s="1"/>
  <c r="O109" i="23" s="1"/>
  <c r="AE118" i="20"/>
  <c r="AM118" i="22" s="1"/>
  <c r="K118" i="28" s="1"/>
  <c r="M118" i="23" s="1"/>
  <c r="AE118" i="21"/>
  <c r="AC127" i="20"/>
  <c r="AK127" i="22" s="1"/>
  <c r="I127" i="28" s="1"/>
  <c r="K127" i="23" s="1"/>
  <c r="AC127" i="21"/>
  <c r="AD36" i="21"/>
  <c r="AD36" i="20"/>
  <c r="AL36" i="22" s="1"/>
  <c r="J36" i="28" s="1"/>
  <c r="L36" i="23" s="1"/>
  <c r="L87" i="20"/>
  <c r="L87" i="21"/>
  <c r="AH122" i="18"/>
  <c r="AH122" i="19" s="1"/>
  <c r="N122" i="18"/>
  <c r="N122" i="19" s="1"/>
  <c r="J11" i="21"/>
  <c r="J11" i="20"/>
  <c r="AL19" i="21"/>
  <c r="AL19" i="20"/>
  <c r="AT19" i="22" s="1"/>
  <c r="R19" i="28" s="1"/>
  <c r="T19" i="23" s="1"/>
  <c r="L38" i="20"/>
  <c r="L38" i="21"/>
  <c r="Z45" i="18"/>
  <c r="Z45" i="19" s="1"/>
  <c r="F45" i="18"/>
  <c r="F45" i="19" s="1"/>
  <c r="R51" i="20"/>
  <c r="R51" i="21"/>
  <c r="R83" i="21"/>
  <c r="R83" i="20"/>
  <c r="R83" i="22" s="1"/>
  <c r="AF102" i="21"/>
  <c r="AF102" i="20"/>
  <c r="AN102" i="22" s="1"/>
  <c r="L102" i="28" s="1"/>
  <c r="N102" i="23" s="1"/>
  <c r="P112" i="21"/>
  <c r="P112" i="20"/>
  <c r="Y4" i="18"/>
  <c r="Y4" i="19" s="1"/>
  <c r="E4" i="18"/>
  <c r="E4" i="19" s="1"/>
  <c r="F110" i="18"/>
  <c r="F110" i="19" s="1"/>
  <c r="Z110" i="18"/>
  <c r="Z110" i="19" s="1"/>
  <c r="AK8" i="21"/>
  <c r="AK8" i="20"/>
  <c r="AS8" i="22" s="1"/>
  <c r="Q8" i="28" s="1"/>
  <c r="S8" i="23" s="1"/>
  <c r="O17" i="21"/>
  <c r="O17" i="20"/>
  <c r="G21" i="18"/>
  <c r="G21" i="19" s="1"/>
  <c r="AA21" i="18"/>
  <c r="AA21" i="19" s="1"/>
  <c r="S31" i="20"/>
  <c r="S31" i="21"/>
  <c r="AG42" i="20"/>
  <c r="AG42" i="21"/>
  <c r="AE51" i="21"/>
  <c r="AE51" i="20"/>
  <c r="I60" i="21"/>
  <c r="I60" i="20"/>
  <c r="K67" i="21"/>
  <c r="K67" i="20"/>
  <c r="K67" i="22" s="1"/>
  <c r="I76" i="20"/>
  <c r="I76" i="21"/>
  <c r="K83" i="21"/>
  <c r="K83" i="20"/>
  <c r="I92" i="21"/>
  <c r="I92" i="20"/>
  <c r="AI97" i="21"/>
  <c r="AI97" i="20"/>
  <c r="AQ97" i="22" s="1"/>
  <c r="O97" i="28" s="1"/>
  <c r="Q97" i="23" s="1"/>
  <c r="M106" i="21"/>
  <c r="M106" i="20"/>
  <c r="M106" i="22" s="1"/>
  <c r="AM111" i="21"/>
  <c r="AM111" i="20"/>
  <c r="M122" i="20"/>
  <c r="M122" i="22" s="1"/>
  <c r="M122" i="21"/>
  <c r="S127" i="21"/>
  <c r="S127" i="20"/>
  <c r="S127" i="22" s="1"/>
  <c r="AB5" i="18"/>
  <c r="AB5" i="19" s="1"/>
  <c r="H5" i="18"/>
  <c r="H5" i="19" s="1"/>
  <c r="V12" i="18"/>
  <c r="V12" i="19" s="1"/>
  <c r="B12" i="18"/>
  <c r="B12" i="19" s="1"/>
  <c r="J60" i="20"/>
  <c r="J60" i="22" s="1"/>
  <c r="J60" i="21"/>
  <c r="P117" i="20"/>
  <c r="P117" i="21"/>
  <c r="Q5" i="21"/>
  <c r="Q5" i="20"/>
  <c r="Q5" i="22" s="1"/>
  <c r="M7" i="21"/>
  <c r="M7" i="20"/>
  <c r="AC9" i="21"/>
  <c r="AC9" i="20"/>
  <c r="S12" i="20"/>
  <c r="S12" i="21"/>
  <c r="AI14" i="21"/>
  <c r="AI14" i="20"/>
  <c r="AQ14" i="22" s="1"/>
  <c r="O14" i="28" s="1"/>
  <c r="Q14" i="23" s="1"/>
  <c r="AE16" i="21"/>
  <c r="AE16" i="20"/>
  <c r="W20" i="18"/>
  <c r="W20" i="19" s="1"/>
  <c r="C20" i="18"/>
  <c r="C20" i="19" s="1"/>
  <c r="Q21" i="21"/>
  <c r="Q21" i="20"/>
  <c r="Q21" i="22" s="1"/>
  <c r="AG23" i="21"/>
  <c r="AG23" i="20"/>
  <c r="AO23" i="22" s="1"/>
  <c r="M23" i="28" s="1"/>
  <c r="O23" i="23" s="1"/>
  <c r="AC25" i="20"/>
  <c r="AK25" i="22" s="1"/>
  <c r="I25" i="28" s="1"/>
  <c r="K25" i="23" s="1"/>
  <c r="AC25" i="21"/>
  <c r="AM28" i="21"/>
  <c r="AM28" i="20"/>
  <c r="AI30" i="21"/>
  <c r="AI30" i="20"/>
  <c r="AQ30" i="22" s="1"/>
  <c r="O30" i="28" s="1"/>
  <c r="Q30" i="23" s="1"/>
  <c r="K32" i="20"/>
  <c r="K32" i="21"/>
  <c r="C36" i="18"/>
  <c r="C36" i="19" s="1"/>
  <c r="W36" i="18"/>
  <c r="W36" i="19" s="1"/>
  <c r="AK37" i="21"/>
  <c r="AK37" i="20"/>
  <c r="AG39" i="21"/>
  <c r="AG39" i="20"/>
  <c r="AO39" i="22" s="1"/>
  <c r="M39" i="28" s="1"/>
  <c r="O39" i="23" s="1"/>
  <c r="AC41" i="21"/>
  <c r="AC41" i="20"/>
  <c r="AK41" i="22" s="1"/>
  <c r="I41" i="28" s="1"/>
  <c r="K41" i="23" s="1"/>
  <c r="AM44" i="20"/>
  <c r="AU44" i="22" s="1"/>
  <c r="S44" i="28" s="1"/>
  <c r="U44" i="23" s="1"/>
  <c r="AM44" i="21"/>
  <c r="AI46" i="21"/>
  <c r="AI46" i="20"/>
  <c r="AE48" i="21"/>
  <c r="AE48" i="20"/>
  <c r="AM48" i="22" s="1"/>
  <c r="K48" i="28" s="1"/>
  <c r="M48" i="23" s="1"/>
  <c r="W52" i="18"/>
  <c r="W52" i="19" s="1"/>
  <c r="C52" i="18"/>
  <c r="C52" i="19" s="1"/>
  <c r="Q53" i="21"/>
  <c r="Q53" i="20"/>
  <c r="AG55" i="21"/>
  <c r="AG55" i="20"/>
  <c r="AC57" i="20"/>
  <c r="AC57" i="21"/>
  <c r="AM60" i="21"/>
  <c r="AM60" i="20"/>
  <c r="AU60" i="22" s="1"/>
  <c r="S60" i="28" s="1"/>
  <c r="U60" i="23" s="1"/>
  <c r="AI62" i="20"/>
  <c r="AQ62" i="22" s="1"/>
  <c r="O62" i="28" s="1"/>
  <c r="Q62" i="23" s="1"/>
  <c r="AI62" i="21"/>
  <c r="AE64" i="21"/>
  <c r="AE64" i="20"/>
  <c r="C68" i="18"/>
  <c r="C68" i="19" s="1"/>
  <c r="W68" i="18"/>
  <c r="W68" i="19" s="1"/>
  <c r="AK69" i="20"/>
  <c r="AK69" i="21"/>
  <c r="AG71" i="20"/>
  <c r="AO71" i="22" s="1"/>
  <c r="M71" i="28" s="1"/>
  <c r="O71" i="23" s="1"/>
  <c r="AG71" i="21"/>
  <c r="AC73" i="20"/>
  <c r="AK73" i="22" s="1"/>
  <c r="I73" i="28" s="1"/>
  <c r="K73" i="23" s="1"/>
  <c r="AC73" i="21"/>
  <c r="Y75" i="18"/>
  <c r="Y75" i="19" s="1"/>
  <c r="E75" i="18"/>
  <c r="E75" i="19" s="1"/>
  <c r="AM76" i="20"/>
  <c r="AM76" i="21"/>
  <c r="AI78" i="21"/>
  <c r="AI78" i="20"/>
  <c r="AE80" i="21"/>
  <c r="AE80" i="20"/>
  <c r="AA82" i="18"/>
  <c r="AA82" i="19" s="1"/>
  <c r="G82" i="18"/>
  <c r="G82" i="19" s="1"/>
  <c r="Q85" i="20"/>
  <c r="Q85" i="21"/>
  <c r="M87" i="21"/>
  <c r="M87" i="20"/>
  <c r="AC89" i="21"/>
  <c r="AC89" i="20"/>
  <c r="E91" i="18"/>
  <c r="E91" i="19" s="1"/>
  <c r="Y91" i="18"/>
  <c r="Y91" i="19" s="1"/>
  <c r="S92" i="21"/>
  <c r="S92" i="20"/>
  <c r="S92" i="22" s="1"/>
  <c r="AI94" i="21"/>
  <c r="AI94" i="20"/>
  <c r="AE96" i="21"/>
  <c r="AE96" i="20"/>
  <c r="AK101" i="20"/>
  <c r="AK101" i="21"/>
  <c r="M103" i="21"/>
  <c r="M103" i="20"/>
  <c r="M103" i="22" s="1"/>
  <c r="AC105" i="20"/>
  <c r="AK105" i="22" s="1"/>
  <c r="I105" i="28" s="1"/>
  <c r="K105" i="23" s="1"/>
  <c r="AC105" i="21"/>
  <c r="Y107" i="18"/>
  <c r="Y107" i="19" s="1"/>
  <c r="E107" i="18"/>
  <c r="E107" i="19" s="1"/>
  <c r="S108" i="20"/>
  <c r="S108" i="21"/>
  <c r="AI110" i="20"/>
  <c r="AI110" i="21"/>
  <c r="AE112" i="20"/>
  <c r="AM112" i="22" s="1"/>
  <c r="K112" i="28" s="1"/>
  <c r="M112" i="23" s="1"/>
  <c r="AE112" i="21"/>
  <c r="AA114" i="18"/>
  <c r="AA114" i="19" s="1"/>
  <c r="G114" i="18"/>
  <c r="G114" i="19" s="1"/>
  <c r="AK117" i="20"/>
  <c r="AK117" i="21"/>
  <c r="AG119" i="20"/>
  <c r="AG119" i="21"/>
  <c r="I121" i="21"/>
  <c r="I121" i="20"/>
  <c r="E123" i="18"/>
  <c r="E123" i="19" s="1"/>
  <c r="Y123" i="18"/>
  <c r="Y123" i="19" s="1"/>
  <c r="AM124" i="21"/>
  <c r="AM124" i="20"/>
  <c r="AU124" i="22" s="1"/>
  <c r="S124" i="28" s="1"/>
  <c r="U124" i="23" s="1"/>
  <c r="O126" i="20"/>
  <c r="O126" i="21"/>
  <c r="AE128" i="20"/>
  <c r="AM128" i="22" s="1"/>
  <c r="K128" i="28" s="1"/>
  <c r="M128" i="23" s="1"/>
  <c r="AE128" i="21"/>
  <c r="AJ4" i="20"/>
  <c r="AR4" i="22" s="1"/>
  <c r="P4" i="28" s="1"/>
  <c r="R4" i="23" s="1"/>
  <c r="AJ4" i="21"/>
  <c r="AL5" i="21"/>
  <c r="AL5" i="20"/>
  <c r="AT5" i="22" s="1"/>
  <c r="R5" i="28" s="1"/>
  <c r="T5" i="23" s="1"/>
  <c r="I8" i="5"/>
  <c r="P10" i="20"/>
  <c r="P10" i="22" s="1"/>
  <c r="P10" i="21"/>
  <c r="AF12" i="20"/>
  <c r="AF12" i="21"/>
  <c r="X16" i="18"/>
  <c r="X16" i="19" s="1"/>
  <c r="D16" i="18"/>
  <c r="D16" i="19" s="1"/>
  <c r="J17" i="21"/>
  <c r="J17" i="20"/>
  <c r="AJ22" i="21"/>
  <c r="AJ22" i="20"/>
  <c r="AF24" i="21"/>
  <c r="AF24" i="20"/>
  <c r="AN24" i="22" s="1"/>
  <c r="L24" i="28" s="1"/>
  <c r="N24" i="23" s="1"/>
  <c r="R25" i="20"/>
  <c r="R25" i="22" s="1"/>
  <c r="R25" i="21"/>
  <c r="N27" i="18"/>
  <c r="N27" i="19" s="1"/>
  <c r="AH27" i="18"/>
  <c r="AH27" i="19" s="1"/>
  <c r="AD29" i="21"/>
  <c r="AD29" i="20"/>
  <c r="F31" i="18"/>
  <c r="F31" i="19" s="1"/>
  <c r="Z31" i="18"/>
  <c r="Z31" i="19" s="1"/>
  <c r="H34" i="18"/>
  <c r="H34" i="19" s="1"/>
  <c r="AB34" i="18"/>
  <c r="AB34" i="19" s="1"/>
  <c r="D36" i="18"/>
  <c r="D36" i="19" s="1"/>
  <c r="X36" i="18"/>
  <c r="X36" i="19" s="1"/>
  <c r="AL37" i="20"/>
  <c r="AT37" i="22" s="1"/>
  <c r="R37" i="28" s="1"/>
  <c r="T37" i="23" s="1"/>
  <c r="AL37" i="21"/>
  <c r="B41" i="18"/>
  <c r="B41" i="19" s="1"/>
  <c r="V41" i="18"/>
  <c r="V41" i="19" s="1"/>
  <c r="AJ42" i="20"/>
  <c r="AR42" i="22" s="1"/>
  <c r="P42" i="28" s="1"/>
  <c r="R42" i="23" s="1"/>
  <c r="AJ42" i="21"/>
  <c r="AF44" i="21"/>
  <c r="AF44" i="20"/>
  <c r="J49" i="20"/>
  <c r="J49" i="21"/>
  <c r="I52" i="5"/>
  <c r="P54" i="20"/>
  <c r="P54" i="21"/>
  <c r="L56" i="20"/>
  <c r="L56" i="21"/>
  <c r="AL57" i="20"/>
  <c r="AL57" i="21"/>
  <c r="AH59" i="18"/>
  <c r="AH59" i="19" s="1"/>
  <c r="N59" i="18"/>
  <c r="N59" i="19" s="1"/>
  <c r="J61" i="20"/>
  <c r="J61" i="22" s="1"/>
  <c r="J61" i="21"/>
  <c r="AB66" i="18"/>
  <c r="AB66" i="19" s="1"/>
  <c r="H66" i="18"/>
  <c r="H66" i="19" s="1"/>
  <c r="AL69" i="20"/>
  <c r="AL69" i="21"/>
  <c r="P74" i="21"/>
  <c r="P74" i="20"/>
  <c r="L76" i="20"/>
  <c r="L76" i="22" s="1"/>
  <c r="L76" i="21"/>
  <c r="AD81" i="21"/>
  <c r="AD81" i="20"/>
  <c r="AL81" i="22" s="1"/>
  <c r="J81" i="28" s="1"/>
  <c r="L81" i="23" s="1"/>
  <c r="AJ86" i="20"/>
  <c r="AJ86" i="21"/>
  <c r="L88" i="20"/>
  <c r="L88" i="22" s="1"/>
  <c r="L88" i="21"/>
  <c r="R89" i="21"/>
  <c r="R89" i="20"/>
  <c r="N91" i="18"/>
  <c r="N91" i="19" s="1"/>
  <c r="AH91" i="18"/>
  <c r="AH91" i="19" s="1"/>
  <c r="AD93" i="20"/>
  <c r="AD93" i="21"/>
  <c r="Z95" i="18"/>
  <c r="Z95" i="19" s="1"/>
  <c r="F95" i="18"/>
  <c r="F95" i="19" s="1"/>
  <c r="H98" i="18"/>
  <c r="H98" i="19" s="1"/>
  <c r="AB98" i="18"/>
  <c r="AB98" i="19" s="1"/>
  <c r="AL101" i="20"/>
  <c r="AL101" i="21"/>
  <c r="V105" i="18"/>
  <c r="V105" i="19" s="1"/>
  <c r="B105" i="18"/>
  <c r="B105" i="19" s="1"/>
  <c r="P106" i="20"/>
  <c r="P106" i="22" s="1"/>
  <c r="P106" i="21"/>
  <c r="AF108" i="21"/>
  <c r="AF108" i="20"/>
  <c r="D112" i="18"/>
  <c r="D112" i="19" s="1"/>
  <c r="X112" i="18"/>
  <c r="X112" i="19" s="1"/>
  <c r="J113" i="21"/>
  <c r="J113" i="20"/>
  <c r="J113" i="22" s="1"/>
  <c r="V117" i="18"/>
  <c r="V117" i="19" s="1"/>
  <c r="B117" i="18"/>
  <c r="B117" i="19" s="1"/>
  <c r="P118" i="21"/>
  <c r="P118" i="20"/>
  <c r="P118" i="22" s="1"/>
  <c r="L120" i="21"/>
  <c r="L120" i="20"/>
  <c r="L120" i="22" s="1"/>
  <c r="R121" i="20"/>
  <c r="R121" i="21"/>
  <c r="N123" i="18"/>
  <c r="N123" i="19" s="1"/>
  <c r="AH123" i="18"/>
  <c r="AH123" i="19" s="1"/>
  <c r="AD125" i="20"/>
  <c r="AL125" i="22" s="1"/>
  <c r="J125" i="28" s="1"/>
  <c r="L125" i="23" s="1"/>
  <c r="AD125" i="21"/>
  <c r="V129" i="18"/>
  <c r="V129" i="19" s="1"/>
  <c r="B129" i="18"/>
  <c r="B129" i="19" s="1"/>
  <c r="P130" i="21"/>
  <c r="P130" i="20"/>
  <c r="P130" i="22" s="1"/>
  <c r="AG4" i="21"/>
  <c r="AG4" i="20"/>
  <c r="S5" i="21"/>
  <c r="S5" i="20"/>
  <c r="AI7" i="20"/>
  <c r="AI7" i="21"/>
  <c r="K9" i="20"/>
  <c r="K9" i="21"/>
  <c r="Q14" i="20"/>
  <c r="Q14" i="22" s="1"/>
  <c r="Q14" i="21"/>
  <c r="M16" i="20"/>
  <c r="M16" i="22" s="1"/>
  <c r="M16" i="21"/>
  <c r="I18" i="21"/>
  <c r="I18" i="20"/>
  <c r="I18" i="22" s="1"/>
  <c r="S21" i="20"/>
  <c r="S21" i="21"/>
  <c r="O23" i="21"/>
  <c r="O23" i="20"/>
  <c r="K25" i="21"/>
  <c r="K25" i="20"/>
  <c r="Q30" i="20"/>
  <c r="Q30" i="21"/>
  <c r="M32" i="21"/>
  <c r="M32" i="20"/>
  <c r="M32" i="22" s="1"/>
  <c r="I34" i="21"/>
  <c r="I34" i="20"/>
  <c r="S37" i="21"/>
  <c r="S37" i="20"/>
  <c r="AI39" i="20"/>
  <c r="AI39" i="21"/>
  <c r="K41" i="20"/>
  <c r="K41" i="21"/>
  <c r="Q46" i="20"/>
  <c r="Q46" i="22" s="1"/>
  <c r="Q46" i="21"/>
  <c r="AG48" i="21"/>
  <c r="AG48" i="20"/>
  <c r="I50" i="21"/>
  <c r="I50" i="20"/>
  <c r="I50" i="22" s="1"/>
  <c r="Y52" i="18"/>
  <c r="Y52" i="19" s="1"/>
  <c r="E52" i="18"/>
  <c r="E52" i="19" s="1"/>
  <c r="S53" i="20"/>
  <c r="S53" i="22" s="1"/>
  <c r="S53" i="21"/>
  <c r="O55" i="21"/>
  <c r="O55" i="20"/>
  <c r="O55" i="22" s="1"/>
  <c r="K57" i="20"/>
  <c r="K57" i="21"/>
  <c r="AK62" i="20"/>
  <c r="AK62" i="21"/>
  <c r="AG64" i="20"/>
  <c r="AO64" i="22" s="1"/>
  <c r="M64" i="28" s="1"/>
  <c r="O64" i="23" s="1"/>
  <c r="AG64" i="21"/>
  <c r="I66" i="20"/>
  <c r="I66" i="21"/>
  <c r="S69" i="21"/>
  <c r="S69" i="20"/>
  <c r="S69" i="22" s="1"/>
  <c r="O71" i="21"/>
  <c r="O71" i="20"/>
  <c r="O71" i="22" s="1"/>
  <c r="K73" i="20"/>
  <c r="K73" i="22" s="1"/>
  <c r="K73" i="21"/>
  <c r="Q78" i="21"/>
  <c r="Q78" i="20"/>
  <c r="Q78" i="22" s="1"/>
  <c r="M80" i="21"/>
  <c r="M80" i="20"/>
  <c r="M80" i="22" s="1"/>
  <c r="AC82" i="20"/>
  <c r="AC82" i="21"/>
  <c r="S85" i="20"/>
  <c r="S85" i="22" s="1"/>
  <c r="S85" i="21"/>
  <c r="O87" i="21"/>
  <c r="O87" i="20"/>
  <c r="O87" i="22" s="1"/>
  <c r="AE89" i="20"/>
  <c r="AE89" i="21"/>
  <c r="Q94" i="20"/>
  <c r="Q94" i="21"/>
  <c r="M96" i="21"/>
  <c r="M96" i="20"/>
  <c r="I98" i="20"/>
  <c r="I98" i="21"/>
  <c r="AM101" i="20"/>
  <c r="AM101" i="21"/>
  <c r="O103" i="20"/>
  <c r="O103" i="21"/>
  <c r="K105" i="20"/>
  <c r="K105" i="22" s="1"/>
  <c r="K105" i="21"/>
  <c r="C109" i="18"/>
  <c r="C109" i="19" s="1"/>
  <c r="W109" i="18"/>
  <c r="W109" i="19" s="1"/>
  <c r="AK110" i="21"/>
  <c r="AK110" i="20"/>
  <c r="AS110" i="22" s="1"/>
  <c r="Q110" i="28" s="1"/>
  <c r="S110" i="23" s="1"/>
  <c r="AG112" i="20"/>
  <c r="AG112" i="21"/>
  <c r="I114" i="20"/>
  <c r="I114" i="22" s="1"/>
  <c r="I114" i="21"/>
  <c r="E116" i="18"/>
  <c r="E116" i="19" s="1"/>
  <c r="Y116" i="18"/>
  <c r="Y116" i="19" s="1"/>
  <c r="AM117" i="20"/>
  <c r="AM117" i="21"/>
  <c r="O119" i="20"/>
  <c r="O119" i="21"/>
  <c r="AE121" i="21"/>
  <c r="AE121" i="20"/>
  <c r="G123" i="18"/>
  <c r="G123" i="19" s="1"/>
  <c r="AA123" i="18"/>
  <c r="AA123" i="19" s="1"/>
  <c r="Q126" i="20"/>
  <c r="Q126" i="21"/>
  <c r="M128" i="20"/>
  <c r="M128" i="21"/>
  <c r="I130" i="20"/>
  <c r="I130" i="22" s="1"/>
  <c r="I130" i="21"/>
  <c r="AL4" i="21"/>
  <c r="AL4" i="20"/>
  <c r="AT4" i="22" s="1"/>
  <c r="R4" i="28" s="1"/>
  <c r="T4" i="23" s="1"/>
  <c r="AH26" i="18"/>
  <c r="AH26" i="19" s="1"/>
  <c r="N26" i="18"/>
  <c r="N26" i="19" s="1"/>
  <c r="R36" i="21"/>
  <c r="R36" i="20"/>
  <c r="R36" i="22" s="1"/>
  <c r="L47" i="20"/>
  <c r="L47" i="22" s="1"/>
  <c r="L47" i="21"/>
  <c r="AJ57" i="21"/>
  <c r="AJ57" i="20"/>
  <c r="AR57" i="22" s="1"/>
  <c r="P57" i="28" s="1"/>
  <c r="R57" i="23" s="1"/>
  <c r="V68" i="18"/>
  <c r="V68" i="19" s="1"/>
  <c r="B68" i="18"/>
  <c r="B68" i="19" s="1"/>
  <c r="P73" i="21"/>
  <c r="P73" i="20"/>
  <c r="P73" i="22" s="1"/>
  <c r="I79" i="5"/>
  <c r="AL88" i="21"/>
  <c r="AL88" i="20"/>
  <c r="AT88" i="22" s="1"/>
  <c r="R88" i="28" s="1"/>
  <c r="T88" i="23" s="1"/>
  <c r="P97" i="20"/>
  <c r="P97" i="22" s="1"/>
  <c r="P97" i="21"/>
  <c r="AD104" i="21"/>
  <c r="AD104" i="20"/>
  <c r="H113" i="18"/>
  <c r="H113" i="19" s="1"/>
  <c r="AB113" i="18"/>
  <c r="AB113" i="19" s="1"/>
  <c r="R120" i="21"/>
  <c r="R120" i="20"/>
  <c r="R120" i="22" s="1"/>
  <c r="R128" i="20"/>
  <c r="R128" i="22" s="1"/>
  <c r="R128" i="21"/>
  <c r="V6" i="18"/>
  <c r="V6" i="19" s="1"/>
  <c r="B6" i="18"/>
  <c r="B6" i="19" s="1"/>
  <c r="AJ7" i="20"/>
  <c r="AR7" i="22" s="1"/>
  <c r="P7" i="28" s="1"/>
  <c r="R7" i="23" s="1"/>
  <c r="AJ7" i="21"/>
  <c r="L9" i="21"/>
  <c r="L9" i="20"/>
  <c r="L9" i="22" s="1"/>
  <c r="AL10" i="20"/>
  <c r="AT10" i="22" s="1"/>
  <c r="R10" i="28" s="1"/>
  <c r="T10" i="23" s="1"/>
  <c r="AL10" i="21"/>
  <c r="AH12" i="18"/>
  <c r="AH12" i="19" s="1"/>
  <c r="N12" i="18"/>
  <c r="N12" i="19" s="1"/>
  <c r="AD14" i="20"/>
  <c r="AD14" i="21"/>
  <c r="H19" i="18"/>
  <c r="H19" i="19" s="1"/>
  <c r="AB19" i="18"/>
  <c r="AB19" i="19" s="1"/>
  <c r="AL22" i="21"/>
  <c r="AL22" i="20"/>
  <c r="V26" i="18"/>
  <c r="V26" i="19" s="1"/>
  <c r="B26" i="18"/>
  <c r="B26" i="19" s="1"/>
  <c r="AJ27" i="20"/>
  <c r="AR27" i="22" s="1"/>
  <c r="P27" i="28" s="1"/>
  <c r="R27" i="23" s="1"/>
  <c r="AJ27" i="21"/>
  <c r="AF29" i="21"/>
  <c r="AF29" i="20"/>
  <c r="AN29" i="22" s="1"/>
  <c r="L29" i="28" s="1"/>
  <c r="N29" i="23" s="1"/>
  <c r="D33" i="18"/>
  <c r="D33" i="19" s="1"/>
  <c r="X33" i="18"/>
  <c r="X33" i="19" s="1"/>
  <c r="AD34" i="20"/>
  <c r="AL34" i="22" s="1"/>
  <c r="J34" i="28" s="1"/>
  <c r="L34" i="23" s="1"/>
  <c r="AD34" i="21"/>
  <c r="V38" i="18"/>
  <c r="V38" i="19" s="1"/>
  <c r="B38" i="18"/>
  <c r="B38" i="19" s="1"/>
  <c r="P39" i="21"/>
  <c r="P39" i="20"/>
  <c r="P39" i="22" s="1"/>
  <c r="AF41" i="21"/>
  <c r="AF41" i="20"/>
  <c r="D45" i="18"/>
  <c r="D45" i="19" s="1"/>
  <c r="X45" i="18"/>
  <c r="X45" i="19" s="1"/>
  <c r="AD46" i="20"/>
  <c r="AD46" i="21"/>
  <c r="V50" i="18"/>
  <c r="V50" i="19" s="1"/>
  <c r="B50" i="18"/>
  <c r="B50" i="19" s="1"/>
  <c r="AJ51" i="21"/>
  <c r="AJ51" i="20"/>
  <c r="L53" i="20"/>
  <c r="L53" i="22" s="1"/>
  <c r="L53" i="21"/>
  <c r="AL54" i="21"/>
  <c r="AL54" i="20"/>
  <c r="N56" i="18"/>
  <c r="N56" i="19" s="1"/>
  <c r="AH56" i="18"/>
  <c r="AH56" i="19" s="1"/>
  <c r="AD58" i="21"/>
  <c r="AD58" i="20"/>
  <c r="H63" i="18"/>
  <c r="H63" i="19" s="1"/>
  <c r="AB63" i="18"/>
  <c r="AB63" i="19" s="1"/>
  <c r="D65" i="18"/>
  <c r="D65" i="19" s="1"/>
  <c r="X65" i="18"/>
  <c r="X65" i="19" s="1"/>
  <c r="AL66" i="21"/>
  <c r="AL66" i="20"/>
  <c r="AT66" i="22" s="1"/>
  <c r="R66" i="28" s="1"/>
  <c r="T66" i="23" s="1"/>
  <c r="I69" i="5"/>
  <c r="AJ71" i="20"/>
  <c r="AJ71" i="21"/>
  <c r="AF73" i="20"/>
  <c r="AF73" i="21"/>
  <c r="J78" i="21"/>
  <c r="J78" i="20"/>
  <c r="F80" i="18"/>
  <c r="F80" i="19" s="1"/>
  <c r="Z80" i="18"/>
  <c r="Z80" i="19" s="1"/>
  <c r="V82" i="18"/>
  <c r="V82" i="19" s="1"/>
  <c r="B82" i="18"/>
  <c r="B82" i="19" s="1"/>
  <c r="P83" i="21"/>
  <c r="P83" i="20"/>
  <c r="P83" i="22" s="1"/>
  <c r="L85" i="20"/>
  <c r="L85" i="22" s="1"/>
  <c r="L85" i="21"/>
  <c r="R86" i="21"/>
  <c r="R86" i="20"/>
  <c r="N88" i="18"/>
  <c r="N88" i="19" s="1"/>
  <c r="AH88" i="18"/>
  <c r="AH88" i="19" s="1"/>
  <c r="AD90" i="21"/>
  <c r="AD90" i="20"/>
  <c r="AL90" i="22" s="1"/>
  <c r="J90" i="28" s="1"/>
  <c r="L90" i="23" s="1"/>
  <c r="Z92" i="18"/>
  <c r="Z92" i="19" s="1"/>
  <c r="F92" i="18"/>
  <c r="F92" i="19" s="1"/>
  <c r="H95" i="18"/>
  <c r="H95" i="19" s="1"/>
  <c r="AB95" i="18"/>
  <c r="AB95" i="19" s="1"/>
  <c r="AL98" i="21"/>
  <c r="AL98" i="20"/>
  <c r="AT98" i="22" s="1"/>
  <c r="R98" i="28" s="1"/>
  <c r="T98" i="23" s="1"/>
  <c r="I101" i="5"/>
  <c r="AJ103" i="20"/>
  <c r="AR103" i="22" s="1"/>
  <c r="P103" i="28" s="1"/>
  <c r="R103" i="23" s="1"/>
  <c r="AJ103" i="21"/>
  <c r="AF105" i="21"/>
  <c r="AF105" i="20"/>
  <c r="AN105" i="22" s="1"/>
  <c r="L105" i="28" s="1"/>
  <c r="N105" i="23" s="1"/>
  <c r="J110" i="21"/>
  <c r="J110" i="20"/>
  <c r="V114" i="18"/>
  <c r="V114" i="19" s="1"/>
  <c r="B114" i="18"/>
  <c r="B114" i="19" s="1"/>
  <c r="P115" i="21"/>
  <c r="P115" i="20"/>
  <c r="L117" i="21"/>
  <c r="L117" i="20"/>
  <c r="L117" i="22" s="1"/>
  <c r="AL118" i="21"/>
  <c r="AL118" i="20"/>
  <c r="AH120" i="18"/>
  <c r="AH120" i="19" s="1"/>
  <c r="N120" i="18"/>
  <c r="N120" i="19" s="1"/>
  <c r="AD122" i="21"/>
  <c r="AD122" i="20"/>
  <c r="Z124" i="18"/>
  <c r="Z124" i="19" s="1"/>
  <c r="F124" i="18"/>
  <c r="F124" i="19" s="1"/>
  <c r="H127" i="18"/>
  <c r="H127" i="19" s="1"/>
  <c r="AB127" i="18"/>
  <c r="AB127" i="19" s="1"/>
  <c r="R130" i="20"/>
  <c r="R130" i="22" s="1"/>
  <c r="R130" i="21"/>
  <c r="R12" i="21"/>
  <c r="R12" i="20"/>
  <c r="V20" i="18"/>
  <c r="V20" i="19" s="1"/>
  <c r="B20" i="18"/>
  <c r="B20" i="19" s="1"/>
  <c r="AB29" i="18"/>
  <c r="AB29" i="19" s="1"/>
  <c r="H29" i="18"/>
  <c r="H29" i="19" s="1"/>
  <c r="F38" i="18"/>
  <c r="F38" i="19" s="1"/>
  <c r="Z38" i="18"/>
  <c r="Z38" i="19" s="1"/>
  <c r="I43" i="5"/>
  <c r="Z54" i="18"/>
  <c r="Z54" i="19" s="1"/>
  <c r="F54" i="18"/>
  <c r="F54" i="19" s="1"/>
  <c r="B60" i="18"/>
  <c r="B60" i="19" s="1"/>
  <c r="V60" i="18"/>
  <c r="V60" i="19" s="1"/>
  <c r="J68" i="20"/>
  <c r="J68" i="21"/>
  <c r="F78" i="18"/>
  <c r="F78" i="19" s="1"/>
  <c r="Z78" i="18"/>
  <c r="Z78" i="19" s="1"/>
  <c r="R96" i="20"/>
  <c r="R96" i="22" s="1"/>
  <c r="R96" i="21"/>
  <c r="F106" i="18"/>
  <c r="F106" i="19" s="1"/>
  <c r="Z106" i="18"/>
  <c r="Z106" i="19" s="1"/>
  <c r="L123" i="20"/>
  <c r="L123" i="21"/>
  <c r="S6" i="21"/>
  <c r="S6" i="20"/>
  <c r="S6" i="22" s="1"/>
  <c r="AI8" i="20"/>
  <c r="AQ8" i="22" s="1"/>
  <c r="O8" i="28" s="1"/>
  <c r="Q8" i="23" s="1"/>
  <c r="AI8" i="21"/>
  <c r="K10" i="20"/>
  <c r="K10" i="22" s="1"/>
  <c r="K10" i="21"/>
  <c r="Q15" i="20"/>
  <c r="Q15" i="21"/>
  <c r="M17" i="21"/>
  <c r="M17" i="20"/>
  <c r="M17" i="22" s="1"/>
  <c r="I19" i="21"/>
  <c r="I19" i="20"/>
  <c r="S22" i="21"/>
  <c r="S22" i="20"/>
  <c r="AI24" i="21"/>
  <c r="AI24" i="20"/>
  <c r="AQ24" i="22" s="1"/>
  <c r="O24" i="28" s="1"/>
  <c r="Q24" i="23" s="1"/>
  <c r="K26" i="21"/>
  <c r="K26" i="20"/>
  <c r="K26" i="22" s="1"/>
  <c r="AK31" i="21"/>
  <c r="AK31" i="20"/>
  <c r="M33" i="20"/>
  <c r="M33" i="22" s="1"/>
  <c r="M33" i="21"/>
  <c r="I35" i="20"/>
  <c r="I35" i="21"/>
  <c r="S38" i="21"/>
  <c r="S38" i="20"/>
  <c r="S38" i="22" s="1"/>
  <c r="AI40" i="21"/>
  <c r="AI40" i="20"/>
  <c r="K42" i="21"/>
  <c r="K42" i="20"/>
  <c r="AK47" i="21"/>
  <c r="AK47" i="20"/>
  <c r="AS47" i="22" s="1"/>
  <c r="Q47" i="28" s="1"/>
  <c r="S47" i="23" s="1"/>
  <c r="M49" i="20"/>
  <c r="M49" i="21"/>
  <c r="AC51" i="21"/>
  <c r="AC51" i="20"/>
  <c r="E53" i="18"/>
  <c r="E53" i="19" s="1"/>
  <c r="Y53" i="18"/>
  <c r="Y53" i="19" s="1"/>
  <c r="AM54" i="21"/>
  <c r="AM54" i="20"/>
  <c r="AU54" i="22" s="1"/>
  <c r="S54" i="28" s="1"/>
  <c r="U54" i="23" s="1"/>
  <c r="O56" i="21"/>
  <c r="O56" i="20"/>
  <c r="O56" i="22" s="1"/>
  <c r="K58" i="20"/>
  <c r="K58" i="22" s="1"/>
  <c r="K58" i="21"/>
  <c r="Q63" i="21"/>
  <c r="Q63" i="20"/>
  <c r="Q63" i="22" s="1"/>
  <c r="M65" i="21"/>
  <c r="M65" i="20"/>
  <c r="M65" i="22" s="1"/>
  <c r="AC67" i="21"/>
  <c r="AC67" i="20"/>
  <c r="AK67" i="22" s="1"/>
  <c r="I67" i="28" s="1"/>
  <c r="K67" i="23" s="1"/>
  <c r="Y69" i="18"/>
  <c r="Y69" i="19" s="1"/>
  <c r="E69" i="18"/>
  <c r="E69" i="19" s="1"/>
  <c r="AM70" i="21"/>
  <c r="AM70" i="20"/>
  <c r="AU70" i="22" s="1"/>
  <c r="S70" i="28" s="1"/>
  <c r="U70" i="23" s="1"/>
  <c r="O72" i="21"/>
  <c r="O72" i="20"/>
  <c r="O72" i="22" s="1"/>
  <c r="AE74" i="20"/>
  <c r="AE74" i="21"/>
  <c r="G76" i="18"/>
  <c r="G76" i="19" s="1"/>
  <c r="AA76" i="18"/>
  <c r="AA76" i="19" s="1"/>
  <c r="C78" i="18"/>
  <c r="C78" i="19" s="1"/>
  <c r="W78" i="18"/>
  <c r="W78" i="19" s="1"/>
  <c r="AK79" i="21"/>
  <c r="AK79" i="20"/>
  <c r="AS79" i="22" s="1"/>
  <c r="Q79" i="28" s="1"/>
  <c r="S79" i="23" s="1"/>
  <c r="AG81" i="21"/>
  <c r="AG81" i="20"/>
  <c r="AO81" i="22" s="1"/>
  <c r="M81" i="28" s="1"/>
  <c r="O81" i="23" s="1"/>
  <c r="I83" i="20"/>
  <c r="I83" i="22" s="1"/>
  <c r="I83" i="21"/>
  <c r="AM86" i="21"/>
  <c r="AM86" i="20"/>
  <c r="AU86" i="22" s="1"/>
  <c r="S86" i="28" s="1"/>
  <c r="U86" i="23" s="1"/>
  <c r="AI88" i="20"/>
  <c r="AI88" i="21"/>
  <c r="AE90" i="21"/>
  <c r="AE90" i="20"/>
  <c r="AM90" i="22" s="1"/>
  <c r="K90" i="28" s="1"/>
  <c r="M90" i="23" s="1"/>
  <c r="W94" i="18"/>
  <c r="W94" i="19" s="1"/>
  <c r="C94" i="18"/>
  <c r="C94" i="19" s="1"/>
  <c r="Q95" i="20"/>
  <c r="Q95" i="21"/>
  <c r="AG97" i="21"/>
  <c r="AG97" i="20"/>
  <c r="AO97" i="22" s="1"/>
  <c r="M97" i="28" s="1"/>
  <c r="O97" i="23" s="1"/>
  <c r="AC99" i="21"/>
  <c r="AC99" i="20"/>
  <c r="AK99" i="22" s="1"/>
  <c r="I99" i="28" s="1"/>
  <c r="K99" i="23" s="1"/>
  <c r="S102" i="21"/>
  <c r="S102" i="20"/>
  <c r="O104" i="20"/>
  <c r="O104" i="21"/>
  <c r="K106" i="20"/>
  <c r="K106" i="21"/>
  <c r="C110" i="18"/>
  <c r="C110" i="19" s="1"/>
  <c r="W110" i="18"/>
  <c r="W110" i="19" s="1"/>
  <c r="Q111" i="21"/>
  <c r="Q111" i="20"/>
  <c r="M113" i="20"/>
  <c r="M113" i="21"/>
  <c r="I115" i="21"/>
  <c r="I115" i="20"/>
  <c r="I115" i="22" s="1"/>
  <c r="S118" i="21"/>
  <c r="S118" i="20"/>
  <c r="S118" i="22" s="1"/>
  <c r="AI120" i="20"/>
  <c r="AQ120" i="22" s="1"/>
  <c r="O120" i="28" s="1"/>
  <c r="Q120" i="23" s="1"/>
  <c r="AI120" i="21"/>
  <c r="AE122" i="21"/>
  <c r="AE122" i="20"/>
  <c r="Q127" i="21"/>
  <c r="Q127" i="20"/>
  <c r="Q127" i="22" s="1"/>
  <c r="M129" i="21"/>
  <c r="M129" i="20"/>
  <c r="M129" i="22" s="1"/>
  <c r="AC131" i="21"/>
  <c r="AC131" i="20"/>
  <c r="I23" i="5"/>
  <c r="AL64" i="21"/>
  <c r="AL64" i="20"/>
  <c r="D83" i="18"/>
  <c r="D83" i="19" s="1"/>
  <c r="X83" i="18"/>
  <c r="X83" i="19" s="1"/>
  <c r="AD92" i="21"/>
  <c r="AD92" i="20"/>
  <c r="R100" i="21"/>
  <c r="R100" i="20"/>
  <c r="R100" i="22" s="1"/>
  <c r="AF127" i="20"/>
  <c r="AN127" i="22" s="1"/>
  <c r="L127" i="28" s="1"/>
  <c r="N127" i="23" s="1"/>
  <c r="AF127" i="21"/>
  <c r="B7" i="18"/>
  <c r="B7" i="19" s="1"/>
  <c r="V7" i="18"/>
  <c r="V7" i="19" s="1"/>
  <c r="AJ8" i="21"/>
  <c r="AJ8" i="20"/>
  <c r="AF10" i="21"/>
  <c r="AF10" i="20"/>
  <c r="AN10" i="22" s="1"/>
  <c r="L10" i="28" s="1"/>
  <c r="N10" i="23" s="1"/>
  <c r="X14" i="18"/>
  <c r="X14" i="19" s="1"/>
  <c r="D14" i="18"/>
  <c r="D14" i="19" s="1"/>
  <c r="J15" i="20"/>
  <c r="J15" i="22" s="1"/>
  <c r="J15" i="21"/>
  <c r="F17" i="18"/>
  <c r="F17" i="19" s="1"/>
  <c r="Z17" i="18"/>
  <c r="Z17" i="19" s="1"/>
  <c r="I18" i="5"/>
  <c r="P20" i="21"/>
  <c r="P20" i="20"/>
  <c r="P20" i="22" s="1"/>
  <c r="L22" i="20"/>
  <c r="L22" i="21"/>
  <c r="R23" i="20"/>
  <c r="R23" i="21"/>
  <c r="AH25" i="18"/>
  <c r="AH25" i="19" s="1"/>
  <c r="N25" i="18"/>
  <c r="N25" i="19" s="1"/>
  <c r="J27" i="21"/>
  <c r="J27" i="20"/>
  <c r="F29" i="18"/>
  <c r="F29" i="19" s="1"/>
  <c r="Z29" i="18"/>
  <c r="Z29" i="19" s="1"/>
  <c r="AB32" i="18"/>
  <c r="AB32" i="19" s="1"/>
  <c r="H32" i="18"/>
  <c r="H32" i="19" s="1"/>
  <c r="X34" i="18"/>
  <c r="X34" i="19" s="1"/>
  <c r="D34" i="18"/>
  <c r="D34" i="19" s="1"/>
  <c r="R35" i="21"/>
  <c r="R35" i="20"/>
  <c r="R35" i="22" s="1"/>
  <c r="I38" i="5"/>
  <c r="P40" i="20"/>
  <c r="P40" i="22" s="1"/>
  <c r="P40" i="21"/>
  <c r="AF42" i="20"/>
  <c r="AF42" i="21"/>
  <c r="D46" i="18"/>
  <c r="D46" i="19" s="1"/>
  <c r="X46" i="18"/>
  <c r="X46" i="19" s="1"/>
  <c r="J47" i="20"/>
  <c r="J47" i="22" s="1"/>
  <c r="J47" i="21"/>
  <c r="I50" i="5"/>
  <c r="AJ52" i="21"/>
  <c r="AJ52" i="20"/>
  <c r="AR52" i="22" s="1"/>
  <c r="P52" i="28" s="1"/>
  <c r="R52" i="23" s="1"/>
  <c r="L54" i="20"/>
  <c r="L54" i="22" s="1"/>
  <c r="L54" i="21"/>
  <c r="R55" i="20"/>
  <c r="R55" i="21"/>
  <c r="N57" i="18"/>
  <c r="N57" i="19" s="1"/>
  <c r="AH57" i="18"/>
  <c r="AH57" i="19" s="1"/>
  <c r="AD59" i="21"/>
  <c r="AD59" i="20"/>
  <c r="AL59" i="22" s="1"/>
  <c r="J59" i="28" s="1"/>
  <c r="L59" i="23" s="1"/>
  <c r="AB64" i="18"/>
  <c r="AB64" i="19" s="1"/>
  <c r="H64" i="18"/>
  <c r="H64" i="19" s="1"/>
  <c r="AL67" i="20"/>
  <c r="AL67" i="21"/>
  <c r="V71" i="18"/>
  <c r="V71" i="19" s="1"/>
  <c r="B71" i="18"/>
  <c r="B71" i="19" s="1"/>
  <c r="P72" i="20"/>
  <c r="P72" i="21"/>
  <c r="AF74" i="21"/>
  <c r="AF74" i="20"/>
  <c r="J79" i="21"/>
  <c r="J79" i="20"/>
  <c r="F81" i="18"/>
  <c r="F81" i="19" s="1"/>
  <c r="Z81" i="18"/>
  <c r="Z81" i="19" s="1"/>
  <c r="I82" i="5"/>
  <c r="AJ84" i="20"/>
  <c r="AR84" i="22" s="1"/>
  <c r="P84" i="28" s="1"/>
  <c r="R84" i="23" s="1"/>
  <c r="AJ84" i="21"/>
  <c r="L86" i="20"/>
  <c r="L86" i="21"/>
  <c r="R87" i="21"/>
  <c r="R87" i="20"/>
  <c r="AH89" i="18"/>
  <c r="AH89" i="19" s="1"/>
  <c r="N89" i="18"/>
  <c r="N89" i="19" s="1"/>
  <c r="AD91" i="20"/>
  <c r="AD91" i="21"/>
  <c r="H96" i="18"/>
  <c r="H96" i="19" s="1"/>
  <c r="AB96" i="18"/>
  <c r="AB96" i="19" s="1"/>
  <c r="AL99" i="20"/>
  <c r="AT99" i="22" s="1"/>
  <c r="R99" i="28" s="1"/>
  <c r="T99" i="23" s="1"/>
  <c r="AL99" i="21"/>
  <c r="I102" i="5"/>
  <c r="P104" i="20"/>
  <c r="P104" i="21"/>
  <c r="AF106" i="20"/>
  <c r="AN106" i="22" s="1"/>
  <c r="L106" i="28" s="1"/>
  <c r="N106" i="23" s="1"/>
  <c r="AF106" i="21"/>
  <c r="X110" i="18"/>
  <c r="X110" i="19" s="1"/>
  <c r="D110" i="18"/>
  <c r="D110" i="19" s="1"/>
  <c r="J111" i="21"/>
  <c r="J111" i="20"/>
  <c r="J111" i="22" s="1"/>
  <c r="I114" i="5"/>
  <c r="AJ116" i="21"/>
  <c r="AJ116" i="20"/>
  <c r="AF118" i="21"/>
  <c r="AF118" i="20"/>
  <c r="AN118" i="22" s="1"/>
  <c r="L118" i="28" s="1"/>
  <c r="N118" i="23" s="1"/>
  <c r="R119" i="20"/>
  <c r="R119" i="22" s="1"/>
  <c r="R119" i="21"/>
  <c r="N121" i="18"/>
  <c r="N121" i="19" s="1"/>
  <c r="AH121" i="18"/>
  <c r="AH121" i="19" s="1"/>
  <c r="AD123" i="21"/>
  <c r="AD123" i="20"/>
  <c r="AB128" i="18"/>
  <c r="AB128" i="19" s="1"/>
  <c r="H128" i="18"/>
  <c r="H128" i="19" s="1"/>
  <c r="D130" i="18"/>
  <c r="D130" i="19" s="1"/>
  <c r="X130" i="18"/>
  <c r="X130" i="19" s="1"/>
  <c r="AL131" i="21"/>
  <c r="AL131" i="20"/>
  <c r="N34" i="18"/>
  <c r="N34" i="19" s="1"/>
  <c r="AH34" i="18"/>
  <c r="AH34" i="19" s="1"/>
  <c r="AF43" i="20"/>
  <c r="AF43" i="21"/>
  <c r="L59" i="20"/>
  <c r="L59" i="22" s="1"/>
  <c r="L59" i="21"/>
  <c r="AB69" i="18"/>
  <c r="AB69" i="19" s="1"/>
  <c r="H69" i="18"/>
  <c r="H69" i="19" s="1"/>
  <c r="L79" i="20"/>
  <c r="L79" i="21"/>
  <c r="AF95" i="20"/>
  <c r="AF95" i="21"/>
  <c r="AJ105" i="21"/>
  <c r="AJ105" i="20"/>
  <c r="S7" i="20"/>
  <c r="S7" i="22" s="1"/>
  <c r="S7" i="21"/>
  <c r="O9" i="21"/>
  <c r="O9" i="20"/>
  <c r="AE11" i="20"/>
  <c r="AE11" i="21"/>
  <c r="C15" i="18"/>
  <c r="C15" i="19" s="1"/>
  <c r="W15" i="18"/>
  <c r="W15" i="19" s="1"/>
  <c r="AK16" i="20"/>
  <c r="AS16" i="22" s="1"/>
  <c r="Q16" i="28" s="1"/>
  <c r="S16" i="23" s="1"/>
  <c r="AK16" i="21"/>
  <c r="AG18" i="21"/>
  <c r="AG18" i="20"/>
  <c r="I20" i="21"/>
  <c r="I20" i="20"/>
  <c r="I20" i="22" s="1"/>
  <c r="S23" i="21"/>
  <c r="S23" i="20"/>
  <c r="O25" i="21"/>
  <c r="O25" i="20"/>
  <c r="K27" i="21"/>
  <c r="K27" i="20"/>
  <c r="W31" i="18"/>
  <c r="W31" i="19" s="1"/>
  <c r="C31" i="18"/>
  <c r="C31" i="19" s="1"/>
  <c r="AK32" i="21"/>
  <c r="AK32" i="20"/>
  <c r="M34" i="20"/>
  <c r="M34" i="22" s="1"/>
  <c r="M34" i="21"/>
  <c r="I36" i="20"/>
  <c r="I36" i="21"/>
  <c r="AM39" i="20"/>
  <c r="AM39" i="21"/>
  <c r="O41" i="21"/>
  <c r="O41" i="20"/>
  <c r="K43" i="21"/>
  <c r="K43" i="20"/>
  <c r="C47" i="18"/>
  <c r="C47" i="19" s="1"/>
  <c r="W47" i="18"/>
  <c r="W47" i="19" s="1"/>
  <c r="Q48" i="20"/>
  <c r="Q48" i="21"/>
  <c r="AG50" i="21"/>
  <c r="AG50" i="20"/>
  <c r="I52" i="20"/>
  <c r="I52" i="22" s="1"/>
  <c r="I52" i="21"/>
  <c r="Y54" i="18"/>
  <c r="Y54" i="19" s="1"/>
  <c r="E54" i="18"/>
  <c r="E54" i="19" s="1"/>
  <c r="S55" i="20"/>
  <c r="S55" i="21"/>
  <c r="O57" i="21"/>
  <c r="O57" i="20"/>
  <c r="AE59" i="20"/>
  <c r="AM59" i="22" s="1"/>
  <c r="K59" i="28" s="1"/>
  <c r="M59" i="23" s="1"/>
  <c r="AE59" i="21"/>
  <c r="Q64" i="21"/>
  <c r="Q64" i="20"/>
  <c r="M66" i="21"/>
  <c r="M66" i="20"/>
  <c r="M66" i="22" s="1"/>
  <c r="I68" i="20"/>
  <c r="I68" i="22" s="1"/>
  <c r="I68" i="21"/>
  <c r="S71" i="21"/>
  <c r="S71" i="20"/>
  <c r="AI73" i="20"/>
  <c r="AQ73" i="22" s="1"/>
  <c r="O73" i="28" s="1"/>
  <c r="Q73" i="23" s="1"/>
  <c r="AI73" i="21"/>
  <c r="K75" i="20"/>
  <c r="K75" i="21"/>
  <c r="C79" i="18"/>
  <c r="C79" i="19" s="1"/>
  <c r="W79" i="18"/>
  <c r="W79" i="19" s="1"/>
  <c r="AK80" i="20"/>
  <c r="AS80" i="22" s="1"/>
  <c r="Q80" i="28" s="1"/>
  <c r="S80" i="23" s="1"/>
  <c r="AK80" i="21"/>
  <c r="M82" i="21"/>
  <c r="M82" i="20"/>
  <c r="AC84" i="21"/>
  <c r="AC84" i="20"/>
  <c r="AK84" i="22" s="1"/>
  <c r="I84" i="28" s="1"/>
  <c r="K84" i="23" s="1"/>
  <c r="Y86" i="18"/>
  <c r="Y86" i="19" s="1"/>
  <c r="E86" i="18"/>
  <c r="E86" i="19" s="1"/>
  <c r="S87" i="21"/>
  <c r="S87" i="20"/>
  <c r="O89" i="21"/>
  <c r="O89" i="20"/>
  <c r="K91" i="20"/>
  <c r="K91" i="21"/>
  <c r="Q96" i="21"/>
  <c r="Q96" i="20"/>
  <c r="AG98" i="21"/>
  <c r="AG98" i="20"/>
  <c r="I100" i="21"/>
  <c r="I100" i="20"/>
  <c r="AM103" i="20"/>
  <c r="AM103" i="21"/>
  <c r="O105" i="21"/>
  <c r="O105" i="20"/>
  <c r="K107" i="20"/>
  <c r="K107" i="22" s="1"/>
  <c r="K107" i="21"/>
  <c r="AA109" i="18"/>
  <c r="AA109" i="19" s="1"/>
  <c r="G109" i="18"/>
  <c r="G109" i="19" s="1"/>
  <c r="Q112" i="20"/>
  <c r="Q112" i="21"/>
  <c r="AG114" i="20"/>
  <c r="AO114" i="22" s="1"/>
  <c r="M114" i="28" s="1"/>
  <c r="O114" i="23" s="1"/>
  <c r="AG114" i="21"/>
  <c r="AC116" i="21"/>
  <c r="AC116" i="20"/>
  <c r="S119" i="21"/>
  <c r="S119" i="20"/>
  <c r="O121" i="20"/>
  <c r="O121" i="21"/>
  <c r="AE123" i="21"/>
  <c r="AE123" i="20"/>
  <c r="W127" i="18"/>
  <c r="W127" i="19" s="1"/>
  <c r="C127" i="18"/>
  <c r="C127" i="19" s="1"/>
  <c r="Q128" i="21"/>
  <c r="Q128" i="20"/>
  <c r="M130" i="21"/>
  <c r="M130" i="20"/>
  <c r="M130" i="22" s="1"/>
  <c r="J4" i="21"/>
  <c r="J4" i="20"/>
  <c r="B8" i="18"/>
  <c r="B8" i="19" s="1"/>
  <c r="V8" i="18"/>
  <c r="V8" i="19" s="1"/>
  <c r="D23" i="18"/>
  <c r="D23" i="19" s="1"/>
  <c r="X23" i="18"/>
  <c r="X23" i="19" s="1"/>
  <c r="I31" i="5"/>
  <c r="P37" i="21"/>
  <c r="P37" i="20"/>
  <c r="P37" i="22" s="1"/>
  <c r="AH46" i="18"/>
  <c r="AH46" i="19" s="1"/>
  <c r="N46" i="18"/>
  <c r="N46" i="19" s="1"/>
  <c r="N54" i="18"/>
  <c r="N54" i="19" s="1"/>
  <c r="AH54" i="18"/>
  <c r="AH54" i="19" s="1"/>
  <c r="R72" i="20"/>
  <c r="R72" i="22" s="1"/>
  <c r="R72" i="21"/>
  <c r="H81" i="18"/>
  <c r="H81" i="19" s="1"/>
  <c r="AB81" i="18"/>
  <c r="AB81" i="19" s="1"/>
  <c r="AD88" i="21"/>
  <c r="AD88" i="20"/>
  <c r="AL88" i="22" s="1"/>
  <c r="J88" i="28" s="1"/>
  <c r="L88" i="23" s="1"/>
  <c r="AB97" i="18"/>
  <c r="AB97" i="19" s="1"/>
  <c r="H97" i="18"/>
  <c r="H97" i="19" s="1"/>
  <c r="AL104" i="21"/>
  <c r="AL104" i="20"/>
  <c r="F114" i="18"/>
  <c r="F114" i="19" s="1"/>
  <c r="Z114" i="18"/>
  <c r="Z114" i="19" s="1"/>
  <c r="I119" i="5"/>
  <c r="AD128" i="21"/>
  <c r="AD128" i="20"/>
  <c r="O6" i="21"/>
  <c r="O6" i="20"/>
  <c r="AG15" i="21"/>
  <c r="AG15" i="20"/>
  <c r="AO15" i="22" s="1"/>
  <c r="M15" i="28" s="1"/>
  <c r="O15" i="23" s="1"/>
  <c r="I33" i="20"/>
  <c r="I33" i="22" s="1"/>
  <c r="I33" i="21"/>
  <c r="E35" i="18"/>
  <c r="E35" i="19" s="1"/>
  <c r="Y35" i="18"/>
  <c r="Y35" i="19" s="1"/>
  <c r="Q45" i="21"/>
  <c r="Q45" i="20"/>
  <c r="AM52" i="20"/>
  <c r="AM52" i="21"/>
  <c r="W60" i="18"/>
  <c r="W60" i="19" s="1"/>
  <c r="C60" i="18"/>
  <c r="C60" i="19" s="1"/>
  <c r="AM68" i="21"/>
  <c r="AM68" i="20"/>
  <c r="AG79" i="20"/>
  <c r="AG79" i="21"/>
  <c r="AM84" i="20"/>
  <c r="AM84" i="21"/>
  <c r="Q93" i="20"/>
  <c r="Q93" i="22" s="1"/>
  <c r="Q93" i="21"/>
  <c r="I113" i="20"/>
  <c r="I113" i="22" s="1"/>
  <c r="I113" i="21"/>
  <c r="K120" i="21"/>
  <c r="K120" i="20"/>
  <c r="M127" i="21"/>
  <c r="M127" i="20"/>
  <c r="M127" i="22" s="1"/>
  <c r="AJ6" i="20"/>
  <c r="AR6" i="22" s="1"/>
  <c r="P6" i="28" s="1"/>
  <c r="R6" i="23" s="1"/>
  <c r="AJ6" i="21"/>
  <c r="X12" i="18"/>
  <c r="X12" i="19" s="1"/>
  <c r="D12" i="18"/>
  <c r="D12" i="19" s="1"/>
  <c r="P18" i="20"/>
  <c r="P18" i="22" s="1"/>
  <c r="P18" i="21"/>
  <c r="AH23" i="18"/>
  <c r="AH23" i="19" s="1"/>
  <c r="N23" i="18"/>
  <c r="N23" i="19" s="1"/>
  <c r="AJ50" i="20"/>
  <c r="AR50" i="22" s="1"/>
  <c r="P50" i="28" s="1"/>
  <c r="R50" i="23" s="1"/>
  <c r="AJ50" i="21"/>
  <c r="AD57" i="21"/>
  <c r="AD57" i="20"/>
  <c r="AL65" i="20"/>
  <c r="AT65" i="22" s="1"/>
  <c r="R65" i="28" s="1"/>
  <c r="T65" i="23" s="1"/>
  <c r="AL65" i="21"/>
  <c r="V69" i="18"/>
  <c r="V69" i="19" s="1"/>
  <c r="B69" i="18"/>
  <c r="B69" i="19" s="1"/>
  <c r="B81" i="18"/>
  <c r="B81" i="19" s="1"/>
  <c r="V81" i="18"/>
  <c r="V81" i="19" s="1"/>
  <c r="N87" i="18"/>
  <c r="N87" i="19" s="1"/>
  <c r="AH87" i="18"/>
  <c r="AH87" i="19" s="1"/>
  <c r="F91" i="18"/>
  <c r="F91" i="19" s="1"/>
  <c r="Z91" i="18"/>
  <c r="Z91" i="19" s="1"/>
  <c r="AB94" i="18"/>
  <c r="AB94" i="19" s="1"/>
  <c r="H94" i="18"/>
  <c r="H94" i="19" s="1"/>
  <c r="P102" i="20"/>
  <c r="P102" i="22" s="1"/>
  <c r="P102" i="21"/>
  <c r="AF116" i="20"/>
  <c r="AN116" i="22" s="1"/>
  <c r="L116" i="28" s="1"/>
  <c r="N116" i="23" s="1"/>
  <c r="AF116" i="21"/>
  <c r="Z123" i="18"/>
  <c r="Z123" i="19" s="1"/>
  <c r="F123" i="18"/>
  <c r="F123" i="19" s="1"/>
  <c r="AK10" i="20"/>
  <c r="AK10" i="21"/>
  <c r="O19" i="21"/>
  <c r="O19" i="20"/>
  <c r="M28" i="21"/>
  <c r="M28" i="20"/>
  <c r="I46" i="20"/>
  <c r="I46" i="21"/>
  <c r="AA55" i="18"/>
  <c r="AA55" i="19" s="1"/>
  <c r="G55" i="18"/>
  <c r="G55" i="19" s="1"/>
  <c r="AM65" i="20"/>
  <c r="AU65" i="22" s="1"/>
  <c r="S65" i="28" s="1"/>
  <c r="U65" i="23" s="1"/>
  <c r="AM65" i="21"/>
  <c r="AG76" i="20"/>
  <c r="AO76" i="22" s="1"/>
  <c r="M76" i="28" s="1"/>
  <c r="O76" i="23" s="1"/>
  <c r="AG76" i="21"/>
  <c r="AE85" i="21"/>
  <c r="AE85" i="20"/>
  <c r="I94" i="21"/>
  <c r="I94" i="20"/>
  <c r="I94" i="22" s="1"/>
  <c r="K101" i="20"/>
  <c r="K101" i="22" s="1"/>
  <c r="K101" i="21"/>
  <c r="Q106" i="20"/>
  <c r="Q106" i="22" s="1"/>
  <c r="Q106" i="21"/>
  <c r="E112" i="18"/>
  <c r="E112" i="19" s="1"/>
  <c r="Y112" i="18"/>
  <c r="Y112" i="19" s="1"/>
  <c r="G119" i="18"/>
  <c r="G119" i="19" s="1"/>
  <c r="AA119" i="18"/>
  <c r="AA119" i="19" s="1"/>
  <c r="I126" i="21"/>
  <c r="I126" i="20"/>
  <c r="O131" i="20"/>
  <c r="O131" i="22" s="1"/>
  <c r="O131" i="21"/>
  <c r="R44" i="20"/>
  <c r="R44" i="22" s="1"/>
  <c r="R44" i="21"/>
  <c r="AJ77" i="21"/>
  <c r="AJ77" i="20"/>
  <c r="AR77" i="22" s="1"/>
  <c r="P77" i="28" s="1"/>
  <c r="R77" i="23" s="1"/>
  <c r="X111" i="18"/>
  <c r="X111" i="19" s="1"/>
  <c r="D111" i="18"/>
  <c r="D111" i="19" s="1"/>
  <c r="J10" i="20"/>
  <c r="J10" i="22" s="1"/>
  <c r="J10" i="21"/>
  <c r="D29" i="18"/>
  <c r="D29" i="19" s="1"/>
  <c r="X29" i="18"/>
  <c r="X29" i="19" s="1"/>
  <c r="V34" i="18"/>
  <c r="V34" i="19" s="1"/>
  <c r="B34" i="18"/>
  <c r="B34" i="19" s="1"/>
  <c r="AD42" i="20"/>
  <c r="AL42" i="22" s="1"/>
  <c r="J42" i="28" s="1"/>
  <c r="L42" i="23" s="1"/>
  <c r="AD42" i="21"/>
  <c r="L49" i="21"/>
  <c r="L49" i="20"/>
  <c r="N52" i="18"/>
  <c r="N52" i="19" s="1"/>
  <c r="AH52" i="18"/>
  <c r="AH52" i="19" s="1"/>
  <c r="R62" i="20"/>
  <c r="R62" i="21"/>
  <c r="AJ79" i="21"/>
  <c r="AJ79" i="20"/>
  <c r="AD86" i="21"/>
  <c r="AD86" i="20"/>
  <c r="AL94" i="21"/>
  <c r="AL94" i="20"/>
  <c r="F108" i="18"/>
  <c r="F108" i="19" s="1"/>
  <c r="Z108" i="18"/>
  <c r="Z108" i="19" s="1"/>
  <c r="AD118" i="21"/>
  <c r="AD118" i="20"/>
  <c r="H123" i="18"/>
  <c r="H123" i="19" s="1"/>
  <c r="AB123" i="18"/>
  <c r="AB123" i="19" s="1"/>
  <c r="P131" i="20"/>
  <c r="P131" i="22" s="1"/>
  <c r="P131" i="21"/>
  <c r="AF35" i="20"/>
  <c r="AF35" i="21"/>
  <c r="AF83" i="21"/>
  <c r="AF83" i="20"/>
  <c r="L131" i="21"/>
  <c r="L131" i="20"/>
  <c r="C10" i="18"/>
  <c r="C10" i="19" s="1"/>
  <c r="W10" i="18"/>
  <c r="W10" i="19" s="1"/>
  <c r="AM18" i="21"/>
  <c r="AM18" i="20"/>
  <c r="AU18" i="22" s="1"/>
  <c r="S18" i="28" s="1"/>
  <c r="U18" i="23" s="1"/>
  <c r="AA24" i="18"/>
  <c r="AA24" i="19" s="1"/>
  <c r="G24" i="18"/>
  <c r="G24" i="19" s="1"/>
  <c r="AM34" i="21"/>
  <c r="AM34" i="20"/>
  <c r="AI68" i="21"/>
  <c r="AI68" i="20"/>
  <c r="W74" i="18"/>
  <c r="W74" i="19" s="1"/>
  <c r="C74" i="18"/>
  <c r="C74" i="19" s="1"/>
  <c r="AM82" i="20"/>
  <c r="AU82" i="22" s="1"/>
  <c r="S82" i="28" s="1"/>
  <c r="U82" i="23" s="1"/>
  <c r="AM82" i="21"/>
  <c r="AA88" i="18"/>
  <c r="AA88" i="19" s="1"/>
  <c r="G88" i="18"/>
  <c r="G88" i="19" s="1"/>
  <c r="I95" i="20"/>
  <c r="I95" i="21"/>
  <c r="AA104" i="18"/>
  <c r="AA104" i="19" s="1"/>
  <c r="G104" i="18"/>
  <c r="G104" i="19" s="1"/>
  <c r="AM114" i="21"/>
  <c r="AM114" i="20"/>
  <c r="G120" i="18"/>
  <c r="G120" i="19" s="1"/>
  <c r="AA120" i="18"/>
  <c r="AA120" i="19" s="1"/>
  <c r="AD28" i="20"/>
  <c r="AD28" i="21"/>
  <c r="H61" i="18"/>
  <c r="H61" i="19" s="1"/>
  <c r="AB61" i="18"/>
  <c r="AB61" i="19" s="1"/>
  <c r="P113" i="21"/>
  <c r="P113" i="20"/>
  <c r="AJ16" i="21"/>
  <c r="AJ16" i="20"/>
  <c r="AH21" i="18"/>
  <c r="AH21" i="19" s="1"/>
  <c r="N21" i="18"/>
  <c r="N21" i="19" s="1"/>
  <c r="AB28" i="18"/>
  <c r="AB28" i="19" s="1"/>
  <c r="H28" i="18"/>
  <c r="H28" i="19" s="1"/>
  <c r="V35" i="18"/>
  <c r="V35" i="19" s="1"/>
  <c r="B35" i="18"/>
  <c r="B35" i="19" s="1"/>
  <c r="I46" i="5"/>
  <c r="AD55" i="21"/>
  <c r="AD55" i="20"/>
  <c r="AL55" i="22" s="1"/>
  <c r="J55" i="28" s="1"/>
  <c r="L55" i="23" s="1"/>
  <c r="AL63" i="20"/>
  <c r="AT63" i="22" s="1"/>
  <c r="R63" i="28" s="1"/>
  <c r="T63" i="23" s="1"/>
  <c r="AL63" i="21"/>
  <c r="AF70" i="21"/>
  <c r="AF70" i="20"/>
  <c r="P80" i="20"/>
  <c r="P80" i="21"/>
  <c r="N85" i="18"/>
  <c r="N85" i="19" s="1"/>
  <c r="AH85" i="18"/>
  <c r="AH85" i="19" s="1"/>
  <c r="AJ100" i="20"/>
  <c r="AR100" i="22" s="1"/>
  <c r="P100" i="28" s="1"/>
  <c r="R100" i="23" s="1"/>
  <c r="AJ100" i="21"/>
  <c r="B111" i="18"/>
  <c r="B111" i="19" s="1"/>
  <c r="V111" i="18"/>
  <c r="V111" i="19" s="1"/>
  <c r="J119" i="20"/>
  <c r="J119" i="21"/>
  <c r="AL127" i="21"/>
  <c r="AL127" i="20"/>
  <c r="AT127" i="22" s="1"/>
  <c r="R127" i="28" s="1"/>
  <c r="T127" i="23" s="1"/>
  <c r="AJ13" i="21"/>
  <c r="AJ13" i="20"/>
  <c r="AD56" i="21"/>
  <c r="AD56" i="20"/>
  <c r="L103" i="21"/>
  <c r="L103" i="20"/>
  <c r="L103" i="22" s="1"/>
  <c r="G5" i="18"/>
  <c r="G5" i="19" s="1"/>
  <c r="AA5" i="18"/>
  <c r="AA5" i="19" s="1"/>
  <c r="AM15" i="21"/>
  <c r="AM15" i="20"/>
  <c r="M26" i="21"/>
  <c r="M26" i="20"/>
  <c r="AM47" i="20"/>
  <c r="AM47" i="21"/>
  <c r="W55" i="18"/>
  <c r="W55" i="19" s="1"/>
  <c r="C55" i="18"/>
  <c r="C55" i="19" s="1"/>
  <c r="E62" i="18"/>
  <c r="E62" i="19" s="1"/>
  <c r="Y62" i="18"/>
  <c r="Y62" i="19" s="1"/>
  <c r="S79" i="20"/>
  <c r="S79" i="21"/>
  <c r="Q88" i="20"/>
  <c r="Q88" i="21"/>
  <c r="Q120" i="20"/>
  <c r="Q120" i="21"/>
  <c r="AI129" i="21"/>
  <c r="AI129" i="20"/>
  <c r="AJ29" i="20"/>
  <c r="AJ29" i="21"/>
  <c r="AK5" i="21"/>
  <c r="AK5" i="20"/>
  <c r="AS5" i="22" s="1"/>
  <c r="Q5" i="28" s="1"/>
  <c r="S5" i="23" s="1"/>
  <c r="AG7" i="21"/>
  <c r="AG7" i="20"/>
  <c r="AO7" i="22" s="1"/>
  <c r="M7" i="28" s="1"/>
  <c r="O7" i="23" s="1"/>
  <c r="I9" i="20"/>
  <c r="I9" i="22" s="1"/>
  <c r="I9" i="21"/>
  <c r="Y11" i="18"/>
  <c r="Y11" i="19" s="1"/>
  <c r="E11" i="18"/>
  <c r="E11" i="19" s="1"/>
  <c r="AM12" i="20"/>
  <c r="AM12" i="21"/>
  <c r="O14" i="20"/>
  <c r="O14" i="21"/>
  <c r="K16" i="20"/>
  <c r="K16" i="22" s="1"/>
  <c r="K16" i="21"/>
  <c r="G18" i="18"/>
  <c r="G18" i="19" s="1"/>
  <c r="AA18" i="18"/>
  <c r="AA18" i="19" s="1"/>
  <c r="AK21" i="20"/>
  <c r="AK21" i="21"/>
  <c r="M23" i="21"/>
  <c r="M23" i="20"/>
  <c r="M23" i="22" s="1"/>
  <c r="I25" i="20"/>
  <c r="I25" i="22" s="1"/>
  <c r="I25" i="21"/>
  <c r="E27" i="18"/>
  <c r="E27" i="19" s="1"/>
  <c r="Y27" i="18"/>
  <c r="Y27" i="19" s="1"/>
  <c r="S28" i="20"/>
  <c r="S28" i="21"/>
  <c r="O30" i="21"/>
  <c r="O30" i="20"/>
  <c r="O30" i="22" s="1"/>
  <c r="AE32" i="21"/>
  <c r="AE32" i="20"/>
  <c r="G34" i="18"/>
  <c r="G34" i="19" s="1"/>
  <c r="AA34" i="18"/>
  <c r="AA34" i="19" s="1"/>
  <c r="Q37" i="20"/>
  <c r="Q37" i="21"/>
  <c r="M39" i="21"/>
  <c r="M39" i="20"/>
  <c r="M39" i="22" s="1"/>
  <c r="I41" i="20"/>
  <c r="I41" i="22" s="1"/>
  <c r="I41" i="21"/>
  <c r="E43" i="18"/>
  <c r="E43" i="19" s="1"/>
  <c r="Y43" i="18"/>
  <c r="Y43" i="19" s="1"/>
  <c r="S44" i="20"/>
  <c r="S44" i="21"/>
  <c r="O46" i="21"/>
  <c r="O46" i="20"/>
  <c r="O46" i="22" s="1"/>
  <c r="K48" i="20"/>
  <c r="K48" i="22" s="1"/>
  <c r="K48" i="21"/>
  <c r="AA50" i="18"/>
  <c r="AA50" i="19" s="1"/>
  <c r="G50" i="18"/>
  <c r="G50" i="19" s="1"/>
  <c r="AK53" i="20"/>
  <c r="AK53" i="21"/>
  <c r="M55" i="21"/>
  <c r="M55" i="20"/>
  <c r="M55" i="22" s="1"/>
  <c r="I57" i="21"/>
  <c r="I57" i="20"/>
  <c r="E59" i="18"/>
  <c r="E59" i="19" s="1"/>
  <c r="Y59" i="18"/>
  <c r="Y59" i="19" s="1"/>
  <c r="S60" i="20"/>
  <c r="S60" i="21"/>
  <c r="O62" i="21"/>
  <c r="O62" i="20"/>
  <c r="O62" i="22" s="1"/>
  <c r="K64" i="20"/>
  <c r="K64" i="22" s="1"/>
  <c r="K64" i="21"/>
  <c r="G66" i="18"/>
  <c r="G66" i="19" s="1"/>
  <c r="AA66" i="18"/>
  <c r="AA66" i="19" s="1"/>
  <c r="Q69" i="20"/>
  <c r="Q69" i="21"/>
  <c r="M71" i="21"/>
  <c r="M71" i="20"/>
  <c r="M71" i="22" s="1"/>
  <c r="I73" i="20"/>
  <c r="I73" i="22" s="1"/>
  <c r="I73" i="21"/>
  <c r="S76" i="20"/>
  <c r="S76" i="21"/>
  <c r="O78" i="20"/>
  <c r="O78" i="21"/>
  <c r="K80" i="20"/>
  <c r="K80" i="21"/>
  <c r="C84" i="18"/>
  <c r="C84" i="19" s="1"/>
  <c r="W84" i="18"/>
  <c r="W84" i="19" s="1"/>
  <c r="AK85" i="21"/>
  <c r="AK85" i="20"/>
  <c r="AG87" i="20"/>
  <c r="AG87" i="21"/>
  <c r="I89" i="20"/>
  <c r="I89" i="21"/>
  <c r="AM92" i="20"/>
  <c r="AU92" i="22" s="1"/>
  <c r="S92" i="28" s="1"/>
  <c r="U92" i="23" s="1"/>
  <c r="AM92" i="21"/>
  <c r="O94" i="21"/>
  <c r="O94" i="20"/>
  <c r="K96" i="20"/>
  <c r="K96" i="21"/>
  <c r="G98" i="18"/>
  <c r="G98" i="19" s="1"/>
  <c r="AA98" i="18"/>
  <c r="AA98" i="19" s="1"/>
  <c r="C100" i="18"/>
  <c r="C100" i="19" s="1"/>
  <c r="W100" i="18"/>
  <c r="W100" i="19" s="1"/>
  <c r="Q101" i="21"/>
  <c r="Q101" i="20"/>
  <c r="AG103" i="21"/>
  <c r="AG103" i="20"/>
  <c r="AO103" i="22" s="1"/>
  <c r="M103" i="28" s="1"/>
  <c r="O103" i="23" s="1"/>
  <c r="I105" i="20"/>
  <c r="I105" i="21"/>
  <c r="AM108" i="21"/>
  <c r="AM108" i="20"/>
  <c r="O110" i="20"/>
  <c r="O110" i="21"/>
  <c r="K112" i="21"/>
  <c r="K112" i="20"/>
  <c r="K112" i="22" s="1"/>
  <c r="W116" i="18"/>
  <c r="W116" i="19" s="1"/>
  <c r="C116" i="18"/>
  <c r="C116" i="19" s="1"/>
  <c r="Q117" i="21"/>
  <c r="Q117" i="20"/>
  <c r="M119" i="20"/>
  <c r="M119" i="22" s="1"/>
  <c r="M119" i="21"/>
  <c r="AC121" i="20"/>
  <c r="AC121" i="21"/>
  <c r="S124" i="20"/>
  <c r="S124" i="21"/>
  <c r="AI126" i="21"/>
  <c r="AI126" i="20"/>
  <c r="K128" i="20"/>
  <c r="K128" i="22" s="1"/>
  <c r="K128" i="21"/>
  <c r="G130" i="18"/>
  <c r="G130" i="19" s="1"/>
  <c r="AA130" i="18"/>
  <c r="AA130" i="19" s="1"/>
  <c r="P4" i="20"/>
  <c r="P4" i="21"/>
  <c r="P69" i="21"/>
  <c r="P69" i="20"/>
  <c r="R5" i="20"/>
  <c r="R5" i="21"/>
  <c r="N7" i="18"/>
  <c r="N7" i="19" s="1"/>
  <c r="AH7" i="18"/>
  <c r="AH7" i="19" s="1"/>
  <c r="J9" i="21"/>
  <c r="J9" i="20"/>
  <c r="J9" i="22" s="1"/>
  <c r="Z11" i="18"/>
  <c r="Z11" i="19" s="1"/>
  <c r="F11" i="18"/>
  <c r="F11" i="19" s="1"/>
  <c r="AB14" i="18"/>
  <c r="AB14" i="19" s="1"/>
  <c r="H14" i="18"/>
  <c r="H14" i="19" s="1"/>
  <c r="AL17" i="20"/>
  <c r="AL17" i="21"/>
  <c r="V21" i="18"/>
  <c r="V21" i="19" s="1"/>
  <c r="B21" i="18"/>
  <c r="B21" i="19" s="1"/>
  <c r="P22" i="21"/>
  <c r="P22" i="20"/>
  <c r="L24" i="20"/>
  <c r="L24" i="22" s="1"/>
  <c r="L24" i="21"/>
  <c r="X28" i="18"/>
  <c r="X28" i="19" s="1"/>
  <c r="D28" i="18"/>
  <c r="D28" i="19" s="1"/>
  <c r="J29" i="20"/>
  <c r="J29" i="21"/>
  <c r="AJ34" i="21"/>
  <c r="AJ34" i="20"/>
  <c r="AF36" i="21"/>
  <c r="AF36" i="20"/>
  <c r="R37" i="20"/>
  <c r="R37" i="21"/>
  <c r="AH39" i="18"/>
  <c r="AH39" i="19" s="1"/>
  <c r="N39" i="18"/>
  <c r="N39" i="19" s="1"/>
  <c r="J41" i="21"/>
  <c r="J41" i="20"/>
  <c r="H46" i="18"/>
  <c r="H46" i="19" s="1"/>
  <c r="AB46" i="18"/>
  <c r="AB46" i="19" s="1"/>
  <c r="X48" i="18"/>
  <c r="X48" i="19" s="1"/>
  <c r="D48" i="18"/>
  <c r="D48" i="19" s="1"/>
  <c r="AL49" i="21"/>
  <c r="AL49" i="20"/>
  <c r="AT49" i="22" s="1"/>
  <c r="R49" i="28" s="1"/>
  <c r="T49" i="23" s="1"/>
  <c r="B53" i="18"/>
  <c r="B53" i="19" s="1"/>
  <c r="V53" i="18"/>
  <c r="V53" i="19" s="1"/>
  <c r="AJ54" i="20"/>
  <c r="AJ54" i="21"/>
  <c r="AF56" i="20"/>
  <c r="AF56" i="21"/>
  <c r="X60" i="18"/>
  <c r="X60" i="19" s="1"/>
  <c r="D60" i="18"/>
  <c r="D60" i="19" s="1"/>
  <c r="AD61" i="20"/>
  <c r="AL61" i="22" s="1"/>
  <c r="J61" i="28" s="1"/>
  <c r="L61" i="23" s="1"/>
  <c r="AD61" i="21"/>
  <c r="F63" i="18"/>
  <c r="F63" i="19" s="1"/>
  <c r="Z63" i="18"/>
  <c r="Z63" i="19" s="1"/>
  <c r="B65" i="18"/>
  <c r="B65" i="19" s="1"/>
  <c r="V65" i="18"/>
  <c r="V65" i="19" s="1"/>
  <c r="P66" i="20"/>
  <c r="P66" i="21"/>
  <c r="AF68" i="21"/>
  <c r="AF68" i="20"/>
  <c r="R69" i="20"/>
  <c r="R69" i="21"/>
  <c r="N71" i="18"/>
  <c r="N71" i="19" s="1"/>
  <c r="AH71" i="18"/>
  <c r="AH71" i="19" s="1"/>
  <c r="J73" i="20"/>
  <c r="J73" i="21"/>
  <c r="AB78" i="18"/>
  <c r="AB78" i="19" s="1"/>
  <c r="H78" i="18"/>
  <c r="H78" i="19" s="1"/>
  <c r="X80" i="18"/>
  <c r="X80" i="19" s="1"/>
  <c r="D80" i="18"/>
  <c r="D80" i="19" s="1"/>
  <c r="R81" i="21"/>
  <c r="R81" i="20"/>
  <c r="R81" i="22" s="1"/>
  <c r="B85" i="18"/>
  <c r="B85" i="19" s="1"/>
  <c r="V85" i="18"/>
  <c r="V85" i="19" s="1"/>
  <c r="P86" i="21"/>
  <c r="P86" i="20"/>
  <c r="AF88" i="20"/>
  <c r="AN88" i="22" s="1"/>
  <c r="L88" i="28" s="1"/>
  <c r="N88" i="23" s="1"/>
  <c r="AF88" i="21"/>
  <c r="J93" i="21"/>
  <c r="J93" i="20"/>
  <c r="J93" i="22" s="1"/>
  <c r="AJ98" i="20"/>
  <c r="AJ98" i="21"/>
  <c r="AF100" i="20"/>
  <c r="AN100" i="22" s="1"/>
  <c r="L100" i="28" s="1"/>
  <c r="N100" i="23" s="1"/>
  <c r="AF100" i="21"/>
  <c r="R101" i="21"/>
  <c r="R101" i="20"/>
  <c r="N103" i="18"/>
  <c r="N103" i="19" s="1"/>
  <c r="AH103" i="18"/>
  <c r="AH103" i="19" s="1"/>
  <c r="AD105" i="20"/>
  <c r="AD105" i="21"/>
  <c r="F107" i="18"/>
  <c r="F107" i="19" s="1"/>
  <c r="Z107" i="18"/>
  <c r="Z107" i="19" s="1"/>
  <c r="AB110" i="18"/>
  <c r="AB110" i="19" s="1"/>
  <c r="H110" i="18"/>
  <c r="H110" i="19" s="1"/>
  <c r="R113" i="20"/>
  <c r="R113" i="21"/>
  <c r="I116" i="5"/>
  <c r="AJ118" i="21"/>
  <c r="AJ118" i="20"/>
  <c r="AF120" i="21"/>
  <c r="AF120" i="20"/>
  <c r="AN120" i="22" s="1"/>
  <c r="L120" i="28" s="1"/>
  <c r="N120" i="23" s="1"/>
  <c r="D124" i="18"/>
  <c r="D124" i="19" s="1"/>
  <c r="X124" i="18"/>
  <c r="X124" i="19" s="1"/>
  <c r="J125" i="20"/>
  <c r="J125" i="22" s="1"/>
  <c r="J125" i="21"/>
  <c r="Z127" i="18"/>
  <c r="Z127" i="19" s="1"/>
  <c r="F127" i="18"/>
  <c r="F127" i="19" s="1"/>
  <c r="AD129" i="21"/>
  <c r="AD129" i="20"/>
  <c r="AL129" i="22" s="1"/>
  <c r="J129" i="28" s="1"/>
  <c r="L129" i="23" s="1"/>
  <c r="Z131" i="18"/>
  <c r="Z131" i="19" s="1"/>
  <c r="F131" i="18"/>
  <c r="F131" i="19" s="1"/>
  <c r="P89" i="21"/>
  <c r="P89" i="20"/>
  <c r="I6" i="21"/>
  <c r="I6" i="20"/>
  <c r="S9" i="21"/>
  <c r="S9" i="20"/>
  <c r="S9" i="22" s="1"/>
  <c r="O11" i="21"/>
  <c r="O11" i="20"/>
  <c r="K13" i="20"/>
  <c r="K13" i="22" s="1"/>
  <c r="K13" i="21"/>
  <c r="C17" i="18"/>
  <c r="C17" i="19" s="1"/>
  <c r="W17" i="18"/>
  <c r="W17" i="19" s="1"/>
  <c r="Q18" i="20"/>
  <c r="Q18" i="21"/>
  <c r="AG20" i="21"/>
  <c r="AG20" i="20"/>
  <c r="AC22" i="21"/>
  <c r="AC22" i="20"/>
  <c r="Y24" i="18"/>
  <c r="Y24" i="19" s="1"/>
  <c r="E24" i="18"/>
  <c r="E24" i="19" s="1"/>
  <c r="AM25" i="20"/>
  <c r="AM25" i="21"/>
  <c r="AI27" i="21"/>
  <c r="AI27" i="20"/>
  <c r="AE29" i="21"/>
  <c r="AE29" i="20"/>
  <c r="G31" i="18"/>
  <c r="G31" i="19" s="1"/>
  <c r="AA31" i="18"/>
  <c r="AA31" i="19" s="1"/>
  <c r="Q34" i="21"/>
  <c r="Q34" i="20"/>
  <c r="Q34" i="22" s="1"/>
  <c r="M36" i="21"/>
  <c r="M36" i="20"/>
  <c r="AC38" i="21"/>
  <c r="AC38" i="20"/>
  <c r="E40" i="18"/>
  <c r="E40" i="19" s="1"/>
  <c r="Y40" i="18"/>
  <c r="Y40" i="19" s="1"/>
  <c r="AM41" i="20"/>
  <c r="AM41" i="21"/>
  <c r="AI43" i="20"/>
  <c r="AQ43" i="22" s="1"/>
  <c r="O43" i="28" s="1"/>
  <c r="Q43" i="23" s="1"/>
  <c r="AI43" i="21"/>
  <c r="AE45" i="21"/>
  <c r="AE45" i="20"/>
  <c r="G47" i="18"/>
  <c r="G47" i="19" s="1"/>
  <c r="AA47" i="18"/>
  <c r="AA47" i="19" s="1"/>
  <c r="C49" i="18"/>
  <c r="C49" i="19" s="1"/>
  <c r="W49" i="18"/>
  <c r="W49" i="19" s="1"/>
  <c r="Q50" i="20"/>
  <c r="Q50" i="22" s="1"/>
  <c r="Q50" i="21"/>
  <c r="AG52" i="21"/>
  <c r="AG52" i="20"/>
  <c r="AC54" i="21"/>
  <c r="AC54" i="20"/>
  <c r="S57" i="20"/>
  <c r="S57" i="21"/>
  <c r="O59" i="20"/>
  <c r="O59" i="22" s="1"/>
  <c r="O59" i="21"/>
  <c r="K61" i="21"/>
  <c r="K61" i="20"/>
  <c r="C65" i="18"/>
  <c r="C65" i="19" s="1"/>
  <c r="W65" i="18"/>
  <c r="W65" i="19" s="1"/>
  <c r="Q66" i="20"/>
  <c r="Q66" i="21"/>
  <c r="AG68" i="21"/>
  <c r="AG68" i="20"/>
  <c r="I70" i="21"/>
  <c r="I70" i="20"/>
  <c r="AM73" i="20"/>
  <c r="AU73" i="22" s="1"/>
  <c r="S73" i="28" s="1"/>
  <c r="U73" i="23" s="1"/>
  <c r="AM73" i="21"/>
  <c r="AI75" i="20"/>
  <c r="AI75" i="21"/>
  <c r="AE77" i="21"/>
  <c r="AE77" i="20"/>
  <c r="G79" i="18"/>
  <c r="G79" i="19" s="1"/>
  <c r="AA79" i="18"/>
  <c r="AA79" i="19" s="1"/>
  <c r="Q82" i="20"/>
  <c r="Q82" i="22" s="1"/>
  <c r="Q82" i="21"/>
  <c r="AG84" i="21"/>
  <c r="AG84" i="20"/>
  <c r="AO84" i="22" s="1"/>
  <c r="M84" i="28" s="1"/>
  <c r="O84" i="23" s="1"/>
  <c r="AC86" i="21"/>
  <c r="AC86" i="20"/>
  <c r="E88" i="18"/>
  <c r="E88" i="19" s="1"/>
  <c r="Y88" i="18"/>
  <c r="Y88" i="19" s="1"/>
  <c r="S89" i="20"/>
  <c r="S89" i="22" s="1"/>
  <c r="S89" i="21"/>
  <c r="AI91" i="21"/>
  <c r="AI91" i="20"/>
  <c r="AQ91" i="22" s="1"/>
  <c r="O91" i="28" s="1"/>
  <c r="Q91" i="23" s="1"/>
  <c r="AE93" i="21"/>
  <c r="AE93" i="20"/>
  <c r="G95" i="18"/>
  <c r="G95" i="19" s="1"/>
  <c r="AA95" i="18"/>
  <c r="AA95" i="19" s="1"/>
  <c r="C97" i="18"/>
  <c r="C97" i="19" s="1"/>
  <c r="W97" i="18"/>
  <c r="W97" i="19" s="1"/>
  <c r="AK98" i="20"/>
  <c r="AK98" i="21"/>
  <c r="M100" i="20"/>
  <c r="M100" i="22" s="1"/>
  <c r="M100" i="21"/>
  <c r="I102" i="21"/>
  <c r="I102" i="20"/>
  <c r="Y104" i="18"/>
  <c r="Y104" i="19" s="1"/>
  <c r="E104" i="18"/>
  <c r="E104" i="19" s="1"/>
  <c r="S105" i="20"/>
  <c r="S105" i="21"/>
  <c r="O107" i="21"/>
  <c r="O107" i="20"/>
  <c r="K109" i="21"/>
  <c r="K109" i="20"/>
  <c r="C113" i="18"/>
  <c r="C113" i="19" s="1"/>
  <c r="W113" i="18"/>
  <c r="W113" i="19" s="1"/>
  <c r="Q114" i="21"/>
  <c r="Q114" i="20"/>
  <c r="Q114" i="22" s="1"/>
  <c r="M116" i="20"/>
  <c r="M116" i="22" s="1"/>
  <c r="M116" i="21"/>
  <c r="I118" i="21"/>
  <c r="I118" i="20"/>
  <c r="Y120" i="18"/>
  <c r="Y120" i="19" s="1"/>
  <c r="E120" i="18"/>
  <c r="E120" i="19" s="1"/>
  <c r="S121" i="21"/>
  <c r="S121" i="20"/>
  <c r="S121" i="22" s="1"/>
  <c r="O123" i="20"/>
  <c r="O123" i="22" s="1"/>
  <c r="O123" i="21"/>
  <c r="AE125" i="21"/>
  <c r="AE125" i="20"/>
  <c r="AK130" i="20"/>
  <c r="AS130" i="22" s="1"/>
  <c r="Q130" i="28" s="1"/>
  <c r="S130" i="23" s="1"/>
  <c r="AK130" i="21"/>
  <c r="J12" i="20"/>
  <c r="J12" i="21"/>
  <c r="R28" i="21"/>
  <c r="R28" i="20"/>
  <c r="AF39" i="20"/>
  <c r="AN39" i="22" s="1"/>
  <c r="L39" i="28" s="1"/>
  <c r="N39" i="23" s="1"/>
  <c r="AF39" i="21"/>
  <c r="AJ49" i="21"/>
  <c r="AJ49" i="20"/>
  <c r="AL60" i="21"/>
  <c r="AL60" i="20"/>
  <c r="AT60" i="22" s="1"/>
  <c r="R60" i="28" s="1"/>
  <c r="T60" i="23" s="1"/>
  <c r="I67" i="5"/>
  <c r="F82" i="18"/>
  <c r="F82" i="19" s="1"/>
  <c r="Z82" i="18"/>
  <c r="Z82" i="19" s="1"/>
  <c r="AF91" i="21"/>
  <c r="AF91" i="20"/>
  <c r="AN91" i="22" s="1"/>
  <c r="L91" i="28" s="1"/>
  <c r="N91" i="23" s="1"/>
  <c r="AJ97" i="21"/>
  <c r="AJ97" i="20"/>
  <c r="X115" i="18"/>
  <c r="X115" i="19" s="1"/>
  <c r="D115" i="18"/>
  <c r="D115" i="19" s="1"/>
  <c r="X123" i="18"/>
  <c r="X123" i="19" s="1"/>
  <c r="D123" i="18"/>
  <c r="D123" i="19" s="1"/>
  <c r="I5" i="5"/>
  <c r="P7" i="20"/>
  <c r="P7" i="22" s="1"/>
  <c r="P7" i="21"/>
  <c r="AF9" i="20"/>
  <c r="AF9" i="21"/>
  <c r="J14" i="20"/>
  <c r="J14" i="22" s="1"/>
  <c r="J14" i="21"/>
  <c r="F16" i="18"/>
  <c r="F16" i="19" s="1"/>
  <c r="Z16" i="18"/>
  <c r="Z16" i="19" s="1"/>
  <c r="V18" i="18"/>
  <c r="V18" i="19" s="1"/>
  <c r="B18" i="18"/>
  <c r="B18" i="19" s="1"/>
  <c r="P19" i="21"/>
  <c r="P19" i="20"/>
  <c r="P19" i="22" s="1"/>
  <c r="AF21" i="20"/>
  <c r="AN21" i="22" s="1"/>
  <c r="L21" i="28" s="1"/>
  <c r="N21" i="23" s="1"/>
  <c r="AF21" i="21"/>
  <c r="R22" i="20"/>
  <c r="R22" i="22" s="1"/>
  <c r="R22" i="21"/>
  <c r="N24" i="18"/>
  <c r="N24" i="19" s="1"/>
  <c r="AH24" i="18"/>
  <c r="AH24" i="19" s="1"/>
  <c r="AD26" i="20"/>
  <c r="AD26" i="21"/>
  <c r="Z28" i="18"/>
  <c r="Z28" i="19" s="1"/>
  <c r="F28" i="18"/>
  <c r="F28" i="19" s="1"/>
  <c r="AB31" i="18"/>
  <c r="AB31" i="19" s="1"/>
  <c r="H31" i="18"/>
  <c r="H31" i="19" s="1"/>
  <c r="R34" i="21"/>
  <c r="R34" i="20"/>
  <c r="I37" i="5"/>
  <c r="AJ39" i="21"/>
  <c r="AJ39" i="20"/>
  <c r="L41" i="21"/>
  <c r="L41" i="20"/>
  <c r="L41" i="22" s="1"/>
  <c r="H43" i="18"/>
  <c r="H43" i="19" s="1"/>
  <c r="AB43" i="18"/>
  <c r="AB43" i="19" s="1"/>
  <c r="R46" i="20"/>
  <c r="R46" i="22" s="1"/>
  <c r="R46" i="21"/>
  <c r="I49" i="5"/>
  <c r="P51" i="20"/>
  <c r="P51" i="22" s="1"/>
  <c r="P51" i="21"/>
  <c r="AF53" i="20"/>
  <c r="AN53" i="22" s="1"/>
  <c r="L53" i="28" s="1"/>
  <c r="N53" i="23" s="1"/>
  <c r="AF53" i="21"/>
  <c r="J58" i="20"/>
  <c r="J58" i="21"/>
  <c r="F60" i="18"/>
  <c r="F60" i="19" s="1"/>
  <c r="Z60" i="18"/>
  <c r="Z60" i="19" s="1"/>
  <c r="B62" i="18"/>
  <c r="B62" i="19" s="1"/>
  <c r="V62" i="18"/>
  <c r="V62" i="19" s="1"/>
  <c r="AJ63" i="20"/>
  <c r="AR63" i="22" s="1"/>
  <c r="P63" i="28" s="1"/>
  <c r="R63" i="23" s="1"/>
  <c r="AJ63" i="21"/>
  <c r="AF65" i="20"/>
  <c r="AF65" i="21"/>
  <c r="R66" i="21"/>
  <c r="R66" i="20"/>
  <c r="R66" i="22" s="1"/>
  <c r="N68" i="18"/>
  <c r="N68" i="19" s="1"/>
  <c r="AH68" i="18"/>
  <c r="AH68" i="19" s="1"/>
  <c r="AD70" i="20"/>
  <c r="AL70" i="22" s="1"/>
  <c r="J70" i="28" s="1"/>
  <c r="L70" i="23" s="1"/>
  <c r="AD70" i="21"/>
  <c r="Z72" i="18"/>
  <c r="Z72" i="19" s="1"/>
  <c r="F72" i="18"/>
  <c r="F72" i="19" s="1"/>
  <c r="AB75" i="18"/>
  <c r="AB75" i="19" s="1"/>
  <c r="H75" i="18"/>
  <c r="H75" i="19" s="1"/>
  <c r="D77" i="18"/>
  <c r="D77" i="19" s="1"/>
  <c r="X77" i="18"/>
  <c r="X77" i="19" s="1"/>
  <c r="R78" i="21"/>
  <c r="R78" i="20"/>
  <c r="I81" i="5"/>
  <c r="AJ83" i="21"/>
  <c r="AJ83" i="20"/>
  <c r="AF85" i="20"/>
  <c r="AN85" i="22" s="1"/>
  <c r="L85" i="28" s="1"/>
  <c r="N85" i="23" s="1"/>
  <c r="AF85" i="21"/>
  <c r="J90" i="21"/>
  <c r="J90" i="20"/>
  <c r="J90" i="22" s="1"/>
  <c r="V94" i="18"/>
  <c r="V94" i="19" s="1"/>
  <c r="B94" i="18"/>
  <c r="B94" i="19" s="1"/>
  <c r="P95" i="21"/>
  <c r="P95" i="20"/>
  <c r="AF97" i="20"/>
  <c r="AN97" i="22" s="1"/>
  <c r="L97" i="28" s="1"/>
  <c r="N97" i="23" s="1"/>
  <c r="AF97" i="21"/>
  <c r="R98" i="20"/>
  <c r="R98" i="21"/>
  <c r="N100" i="18"/>
  <c r="N100" i="19" s="1"/>
  <c r="AH100" i="18"/>
  <c r="AH100" i="19" s="1"/>
  <c r="J102" i="21"/>
  <c r="J102" i="20"/>
  <c r="H107" i="18"/>
  <c r="H107" i="19" s="1"/>
  <c r="AB107" i="18"/>
  <c r="AB107" i="19" s="1"/>
  <c r="X109" i="18"/>
  <c r="X109" i="19" s="1"/>
  <c r="D109" i="18"/>
  <c r="D109" i="19" s="1"/>
  <c r="AL110" i="20"/>
  <c r="AL110" i="21"/>
  <c r="I113" i="5"/>
  <c r="AJ115" i="21"/>
  <c r="AJ115" i="20"/>
  <c r="AR115" i="22" s="1"/>
  <c r="P115" i="28" s="1"/>
  <c r="R115" i="23" s="1"/>
  <c r="AF117" i="21"/>
  <c r="AF117" i="20"/>
  <c r="J122" i="21"/>
  <c r="J122" i="20"/>
  <c r="B126" i="18"/>
  <c r="B126" i="19" s="1"/>
  <c r="V126" i="18"/>
  <c r="V126" i="19" s="1"/>
  <c r="AJ127" i="20"/>
  <c r="AJ127" i="21"/>
  <c r="AF129" i="20"/>
  <c r="AN129" i="22" s="1"/>
  <c r="L129" i="28" s="1"/>
  <c r="N129" i="23" s="1"/>
  <c r="AF129" i="21"/>
  <c r="AL130" i="21"/>
  <c r="AL130" i="20"/>
  <c r="W4" i="18"/>
  <c r="W4" i="19" s="1"/>
  <c r="C4" i="18"/>
  <c r="C4" i="19" s="1"/>
  <c r="AL12" i="21"/>
  <c r="AL12" i="20"/>
  <c r="AT12" i="22" s="1"/>
  <c r="R12" i="28" s="1"/>
  <c r="T12" i="23" s="1"/>
  <c r="AJ21" i="21"/>
  <c r="AJ21" i="20"/>
  <c r="AJ45" i="20"/>
  <c r="AR45" i="22" s="1"/>
  <c r="P45" i="28" s="1"/>
  <c r="R45" i="23" s="1"/>
  <c r="AJ45" i="21"/>
  <c r="Z62" i="18"/>
  <c r="Z62" i="19" s="1"/>
  <c r="F62" i="18"/>
  <c r="F62" i="19" s="1"/>
  <c r="AD68" i="20"/>
  <c r="AD68" i="21"/>
  <c r="AB89" i="18"/>
  <c r="AB89" i="19" s="1"/>
  <c r="H89" i="18"/>
  <c r="H89" i="19" s="1"/>
  <c r="L99" i="20"/>
  <c r="L99" i="22" s="1"/>
  <c r="L99" i="21"/>
  <c r="B116" i="18"/>
  <c r="B116" i="19" s="1"/>
  <c r="V116" i="18"/>
  <c r="V116" i="19" s="1"/>
  <c r="AJ125" i="20"/>
  <c r="AJ125" i="21"/>
  <c r="AG5" i="21"/>
  <c r="AG5" i="20"/>
  <c r="AC7" i="21"/>
  <c r="AC7" i="20"/>
  <c r="S10" i="21"/>
  <c r="S10" i="20"/>
  <c r="O12" i="21"/>
  <c r="O12" i="20"/>
  <c r="O12" i="22" s="1"/>
  <c r="K14" i="21"/>
  <c r="K14" i="20"/>
  <c r="Q19" i="21"/>
  <c r="Q19" i="20"/>
  <c r="M21" i="21"/>
  <c r="M21" i="20"/>
  <c r="I23" i="21"/>
  <c r="I23" i="20"/>
  <c r="I23" i="22" s="1"/>
  <c r="AM26" i="20"/>
  <c r="AU26" i="22" s="1"/>
  <c r="S26" i="28" s="1"/>
  <c r="U26" i="23" s="1"/>
  <c r="AM26" i="21"/>
  <c r="AI28" i="21"/>
  <c r="AI28" i="20"/>
  <c r="AE30" i="20"/>
  <c r="AE30" i="21"/>
  <c r="G32" i="18"/>
  <c r="G32" i="19" s="1"/>
  <c r="AA32" i="18"/>
  <c r="AA32" i="19" s="1"/>
  <c r="AK35" i="21"/>
  <c r="AK35" i="20"/>
  <c r="M37" i="21"/>
  <c r="M37" i="20"/>
  <c r="I39" i="21"/>
  <c r="I39" i="20"/>
  <c r="E41" i="18"/>
  <c r="E41" i="19" s="1"/>
  <c r="Y41" i="18"/>
  <c r="Y41" i="19" s="1"/>
  <c r="AM42" i="21"/>
  <c r="AM42" i="20"/>
  <c r="AI44" i="20"/>
  <c r="AQ44" i="22" s="1"/>
  <c r="O44" i="28" s="1"/>
  <c r="Q44" i="23" s="1"/>
  <c r="AI44" i="21"/>
  <c r="K46" i="21"/>
  <c r="K46" i="20"/>
  <c r="AK51" i="20"/>
  <c r="AK51" i="21"/>
  <c r="M53" i="21"/>
  <c r="M53" i="20"/>
  <c r="AC55" i="21"/>
  <c r="AC55" i="20"/>
  <c r="E57" i="18"/>
  <c r="E57" i="19" s="1"/>
  <c r="Y57" i="18"/>
  <c r="Y57" i="19" s="1"/>
  <c r="S58" i="20"/>
  <c r="S58" i="21"/>
  <c r="O60" i="21"/>
  <c r="O60" i="20"/>
  <c r="AE62" i="21"/>
  <c r="AE62" i="20"/>
  <c r="G64" i="18"/>
  <c r="G64" i="19" s="1"/>
  <c r="AA64" i="18"/>
  <c r="AA64" i="19" s="1"/>
  <c r="W66" i="18"/>
  <c r="W66" i="19" s="1"/>
  <c r="C66" i="18"/>
  <c r="C66" i="19" s="1"/>
  <c r="Q67" i="20"/>
  <c r="Q67" i="22" s="1"/>
  <c r="Q67" i="21"/>
  <c r="M69" i="21"/>
  <c r="M69" i="20"/>
  <c r="I71" i="21"/>
  <c r="I71" i="20"/>
  <c r="S74" i="20"/>
  <c r="S74" i="21"/>
  <c r="AI76" i="21"/>
  <c r="AI76" i="20"/>
  <c r="K78" i="21"/>
  <c r="K78" i="20"/>
  <c r="AK83" i="20"/>
  <c r="AS83" i="22" s="1"/>
  <c r="Q83" i="28" s="1"/>
  <c r="S83" i="23" s="1"/>
  <c r="AK83" i="21"/>
  <c r="M85" i="21"/>
  <c r="M85" i="20"/>
  <c r="M85" i="22" s="1"/>
  <c r="AC87" i="21"/>
  <c r="AC87" i="20"/>
  <c r="AM90" i="21"/>
  <c r="AM90" i="20"/>
  <c r="O92" i="21"/>
  <c r="O92" i="20"/>
  <c r="AE94" i="21"/>
  <c r="AE94" i="20"/>
  <c r="AM94" i="22" s="1"/>
  <c r="K94" i="28" s="1"/>
  <c r="M94" i="23" s="1"/>
  <c r="Q99" i="20"/>
  <c r="Q99" i="22" s="1"/>
  <c r="Q99" i="21"/>
  <c r="M101" i="21"/>
  <c r="M101" i="20"/>
  <c r="AC103" i="21"/>
  <c r="AC103" i="20"/>
  <c r="S106" i="21"/>
  <c r="S106" i="20"/>
  <c r="S106" i="22" s="1"/>
  <c r="O108" i="21"/>
  <c r="O108" i="20"/>
  <c r="K110" i="21"/>
  <c r="K110" i="20"/>
  <c r="Q115" i="21"/>
  <c r="Q115" i="20"/>
  <c r="M117" i="21"/>
  <c r="M117" i="20"/>
  <c r="M117" i="22" s="1"/>
  <c r="I119" i="20"/>
  <c r="I119" i="22" s="1"/>
  <c r="I119" i="21"/>
  <c r="S122" i="21"/>
  <c r="S122" i="20"/>
  <c r="O124" i="20"/>
  <c r="O124" i="22" s="1"/>
  <c r="O124" i="21"/>
  <c r="AE126" i="20"/>
  <c r="AE126" i="21"/>
  <c r="Q131" i="21"/>
  <c r="Q131" i="20"/>
  <c r="AD8" i="20"/>
  <c r="AL8" i="22" s="1"/>
  <c r="J8" i="28" s="1"/>
  <c r="L8" i="23" s="1"/>
  <c r="AD8" i="21"/>
  <c r="R16" i="21"/>
  <c r="R16" i="20"/>
  <c r="B24" i="18"/>
  <c r="B24" i="19" s="1"/>
  <c r="V24" i="18"/>
  <c r="V24" i="19" s="1"/>
  <c r="AB33" i="18"/>
  <c r="AB33" i="19" s="1"/>
  <c r="H33" i="18"/>
  <c r="H33" i="19" s="1"/>
  <c r="AB41" i="18"/>
  <c r="AB41" i="19" s="1"/>
  <c r="H41" i="18"/>
  <c r="H41" i="19" s="1"/>
  <c r="H49" i="18"/>
  <c r="H49" i="19" s="1"/>
  <c r="AB49" i="18"/>
  <c r="AB49" i="19" s="1"/>
  <c r="AB57" i="18"/>
  <c r="AB57" i="19" s="1"/>
  <c r="H57" i="18"/>
  <c r="H57" i="19" s="1"/>
  <c r="R64" i="20"/>
  <c r="R64" i="22" s="1"/>
  <c r="R64" i="21"/>
  <c r="AH74" i="18"/>
  <c r="AH74" i="19" s="1"/>
  <c r="N74" i="18"/>
  <c r="N74" i="19" s="1"/>
  <c r="J92" i="21"/>
  <c r="J92" i="20"/>
  <c r="AL100" i="20"/>
  <c r="AL100" i="21"/>
  <c r="AB109" i="18"/>
  <c r="AB109" i="19" s="1"/>
  <c r="H109" i="18"/>
  <c r="H109" i="19" s="1"/>
  <c r="X119" i="18"/>
  <c r="X119" i="19" s="1"/>
  <c r="D119" i="18"/>
  <c r="D119" i="19" s="1"/>
  <c r="L127" i="21"/>
  <c r="L127" i="20"/>
  <c r="N5" i="18"/>
  <c r="N5" i="19" s="1"/>
  <c r="AH5" i="18"/>
  <c r="AH5" i="19" s="1"/>
  <c r="AD7" i="20"/>
  <c r="AL7" i="22" s="1"/>
  <c r="J7" i="28" s="1"/>
  <c r="L7" i="23" s="1"/>
  <c r="AD7" i="21"/>
  <c r="H12" i="18"/>
  <c r="H12" i="19" s="1"/>
  <c r="AB12" i="18"/>
  <c r="AB12" i="19" s="1"/>
  <c r="AL15" i="20"/>
  <c r="AT15" i="22" s="1"/>
  <c r="R15" i="28" s="1"/>
  <c r="T15" i="23" s="1"/>
  <c r="AL15" i="21"/>
  <c r="B19" i="18"/>
  <c r="B19" i="19" s="1"/>
  <c r="V19" i="18"/>
  <c r="V19" i="19" s="1"/>
  <c r="AJ20" i="20"/>
  <c r="AR20" i="22" s="1"/>
  <c r="P20" i="28" s="1"/>
  <c r="R20" i="23" s="1"/>
  <c r="AJ20" i="21"/>
  <c r="AF22" i="21"/>
  <c r="AF22" i="20"/>
  <c r="AD27" i="21"/>
  <c r="AD27" i="20"/>
  <c r="I30" i="5"/>
  <c r="P32" i="20"/>
  <c r="P32" i="21"/>
  <c r="AF34" i="21"/>
  <c r="AF34" i="20"/>
  <c r="AN34" i="22" s="1"/>
  <c r="L34" i="28" s="1"/>
  <c r="N34" i="23" s="1"/>
  <c r="AL35" i="21"/>
  <c r="AL35" i="20"/>
  <c r="AT35" i="22" s="1"/>
  <c r="R35" i="28" s="1"/>
  <c r="T35" i="23" s="1"/>
  <c r="N37" i="18"/>
  <c r="N37" i="19" s="1"/>
  <c r="AH37" i="18"/>
  <c r="AH37" i="19" s="1"/>
  <c r="J39" i="20"/>
  <c r="J39" i="22" s="1"/>
  <c r="J39" i="21"/>
  <c r="F41" i="18"/>
  <c r="F41" i="19" s="1"/>
  <c r="Z41" i="18"/>
  <c r="Z41" i="19" s="1"/>
  <c r="H44" i="18"/>
  <c r="H44" i="19" s="1"/>
  <c r="AB44" i="18"/>
  <c r="AB44" i="19" s="1"/>
  <c r="AL47" i="21"/>
  <c r="AL47" i="20"/>
  <c r="B51" i="18"/>
  <c r="B51" i="19" s="1"/>
  <c r="V51" i="18"/>
  <c r="V51" i="19" s="1"/>
  <c r="P52" i="21"/>
  <c r="P52" i="20"/>
  <c r="P52" i="22" s="1"/>
  <c r="AF54" i="21"/>
  <c r="AF54" i="20"/>
  <c r="AN54" i="22" s="1"/>
  <c r="L54" i="28" s="1"/>
  <c r="N54" i="23" s="1"/>
  <c r="J59" i="20"/>
  <c r="J59" i="22" s="1"/>
  <c r="J59" i="21"/>
  <c r="F61" i="18"/>
  <c r="F61" i="19" s="1"/>
  <c r="Z61" i="18"/>
  <c r="Z61" i="19" s="1"/>
  <c r="I62" i="5"/>
  <c r="P64" i="21"/>
  <c r="P64" i="20"/>
  <c r="AF66" i="20"/>
  <c r="AF66" i="21"/>
  <c r="R67" i="21"/>
  <c r="R67" i="20"/>
  <c r="R67" i="22" s="1"/>
  <c r="N69" i="18"/>
  <c r="N69" i="19" s="1"/>
  <c r="AH69" i="18"/>
  <c r="AH69" i="19" s="1"/>
  <c r="AD71" i="20"/>
  <c r="AL71" i="22" s="1"/>
  <c r="J71" i="28" s="1"/>
  <c r="L71" i="23" s="1"/>
  <c r="AD71" i="21"/>
  <c r="F73" i="18"/>
  <c r="F73" i="19" s="1"/>
  <c r="Z73" i="18"/>
  <c r="Z73" i="19" s="1"/>
  <c r="H76" i="18"/>
  <c r="H76" i="19" s="1"/>
  <c r="AB76" i="18"/>
  <c r="AB76" i="19" s="1"/>
  <c r="X78" i="18"/>
  <c r="X78" i="19" s="1"/>
  <c r="D78" i="18"/>
  <c r="D78" i="19" s="1"/>
  <c r="AL79" i="21"/>
  <c r="AL79" i="20"/>
  <c r="B83" i="18"/>
  <c r="B83" i="19" s="1"/>
  <c r="V83" i="18"/>
  <c r="V83" i="19" s="1"/>
  <c r="P84" i="21"/>
  <c r="P84" i="20"/>
  <c r="P84" i="22" s="1"/>
  <c r="AF86" i="20"/>
  <c r="AN86" i="22" s="1"/>
  <c r="L86" i="28" s="1"/>
  <c r="N86" i="23" s="1"/>
  <c r="AF86" i="21"/>
  <c r="X90" i="18"/>
  <c r="X90" i="19" s="1"/>
  <c r="D90" i="18"/>
  <c r="D90" i="19" s="1"/>
  <c r="J91" i="20"/>
  <c r="J91" i="21"/>
  <c r="F93" i="18"/>
  <c r="F93" i="19" s="1"/>
  <c r="Z93" i="18"/>
  <c r="Z93" i="19" s="1"/>
  <c r="I94" i="5"/>
  <c r="P96" i="21"/>
  <c r="P96" i="20"/>
  <c r="P96" i="22" s="1"/>
  <c r="L98" i="20"/>
  <c r="L98" i="21"/>
  <c r="R99" i="20"/>
  <c r="R99" i="22" s="1"/>
  <c r="R99" i="21"/>
  <c r="AH101" i="18"/>
  <c r="AH101" i="19" s="1"/>
  <c r="N101" i="18"/>
  <c r="N101" i="19" s="1"/>
  <c r="AD103" i="21"/>
  <c r="AD103" i="20"/>
  <c r="AL103" i="22" s="1"/>
  <c r="J103" i="28" s="1"/>
  <c r="L103" i="23" s="1"/>
  <c r="Z105" i="18"/>
  <c r="Z105" i="19" s="1"/>
  <c r="F105" i="18"/>
  <c r="F105" i="19" s="1"/>
  <c r="H108" i="18"/>
  <c r="H108" i="19" s="1"/>
  <c r="AB108" i="18"/>
  <c r="AB108" i="19" s="1"/>
  <c r="AL111" i="20"/>
  <c r="AL111" i="21"/>
  <c r="B115" i="18"/>
  <c r="B115" i="19" s="1"/>
  <c r="V115" i="18"/>
  <c r="V115" i="19" s="1"/>
  <c r="P116" i="21"/>
  <c r="P116" i="20"/>
  <c r="P116" i="22" s="1"/>
  <c r="L118" i="20"/>
  <c r="L118" i="22" s="1"/>
  <c r="L118" i="21"/>
  <c r="J123" i="21"/>
  <c r="J123" i="20"/>
  <c r="F125" i="18"/>
  <c r="F125" i="19" s="1"/>
  <c r="Z125" i="18"/>
  <c r="Z125" i="19" s="1"/>
  <c r="I126" i="5"/>
  <c r="AJ128" i="21"/>
  <c r="AJ128" i="20"/>
  <c r="AF130" i="21"/>
  <c r="AF130" i="20"/>
  <c r="AN130" i="22" s="1"/>
  <c r="L130" i="28" s="1"/>
  <c r="N130" i="23" s="1"/>
  <c r="R131" i="20"/>
  <c r="R131" i="22" s="1"/>
  <c r="R131" i="21"/>
  <c r="AB9" i="18"/>
  <c r="AB9" i="19" s="1"/>
  <c r="H9" i="18"/>
  <c r="H9" i="19" s="1"/>
  <c r="N18" i="18"/>
  <c r="N18" i="19" s="1"/>
  <c r="AH18" i="18"/>
  <c r="AH18" i="19" s="1"/>
  <c r="V28" i="18"/>
  <c r="V28" i="19" s="1"/>
  <c r="B28" i="18"/>
  <c r="B28" i="19" s="1"/>
  <c r="F46" i="18"/>
  <c r="F46" i="19" s="1"/>
  <c r="Z46" i="18"/>
  <c r="Z46" i="19" s="1"/>
  <c r="I51" i="5"/>
  <c r="AJ61" i="20"/>
  <c r="AJ61" i="21"/>
  <c r="AF71" i="21"/>
  <c r="AF71" i="20"/>
  <c r="AJ81" i="21"/>
  <c r="AJ81" i="20"/>
  <c r="I87" i="5"/>
  <c r="F98" i="18"/>
  <c r="F98" i="19" s="1"/>
  <c r="Z98" i="18"/>
  <c r="Z98" i="19" s="1"/>
  <c r="N114" i="18"/>
  <c r="N114" i="19" s="1"/>
  <c r="AH114" i="18"/>
  <c r="AH114" i="19" s="1"/>
  <c r="I123" i="5"/>
  <c r="Z130" i="18"/>
  <c r="Z130" i="19" s="1"/>
  <c r="F130" i="18"/>
  <c r="F130" i="19" s="1"/>
  <c r="Y6" i="18"/>
  <c r="Y6" i="19" s="1"/>
  <c r="E6" i="18"/>
  <c r="E6" i="19" s="1"/>
  <c r="AM7" i="20"/>
  <c r="AM7" i="21"/>
  <c r="AI9" i="20"/>
  <c r="AQ9" i="22" s="1"/>
  <c r="O9" i="28" s="1"/>
  <c r="Q9" i="23" s="1"/>
  <c r="AI9" i="21"/>
  <c r="K11" i="20"/>
  <c r="K11" i="22" s="1"/>
  <c r="K11" i="21"/>
  <c r="AA13" i="18"/>
  <c r="AA13" i="19" s="1"/>
  <c r="G13" i="18"/>
  <c r="G13" i="19" s="1"/>
  <c r="Q16" i="21"/>
  <c r="Q16" i="20"/>
  <c r="Q16" i="22" s="1"/>
  <c r="M18" i="21"/>
  <c r="M18" i="20"/>
  <c r="AC20" i="20"/>
  <c r="AK20" i="22" s="1"/>
  <c r="I20" i="28" s="1"/>
  <c r="K20" i="23" s="1"/>
  <c r="AC20" i="21"/>
  <c r="E22" i="18"/>
  <c r="E22" i="19" s="1"/>
  <c r="Y22" i="18"/>
  <c r="Y22" i="19" s="1"/>
  <c r="AM23" i="21"/>
  <c r="AM23" i="20"/>
  <c r="AU23" i="22" s="1"/>
  <c r="S23" i="28" s="1"/>
  <c r="U23" i="23" s="1"/>
  <c r="AI25" i="20"/>
  <c r="AQ25" i="22" s="1"/>
  <c r="O25" i="28" s="1"/>
  <c r="Q25" i="23" s="1"/>
  <c r="AI25" i="21"/>
  <c r="AE27" i="20"/>
  <c r="AM27" i="22" s="1"/>
  <c r="K27" i="28" s="1"/>
  <c r="M27" i="23" s="1"/>
  <c r="AE27" i="21"/>
  <c r="G29" i="18"/>
  <c r="G29" i="19" s="1"/>
  <c r="AA29" i="18"/>
  <c r="AA29" i="19" s="1"/>
  <c r="Q32" i="21"/>
  <c r="Q32" i="20"/>
  <c r="Q32" i="22" s="1"/>
  <c r="AG34" i="20"/>
  <c r="AO34" i="22" s="1"/>
  <c r="M34" i="28" s="1"/>
  <c r="O34" i="23" s="1"/>
  <c r="AG34" i="21"/>
  <c r="AC36" i="21"/>
  <c r="AC36" i="20"/>
  <c r="E38" i="18"/>
  <c r="E38" i="19" s="1"/>
  <c r="Y38" i="18"/>
  <c r="Y38" i="19" s="1"/>
  <c r="S39" i="21"/>
  <c r="S39" i="20"/>
  <c r="S39" i="22" s="1"/>
  <c r="AI41" i="20"/>
  <c r="AQ41" i="22" s="1"/>
  <c r="O41" i="28" s="1"/>
  <c r="Q41" i="23" s="1"/>
  <c r="AI41" i="21"/>
  <c r="AE43" i="20"/>
  <c r="AM43" i="22" s="1"/>
  <c r="K43" i="28" s="1"/>
  <c r="M43" i="23" s="1"/>
  <c r="AE43" i="21"/>
  <c r="G45" i="18"/>
  <c r="G45" i="19" s="1"/>
  <c r="AA45" i="18"/>
  <c r="AA45" i="19" s="1"/>
  <c r="AK48" i="21"/>
  <c r="AK48" i="20"/>
  <c r="AS48" i="22" s="1"/>
  <c r="Q48" i="28" s="1"/>
  <c r="S48" i="23" s="1"/>
  <c r="M50" i="21"/>
  <c r="M50" i="20"/>
  <c r="AC52" i="20"/>
  <c r="AK52" i="22" s="1"/>
  <c r="I52" i="28" s="1"/>
  <c r="K52" i="23" s="1"/>
  <c r="AC52" i="21"/>
  <c r="AM55" i="21"/>
  <c r="AM55" i="20"/>
  <c r="AU55" i="22" s="1"/>
  <c r="S55" i="28" s="1"/>
  <c r="U55" i="23" s="1"/>
  <c r="AI57" i="20"/>
  <c r="AI57" i="21"/>
  <c r="K59" i="20"/>
  <c r="K59" i="22" s="1"/>
  <c r="K59" i="21"/>
  <c r="AA61" i="18"/>
  <c r="AA61" i="19" s="1"/>
  <c r="G61" i="18"/>
  <c r="G61" i="19" s="1"/>
  <c r="C63" i="18"/>
  <c r="C63" i="19" s="1"/>
  <c r="W63" i="18"/>
  <c r="W63" i="19" s="1"/>
  <c r="AK64" i="21"/>
  <c r="AK64" i="20"/>
  <c r="AS64" i="22" s="1"/>
  <c r="Q64" i="28" s="1"/>
  <c r="S64" i="23" s="1"/>
  <c r="AG66" i="20"/>
  <c r="AO66" i="22" s="1"/>
  <c r="M66" i="28" s="1"/>
  <c r="O66" i="23" s="1"/>
  <c r="AG66" i="21"/>
  <c r="AC68" i="20"/>
  <c r="AK68" i="22" s="1"/>
  <c r="I68" i="28" s="1"/>
  <c r="K68" i="23" s="1"/>
  <c r="AC68" i="21"/>
  <c r="E70" i="18"/>
  <c r="E70" i="19" s="1"/>
  <c r="Y70" i="18"/>
  <c r="Y70" i="19" s="1"/>
  <c r="AM71" i="20"/>
  <c r="AM71" i="21"/>
  <c r="O73" i="20"/>
  <c r="O73" i="22" s="1"/>
  <c r="O73" i="21"/>
  <c r="AE75" i="21"/>
  <c r="AE75" i="20"/>
  <c r="AA77" i="18"/>
  <c r="AA77" i="19" s="1"/>
  <c r="G77" i="18"/>
  <c r="G77" i="19" s="1"/>
  <c r="Q80" i="21"/>
  <c r="Q80" i="20"/>
  <c r="Q80" i="22" s="1"/>
  <c r="AG82" i="21"/>
  <c r="AG82" i="20"/>
  <c r="I84" i="20"/>
  <c r="I84" i="22" s="1"/>
  <c r="I84" i="21"/>
  <c r="AM87" i="21"/>
  <c r="AM87" i="20"/>
  <c r="AU87" i="22" s="1"/>
  <c r="S87" i="28" s="1"/>
  <c r="U87" i="23" s="1"/>
  <c r="AI89" i="21"/>
  <c r="AI89" i="20"/>
  <c r="AQ89" i="22" s="1"/>
  <c r="O89" i="28" s="1"/>
  <c r="Q89" i="23" s="1"/>
  <c r="AE91" i="20"/>
  <c r="AM91" i="22" s="1"/>
  <c r="K91" i="28" s="1"/>
  <c r="M91" i="23" s="1"/>
  <c r="AE91" i="21"/>
  <c r="G93" i="18"/>
  <c r="G93" i="19" s="1"/>
  <c r="AA93" i="18"/>
  <c r="AA93" i="19" s="1"/>
  <c r="W95" i="18"/>
  <c r="W95" i="19" s="1"/>
  <c r="C95" i="18"/>
  <c r="C95" i="19" s="1"/>
  <c r="AK96" i="20"/>
  <c r="AK96" i="21"/>
  <c r="M98" i="20"/>
  <c r="M98" i="22" s="1"/>
  <c r="M98" i="21"/>
  <c r="AC100" i="20"/>
  <c r="AK100" i="22" s="1"/>
  <c r="I100" i="28" s="1"/>
  <c r="K100" i="23" s="1"/>
  <c r="AC100" i="21"/>
  <c r="E102" i="18"/>
  <c r="E102" i="19" s="1"/>
  <c r="Y102" i="18"/>
  <c r="Y102" i="19" s="1"/>
  <c r="S103" i="21"/>
  <c r="S103" i="20"/>
  <c r="S103" i="22" s="1"/>
  <c r="AI105" i="21"/>
  <c r="AI105" i="20"/>
  <c r="AE107" i="21"/>
  <c r="AE107" i="20"/>
  <c r="W111" i="18"/>
  <c r="W111" i="19" s="1"/>
  <c r="C111" i="18"/>
  <c r="C111" i="19" s="1"/>
  <c r="AK112" i="21"/>
  <c r="AK112" i="20"/>
  <c r="AS112" i="22" s="1"/>
  <c r="Q112" i="28" s="1"/>
  <c r="S112" i="23" s="1"/>
  <c r="M114" i="21"/>
  <c r="M114" i="20"/>
  <c r="I116" i="21"/>
  <c r="I116" i="20"/>
  <c r="Y118" i="18"/>
  <c r="Y118" i="19" s="1"/>
  <c r="E118" i="18"/>
  <c r="E118" i="19" s="1"/>
  <c r="AM119" i="20"/>
  <c r="AM119" i="21"/>
  <c r="AI121" i="20"/>
  <c r="AQ121" i="22" s="1"/>
  <c r="O121" i="28" s="1"/>
  <c r="Q121" i="23" s="1"/>
  <c r="AI121" i="21"/>
  <c r="K123" i="20"/>
  <c r="K123" i="22" s="1"/>
  <c r="K123" i="21"/>
  <c r="G125" i="18"/>
  <c r="G125" i="19" s="1"/>
  <c r="AA125" i="18"/>
  <c r="AA125" i="19" s="1"/>
  <c r="AK128" i="21"/>
  <c r="AK128" i="20"/>
  <c r="AS128" i="22" s="1"/>
  <c r="Q128" i="28" s="1"/>
  <c r="S128" i="23" s="1"/>
  <c r="AG130" i="21"/>
  <c r="AG130" i="20"/>
  <c r="AD4" i="20"/>
  <c r="AL4" i="22" s="1"/>
  <c r="J4" i="28" s="1"/>
  <c r="L4" i="23" s="1"/>
  <c r="AD4" i="21"/>
  <c r="AJ9" i="21"/>
  <c r="AJ9" i="20"/>
  <c r="AR9" i="22" s="1"/>
  <c r="P9" i="28" s="1"/>
  <c r="R9" i="23" s="1"/>
  <c r="V16" i="18"/>
  <c r="V16" i="19" s="1"/>
  <c r="B16" i="18"/>
  <c r="B16" i="19" s="1"/>
  <c r="B32" i="18"/>
  <c r="B32" i="19" s="1"/>
  <c r="V32" i="18"/>
  <c r="V32" i="19" s="1"/>
  <c r="AD40" i="20"/>
  <c r="AL40" i="22" s="1"/>
  <c r="J40" i="28" s="1"/>
  <c r="L40" i="23" s="1"/>
  <c r="AD40" i="21"/>
  <c r="J48" i="21"/>
  <c r="J48" i="20"/>
  <c r="J48" i="22" s="1"/>
  <c r="AL56" i="21"/>
  <c r="AL56" i="20"/>
  <c r="AT56" i="22" s="1"/>
  <c r="R56" i="28" s="1"/>
  <c r="T56" i="23" s="1"/>
  <c r="AF107" i="20"/>
  <c r="AN107" i="22" s="1"/>
  <c r="L107" i="28" s="1"/>
  <c r="N107" i="23" s="1"/>
  <c r="AF107" i="21"/>
  <c r="X131" i="18"/>
  <c r="X131" i="19" s="1"/>
  <c r="D131" i="18"/>
  <c r="D131" i="19" s="1"/>
  <c r="AE24" i="20"/>
  <c r="AE24" i="21"/>
  <c r="AE40" i="21"/>
  <c r="AE40" i="20"/>
  <c r="AM40" i="22" s="1"/>
  <c r="K40" i="28" s="1"/>
  <c r="M40" i="23" s="1"/>
  <c r="AI54" i="20"/>
  <c r="AQ54" i="22" s="1"/>
  <c r="O54" i="28" s="1"/>
  <c r="Q54" i="23" s="1"/>
  <c r="AI54" i="21"/>
  <c r="AF8" i="21"/>
  <c r="AF8" i="20"/>
  <c r="AF20" i="21"/>
  <c r="AF20" i="20"/>
  <c r="AN20" i="22" s="1"/>
  <c r="L20" i="28" s="1"/>
  <c r="N20" i="23" s="1"/>
  <c r="X32" i="18"/>
  <c r="X32" i="19" s="1"/>
  <c r="D32" i="18"/>
  <c r="D32" i="19" s="1"/>
  <c r="AD89" i="20"/>
  <c r="AL89" i="22" s="1"/>
  <c r="J89" i="28" s="1"/>
  <c r="L89" i="23" s="1"/>
  <c r="AD89" i="21"/>
  <c r="AD109" i="21"/>
  <c r="AD109" i="20"/>
  <c r="AD121" i="21"/>
  <c r="AD121" i="20"/>
  <c r="AL121" i="22" s="1"/>
  <c r="J121" i="28" s="1"/>
  <c r="L121" i="23" s="1"/>
  <c r="Q4" i="20"/>
  <c r="Q4" i="21"/>
  <c r="I14" i="20"/>
  <c r="I14" i="22" s="1"/>
  <c r="I14" i="21"/>
  <c r="W41" i="18"/>
  <c r="W41" i="19" s="1"/>
  <c r="C41" i="18"/>
  <c r="C41" i="19" s="1"/>
  <c r="AM49" i="21"/>
  <c r="AM49" i="20"/>
  <c r="AU49" i="22" s="1"/>
  <c r="S49" i="28" s="1"/>
  <c r="U49" i="23" s="1"/>
  <c r="AC62" i="21"/>
  <c r="AC62" i="20"/>
  <c r="AK62" i="22" s="1"/>
  <c r="I62" i="28" s="1"/>
  <c r="K62" i="23" s="1"/>
  <c r="AA71" i="18"/>
  <c r="AA71" i="19" s="1"/>
  <c r="G71" i="18"/>
  <c r="G71" i="19" s="1"/>
  <c r="Y80" i="18"/>
  <c r="Y80" i="19" s="1"/>
  <c r="E80" i="18"/>
  <c r="E80" i="19" s="1"/>
  <c r="G87" i="18"/>
  <c r="G87" i="19" s="1"/>
  <c r="AA87" i="18"/>
  <c r="AA87" i="19" s="1"/>
  <c r="AM97" i="20"/>
  <c r="AM97" i="21"/>
  <c r="AC110" i="20"/>
  <c r="AK110" i="22" s="1"/>
  <c r="I110" i="28" s="1"/>
  <c r="K110" i="23" s="1"/>
  <c r="AC110" i="21"/>
  <c r="AG124" i="21"/>
  <c r="AG124" i="20"/>
  <c r="AL24" i="21"/>
  <c r="AL24" i="20"/>
  <c r="AT24" i="22" s="1"/>
  <c r="R24" i="28" s="1"/>
  <c r="T24" i="23" s="1"/>
  <c r="AL6" i="21"/>
  <c r="AL6" i="20"/>
  <c r="AT6" i="22" s="1"/>
  <c r="R6" i="28" s="1"/>
  <c r="T6" i="23" s="1"/>
  <c r="AB15" i="18"/>
  <c r="AB15" i="19" s="1"/>
  <c r="H15" i="18"/>
  <c r="H15" i="19" s="1"/>
  <c r="L25" i="20"/>
  <c r="L25" i="22" s="1"/>
  <c r="L25" i="21"/>
  <c r="L37" i="20"/>
  <c r="L37" i="21"/>
  <c r="B46" i="18"/>
  <c r="B46" i="19" s="1"/>
  <c r="V46" i="18"/>
  <c r="V46" i="19" s="1"/>
  <c r="AF69" i="21"/>
  <c r="AF69" i="20"/>
  <c r="V78" i="18"/>
  <c r="V78" i="19" s="1"/>
  <c r="B78" i="18"/>
  <c r="B78" i="19" s="1"/>
  <c r="Z88" i="18"/>
  <c r="Z88" i="19" s="1"/>
  <c r="F88" i="18"/>
  <c r="F88" i="19" s="1"/>
  <c r="AJ99" i="21"/>
  <c r="AJ99" i="20"/>
  <c r="AR99" i="22" s="1"/>
  <c r="P99" i="28" s="1"/>
  <c r="R99" i="23" s="1"/>
  <c r="L113" i="20"/>
  <c r="L113" i="22" s="1"/>
  <c r="L113" i="21"/>
  <c r="R126" i="21"/>
  <c r="R126" i="20"/>
  <c r="X27" i="18"/>
  <c r="X27" i="19" s="1"/>
  <c r="D27" i="18"/>
  <c r="D27" i="19" s="1"/>
  <c r="P93" i="21"/>
  <c r="P93" i="20"/>
  <c r="P93" i="22" s="1"/>
  <c r="AG13" i="21"/>
  <c r="AG13" i="20"/>
  <c r="E33" i="18"/>
  <c r="E33" i="19" s="1"/>
  <c r="Y33" i="18"/>
  <c r="Y33" i="19" s="1"/>
  <c r="C42" i="18"/>
  <c r="C42" i="19" s="1"/>
  <c r="W42" i="18"/>
  <c r="W42" i="19" s="1"/>
  <c r="S50" i="21"/>
  <c r="S50" i="20"/>
  <c r="S50" i="22" s="1"/>
  <c r="AC63" i="21"/>
  <c r="AC63" i="20"/>
  <c r="AK75" i="21"/>
  <c r="AK75" i="20"/>
  <c r="K86" i="21"/>
  <c r="K86" i="20"/>
  <c r="K86" i="22" s="1"/>
  <c r="Y97" i="18"/>
  <c r="Y97" i="19" s="1"/>
  <c r="E97" i="18"/>
  <c r="E97" i="19" s="1"/>
  <c r="AC111" i="20"/>
  <c r="AK111" i="22" s="1"/>
  <c r="I111" i="28" s="1"/>
  <c r="K111" i="23" s="1"/>
  <c r="AC111" i="21"/>
  <c r="Q123" i="21"/>
  <c r="Q123" i="20"/>
  <c r="AL68" i="21"/>
  <c r="AL68" i="20"/>
  <c r="AT68" i="22" s="1"/>
  <c r="R68" i="28" s="1"/>
  <c r="T68" i="23" s="1"/>
  <c r="AE4" i="21"/>
  <c r="AE4" i="20"/>
  <c r="AM4" i="22" s="1"/>
  <c r="K4" i="28" s="1"/>
  <c r="M4" i="23" s="1"/>
  <c r="AF18" i="21"/>
  <c r="AF18" i="20"/>
  <c r="X30" i="18"/>
  <c r="X30" i="19" s="1"/>
  <c r="D30" i="18"/>
  <c r="D30" i="19" s="1"/>
  <c r="AD43" i="21"/>
  <c r="AD43" i="20"/>
  <c r="AL43" i="22" s="1"/>
  <c r="J43" i="28" s="1"/>
  <c r="L43" i="23" s="1"/>
  <c r="P68" i="21"/>
  <c r="P68" i="20"/>
  <c r="P68" i="22" s="1"/>
  <c r="AF82" i="21"/>
  <c r="AF82" i="20"/>
  <c r="AB92" i="18"/>
  <c r="AB92" i="19" s="1"/>
  <c r="H92" i="18"/>
  <c r="H92" i="19" s="1"/>
  <c r="R115" i="20"/>
  <c r="R115" i="21"/>
  <c r="AB124" i="18"/>
  <c r="AB124" i="19" s="1"/>
  <c r="H124" i="18"/>
  <c r="H124" i="19" s="1"/>
  <c r="L23" i="21"/>
  <c r="L23" i="20"/>
  <c r="AL76" i="21"/>
  <c r="AL76" i="20"/>
  <c r="E14" i="18"/>
  <c r="E14" i="19" s="1"/>
  <c r="Y14" i="18"/>
  <c r="Y14" i="19" s="1"/>
  <c r="Q24" i="20"/>
  <c r="Q24" i="21"/>
  <c r="K35" i="21"/>
  <c r="K35" i="20"/>
  <c r="I44" i="20"/>
  <c r="I44" i="22" s="1"/>
  <c r="I44" i="21"/>
  <c r="AA53" i="18"/>
  <c r="AA53" i="19" s="1"/>
  <c r="G53" i="18"/>
  <c r="G53" i="19" s="1"/>
  <c r="S63" i="21"/>
  <c r="S63" i="20"/>
  <c r="S63" i="22" s="1"/>
  <c r="Q72" i="21"/>
  <c r="Q72" i="20"/>
  <c r="AE99" i="20"/>
  <c r="AM99" i="22" s="1"/>
  <c r="K99" i="28" s="1"/>
  <c r="M99" i="23" s="1"/>
  <c r="AE99" i="21"/>
  <c r="Q9" i="20"/>
  <c r="Q9" i="21"/>
  <c r="M11" i="21"/>
  <c r="M11" i="20"/>
  <c r="M11" i="22" s="1"/>
  <c r="I13" i="20"/>
  <c r="I13" i="22" s="1"/>
  <c r="I13" i="21"/>
  <c r="E15" i="18"/>
  <c r="E15" i="19" s="1"/>
  <c r="Y15" i="18"/>
  <c r="Y15" i="19" s="1"/>
  <c r="AM16" i="21"/>
  <c r="AM16" i="20"/>
  <c r="AU16" i="22" s="1"/>
  <c r="S16" i="28" s="1"/>
  <c r="U16" i="23" s="1"/>
  <c r="AI18" i="21"/>
  <c r="AI18" i="20"/>
  <c r="AQ18" i="22" s="1"/>
  <c r="O18" i="28" s="1"/>
  <c r="Q18" i="23" s="1"/>
  <c r="K20" i="21"/>
  <c r="K20" i="20"/>
  <c r="W24" i="18"/>
  <c r="W24" i="19" s="1"/>
  <c r="C24" i="18"/>
  <c r="C24" i="19" s="1"/>
  <c r="AK25" i="21"/>
  <c r="AK25" i="20"/>
  <c r="AS25" i="22" s="1"/>
  <c r="Q25" i="28" s="1"/>
  <c r="S25" i="23" s="1"/>
  <c r="AG27" i="20"/>
  <c r="AG27" i="21"/>
  <c r="AC29" i="20"/>
  <c r="AK29" i="22" s="1"/>
  <c r="I29" i="28" s="1"/>
  <c r="K29" i="23" s="1"/>
  <c r="AC29" i="21"/>
  <c r="Y31" i="18"/>
  <c r="Y31" i="19" s="1"/>
  <c r="E31" i="18"/>
  <c r="E31" i="19" s="1"/>
  <c r="AM32" i="21"/>
  <c r="AM32" i="20"/>
  <c r="AU32" i="22" s="1"/>
  <c r="S32" i="28" s="1"/>
  <c r="U32" i="23" s="1"/>
  <c r="AI34" i="20"/>
  <c r="AI34" i="21"/>
  <c r="K36" i="20"/>
  <c r="K36" i="22" s="1"/>
  <c r="K36" i="21"/>
  <c r="Q41" i="21"/>
  <c r="Q41" i="20"/>
  <c r="M43" i="20"/>
  <c r="M43" i="21"/>
  <c r="I45" i="21"/>
  <c r="I45" i="20"/>
  <c r="I45" i="22" s="1"/>
  <c r="E47" i="18"/>
  <c r="E47" i="19" s="1"/>
  <c r="Y47" i="18"/>
  <c r="Y47" i="19" s="1"/>
  <c r="S48" i="21"/>
  <c r="S48" i="20"/>
  <c r="O50" i="21"/>
  <c r="O50" i="20"/>
  <c r="O50" i="22" s="1"/>
  <c r="K52" i="21"/>
  <c r="K52" i="20"/>
  <c r="K52" i="22" s="1"/>
  <c r="Q57" i="21"/>
  <c r="Q57" i="20"/>
  <c r="AG59" i="21"/>
  <c r="AG59" i="20"/>
  <c r="AC61" i="20"/>
  <c r="AC61" i="21"/>
  <c r="E63" i="18"/>
  <c r="E63" i="19" s="1"/>
  <c r="Y63" i="18"/>
  <c r="Y63" i="19" s="1"/>
  <c r="S64" i="21"/>
  <c r="S64" i="20"/>
  <c r="O66" i="21"/>
  <c r="O66" i="20"/>
  <c r="K68" i="20"/>
  <c r="K68" i="21"/>
  <c r="Q73" i="21"/>
  <c r="Q73" i="20"/>
  <c r="Q73" i="22" s="1"/>
  <c r="M75" i="21"/>
  <c r="M75" i="20"/>
  <c r="I77" i="21"/>
  <c r="I77" i="20"/>
  <c r="E79" i="18"/>
  <c r="E79" i="19" s="1"/>
  <c r="Y79" i="18"/>
  <c r="Y79" i="19" s="1"/>
  <c r="S80" i="21"/>
  <c r="S80" i="20"/>
  <c r="S80" i="22" s="1"/>
  <c r="AI82" i="21"/>
  <c r="AI82" i="20"/>
  <c r="AE84" i="20"/>
  <c r="AM84" i="22" s="1"/>
  <c r="K84" i="28" s="1"/>
  <c r="M84" i="23" s="1"/>
  <c r="AE84" i="21"/>
  <c r="AK89" i="20"/>
  <c r="AK89" i="21"/>
  <c r="AG91" i="21"/>
  <c r="AG91" i="20"/>
  <c r="AO91" i="22" s="1"/>
  <c r="M91" i="28" s="1"/>
  <c r="O91" i="23" s="1"/>
  <c r="AC93" i="20"/>
  <c r="AK93" i="22" s="1"/>
  <c r="I93" i="28" s="1"/>
  <c r="K93" i="23" s="1"/>
  <c r="AC93" i="21"/>
  <c r="AM96" i="20"/>
  <c r="AM96" i="21"/>
  <c r="AI98" i="20"/>
  <c r="AI98" i="21"/>
  <c r="AE100" i="20"/>
  <c r="AE100" i="21"/>
  <c r="W104" i="18"/>
  <c r="W104" i="19" s="1"/>
  <c r="C104" i="18"/>
  <c r="C104" i="19" s="1"/>
  <c r="AK105" i="21"/>
  <c r="AK105" i="20"/>
  <c r="AG107" i="21"/>
  <c r="AG107" i="20"/>
  <c r="AO107" i="22" s="1"/>
  <c r="M107" i="28" s="1"/>
  <c r="O107" i="23" s="1"/>
  <c r="AC109" i="20"/>
  <c r="AC109" i="21"/>
  <c r="E111" i="18"/>
  <c r="E111" i="19" s="1"/>
  <c r="Y111" i="18"/>
  <c r="Y111" i="19" s="1"/>
  <c r="AM112" i="20"/>
  <c r="AM112" i="21"/>
  <c r="O114" i="21"/>
  <c r="O114" i="20"/>
  <c r="O114" i="22" s="1"/>
  <c r="AE116" i="21"/>
  <c r="AE116" i="20"/>
  <c r="AM116" i="22" s="1"/>
  <c r="K116" i="28" s="1"/>
  <c r="M116" i="23" s="1"/>
  <c r="G118" i="18"/>
  <c r="G118" i="19" s="1"/>
  <c r="AA118" i="18"/>
  <c r="AA118" i="19" s="1"/>
  <c r="C120" i="18"/>
  <c r="C120" i="19" s="1"/>
  <c r="W120" i="18"/>
  <c r="W120" i="19" s="1"/>
  <c r="AK121" i="20"/>
  <c r="AK121" i="21"/>
  <c r="AG123" i="20"/>
  <c r="AG123" i="21"/>
  <c r="AC125" i="21"/>
  <c r="AC125" i="20"/>
  <c r="Y127" i="18"/>
  <c r="Y127" i="19" s="1"/>
  <c r="E127" i="18"/>
  <c r="E127" i="19" s="1"/>
  <c r="AM128" i="21"/>
  <c r="AM128" i="20"/>
  <c r="AU128" i="22" s="1"/>
  <c r="S128" i="28" s="1"/>
  <c r="U128" i="23" s="1"/>
  <c r="AI130" i="21"/>
  <c r="AI130" i="20"/>
  <c r="AQ130" i="22" s="1"/>
  <c r="O130" i="28" s="1"/>
  <c r="Q130" i="23" s="1"/>
  <c r="AF4" i="20"/>
  <c r="AN4" i="22" s="1"/>
  <c r="L4" i="28" s="1"/>
  <c r="N4" i="23" s="1"/>
  <c r="AF4" i="21"/>
  <c r="AJ69" i="21"/>
  <c r="AJ69" i="20"/>
  <c r="D8" i="18"/>
  <c r="D8" i="19" s="1"/>
  <c r="X8" i="18"/>
  <c r="X8" i="19" s="1"/>
  <c r="AD9" i="21"/>
  <c r="AD9" i="20"/>
  <c r="AL9" i="22" s="1"/>
  <c r="J9" i="28" s="1"/>
  <c r="L9" i="23" s="1"/>
  <c r="P14" i="21"/>
  <c r="P14" i="20"/>
  <c r="AF16" i="20"/>
  <c r="AN16" i="22" s="1"/>
  <c r="L16" i="28" s="1"/>
  <c r="N16" i="23" s="1"/>
  <c r="AF16" i="21"/>
  <c r="R17" i="20"/>
  <c r="R17" i="21"/>
  <c r="N19" i="18"/>
  <c r="N19" i="19" s="1"/>
  <c r="AH19" i="18"/>
  <c r="AH19" i="19" s="1"/>
  <c r="J21" i="20"/>
  <c r="J21" i="22" s="1"/>
  <c r="J21" i="21"/>
  <c r="Z23" i="18"/>
  <c r="Z23" i="19" s="1"/>
  <c r="F23" i="18"/>
  <c r="F23" i="19" s="1"/>
  <c r="AB26" i="18"/>
  <c r="AB26" i="19" s="1"/>
  <c r="H26" i="18"/>
  <c r="H26" i="19" s="1"/>
  <c r="R29" i="21"/>
  <c r="R29" i="20"/>
  <c r="R29" i="22" s="1"/>
  <c r="V33" i="18"/>
  <c r="V33" i="19" s="1"/>
  <c r="B33" i="18"/>
  <c r="B33" i="19" s="1"/>
  <c r="P34" i="20"/>
  <c r="P34" i="21"/>
  <c r="L36" i="21"/>
  <c r="L36" i="20"/>
  <c r="L36" i="22" s="1"/>
  <c r="X40" i="18"/>
  <c r="X40" i="19" s="1"/>
  <c r="D40" i="18"/>
  <c r="D40" i="19" s="1"/>
  <c r="AD41" i="21"/>
  <c r="AD41" i="20"/>
  <c r="Z43" i="18"/>
  <c r="Z43" i="19" s="1"/>
  <c r="F43" i="18"/>
  <c r="F43" i="19" s="1"/>
  <c r="B45" i="18"/>
  <c r="B45" i="19" s="1"/>
  <c r="V45" i="18"/>
  <c r="V45" i="19" s="1"/>
  <c r="P46" i="20"/>
  <c r="P46" i="21"/>
  <c r="AF48" i="21"/>
  <c r="AF48" i="20"/>
  <c r="R49" i="20"/>
  <c r="R49" i="21"/>
  <c r="N51" i="18"/>
  <c r="N51" i="19" s="1"/>
  <c r="AH51" i="18"/>
  <c r="AH51" i="19" s="1"/>
  <c r="AD53" i="21"/>
  <c r="AD53" i="20"/>
  <c r="AL53" i="22" s="1"/>
  <c r="J53" i="28" s="1"/>
  <c r="L53" i="23" s="1"/>
  <c r="F55" i="18"/>
  <c r="F55" i="19" s="1"/>
  <c r="Z55" i="18"/>
  <c r="Z55" i="19" s="1"/>
  <c r="H58" i="18"/>
  <c r="H58" i="19" s="1"/>
  <c r="AB58" i="18"/>
  <c r="AB58" i="19" s="1"/>
  <c r="AL61" i="21"/>
  <c r="AL61" i="20"/>
  <c r="AT61" i="22" s="1"/>
  <c r="R61" i="28" s="1"/>
  <c r="T61" i="23" s="1"/>
  <c r="AJ66" i="21"/>
  <c r="AJ66" i="20"/>
  <c r="AR66" i="22" s="1"/>
  <c r="P66" i="28" s="1"/>
  <c r="R66" i="23" s="1"/>
  <c r="L68" i="21"/>
  <c r="L68" i="20"/>
  <c r="D72" i="18"/>
  <c r="D72" i="19" s="1"/>
  <c r="X72" i="18"/>
  <c r="X72" i="19" s="1"/>
  <c r="AD73" i="20"/>
  <c r="AD73" i="21"/>
  <c r="F75" i="18"/>
  <c r="F75" i="19" s="1"/>
  <c r="Z75" i="18"/>
  <c r="Z75" i="19" s="1"/>
  <c r="AJ78" i="21"/>
  <c r="AJ78" i="20"/>
  <c r="L80" i="20"/>
  <c r="L80" i="22" s="1"/>
  <c r="L80" i="21"/>
  <c r="AL81" i="20"/>
  <c r="AL81" i="21"/>
  <c r="N83" i="18"/>
  <c r="N83" i="19" s="1"/>
  <c r="AH83" i="18"/>
  <c r="AH83" i="19" s="1"/>
  <c r="J85" i="21"/>
  <c r="J85" i="20"/>
  <c r="Z87" i="18"/>
  <c r="Z87" i="19" s="1"/>
  <c r="F87" i="18"/>
  <c r="F87" i="19" s="1"/>
  <c r="H90" i="18"/>
  <c r="H90" i="19" s="1"/>
  <c r="AB90" i="18"/>
  <c r="AB90" i="19" s="1"/>
  <c r="D92" i="18"/>
  <c r="D92" i="19" s="1"/>
  <c r="X92" i="18"/>
  <c r="X92" i="19" s="1"/>
  <c r="R93" i="20"/>
  <c r="R93" i="22" s="1"/>
  <c r="R93" i="21"/>
  <c r="V97" i="18"/>
  <c r="V97" i="19" s="1"/>
  <c r="B97" i="18"/>
  <c r="B97" i="19" s="1"/>
  <c r="P98" i="20"/>
  <c r="P98" i="21"/>
  <c r="L100" i="20"/>
  <c r="L100" i="21"/>
  <c r="X104" i="18"/>
  <c r="X104" i="19" s="1"/>
  <c r="D104" i="18"/>
  <c r="D104" i="19" s="1"/>
  <c r="J105" i="21"/>
  <c r="J105" i="20"/>
  <c r="V109" i="18"/>
  <c r="V109" i="19" s="1"/>
  <c r="B109" i="18"/>
  <c r="B109" i="19" s="1"/>
  <c r="AJ110" i="20"/>
  <c r="AJ110" i="21"/>
  <c r="AF112" i="20"/>
  <c r="AN112" i="22" s="1"/>
  <c r="L112" i="28" s="1"/>
  <c r="N112" i="23" s="1"/>
  <c r="AF112" i="21"/>
  <c r="AL113" i="20"/>
  <c r="AL113" i="21"/>
  <c r="N115" i="18"/>
  <c r="N115" i="19" s="1"/>
  <c r="AH115" i="18"/>
  <c r="AH115" i="19" s="1"/>
  <c r="AD117" i="21"/>
  <c r="AD117" i="20"/>
  <c r="AL117" i="22" s="1"/>
  <c r="J117" i="28" s="1"/>
  <c r="L117" i="23" s="1"/>
  <c r="Z119" i="18"/>
  <c r="Z119" i="19" s="1"/>
  <c r="F119" i="18"/>
  <c r="F119" i="19" s="1"/>
  <c r="H122" i="18"/>
  <c r="H122" i="19" s="1"/>
  <c r="AB122" i="18"/>
  <c r="AB122" i="19" s="1"/>
  <c r="AL125" i="21"/>
  <c r="AL125" i="20"/>
  <c r="AT125" i="22" s="1"/>
  <c r="R125" i="28" s="1"/>
  <c r="T125" i="23" s="1"/>
  <c r="J129" i="20"/>
  <c r="J129" i="21"/>
  <c r="AJ89" i="20"/>
  <c r="AR89" i="22" s="1"/>
  <c r="P89" i="28" s="1"/>
  <c r="R89" i="23" s="1"/>
  <c r="AJ89" i="21"/>
  <c r="AC6" i="21"/>
  <c r="AC6" i="20"/>
  <c r="Y8" i="18"/>
  <c r="Y8" i="19" s="1"/>
  <c r="E8" i="18"/>
  <c r="E8" i="19" s="1"/>
  <c r="AM9" i="21"/>
  <c r="AM9" i="20"/>
  <c r="AU9" i="22" s="1"/>
  <c r="S9" i="28" s="1"/>
  <c r="U9" i="23" s="1"/>
  <c r="AI11" i="20"/>
  <c r="AQ11" i="22" s="1"/>
  <c r="O11" i="28" s="1"/>
  <c r="Q11" i="23" s="1"/>
  <c r="AI11" i="21"/>
  <c r="AE13" i="20"/>
  <c r="AM13" i="22" s="1"/>
  <c r="K13" i="28" s="1"/>
  <c r="M13" i="23" s="1"/>
  <c r="AE13" i="21"/>
  <c r="AA15" i="18"/>
  <c r="AA15" i="19" s="1"/>
  <c r="G15" i="18"/>
  <c r="G15" i="19" s="1"/>
  <c r="AK18" i="21"/>
  <c r="AK18" i="20"/>
  <c r="AS18" i="22" s="1"/>
  <c r="Q18" i="28" s="1"/>
  <c r="S18" i="23" s="1"/>
  <c r="M20" i="21"/>
  <c r="M20" i="20"/>
  <c r="I22" i="21"/>
  <c r="I22" i="20"/>
  <c r="S25" i="21"/>
  <c r="S25" i="20"/>
  <c r="S25" i="22" s="1"/>
  <c r="O27" i="20"/>
  <c r="O27" i="21"/>
  <c r="K29" i="20"/>
  <c r="K29" i="22" s="1"/>
  <c r="K29" i="21"/>
  <c r="W33" i="18"/>
  <c r="W33" i="19" s="1"/>
  <c r="C33" i="18"/>
  <c r="C33" i="19" s="1"/>
  <c r="AK34" i="20"/>
  <c r="AK34" i="21"/>
  <c r="AG36" i="21"/>
  <c r="AG36" i="20"/>
  <c r="AO36" i="22" s="1"/>
  <c r="M36" i="28" s="1"/>
  <c r="O36" i="23" s="1"/>
  <c r="I38" i="20"/>
  <c r="I38" i="22" s="1"/>
  <c r="I38" i="21"/>
  <c r="S41" i="20"/>
  <c r="S41" i="21"/>
  <c r="O43" i="21"/>
  <c r="O43" i="20"/>
  <c r="O43" i="22" s="1"/>
  <c r="K45" i="21"/>
  <c r="K45" i="20"/>
  <c r="K45" i="22" s="1"/>
  <c r="AK50" i="20"/>
  <c r="AS50" i="22" s="1"/>
  <c r="Q50" i="28" s="1"/>
  <c r="S50" i="23" s="1"/>
  <c r="AK50" i="21"/>
  <c r="M52" i="20"/>
  <c r="M52" i="22" s="1"/>
  <c r="M52" i="21"/>
  <c r="I54" i="21"/>
  <c r="I54" i="20"/>
  <c r="I54" i="22" s="1"/>
  <c r="E56" i="18"/>
  <c r="E56" i="19" s="1"/>
  <c r="Y56" i="18"/>
  <c r="Y56" i="19" s="1"/>
  <c r="AM57" i="20"/>
  <c r="AU57" i="22" s="1"/>
  <c r="S57" i="28" s="1"/>
  <c r="U57" i="23" s="1"/>
  <c r="AM57" i="21"/>
  <c r="AI59" i="20"/>
  <c r="AI59" i="21"/>
  <c r="AE61" i="20"/>
  <c r="AE61" i="21"/>
  <c r="G63" i="18"/>
  <c r="G63" i="19" s="1"/>
  <c r="AA63" i="18"/>
  <c r="AA63" i="19" s="1"/>
  <c r="AK66" i="21"/>
  <c r="AK66" i="20"/>
  <c r="M68" i="21"/>
  <c r="M68" i="20"/>
  <c r="AC70" i="21"/>
  <c r="AC70" i="20"/>
  <c r="AK70" i="22" s="1"/>
  <c r="I70" i="28" s="1"/>
  <c r="K70" i="23" s="1"/>
  <c r="E72" i="18"/>
  <c r="E72" i="19" s="1"/>
  <c r="Y72" i="18"/>
  <c r="Y72" i="19" s="1"/>
  <c r="S73" i="20"/>
  <c r="S73" i="22" s="1"/>
  <c r="S73" i="21"/>
  <c r="O75" i="21"/>
  <c r="O75" i="20"/>
  <c r="K77" i="21"/>
  <c r="K77" i="20"/>
  <c r="K77" i="22" s="1"/>
  <c r="C81" i="18"/>
  <c r="C81" i="19" s="1"/>
  <c r="W81" i="18"/>
  <c r="W81" i="19" s="1"/>
  <c r="AK82" i="20"/>
  <c r="AS82" i="22" s="1"/>
  <c r="Q82" i="28" s="1"/>
  <c r="S82" i="23" s="1"/>
  <c r="AK82" i="21"/>
  <c r="M84" i="20"/>
  <c r="M84" i="22" s="1"/>
  <c r="M84" i="21"/>
  <c r="I86" i="20"/>
  <c r="I86" i="21"/>
  <c r="AM89" i="21"/>
  <c r="AM89" i="20"/>
  <c r="AU89" i="22" s="1"/>
  <c r="S89" i="28" s="1"/>
  <c r="U89" i="23" s="1"/>
  <c r="O91" i="21"/>
  <c r="O91" i="20"/>
  <c r="K93" i="21"/>
  <c r="K93" i="20"/>
  <c r="Q98" i="21"/>
  <c r="Q98" i="20"/>
  <c r="Q98" i="22" s="1"/>
  <c r="AG100" i="21"/>
  <c r="AG100" i="20"/>
  <c r="AO100" i="22" s="1"/>
  <c r="M100" i="28" s="1"/>
  <c r="O100" i="23" s="1"/>
  <c r="AC102" i="20"/>
  <c r="AK102" i="22" s="1"/>
  <c r="I102" i="28" s="1"/>
  <c r="K102" i="23" s="1"/>
  <c r="AC102" i="21"/>
  <c r="AM105" i="21"/>
  <c r="AM105" i="20"/>
  <c r="AI107" i="20"/>
  <c r="AI107" i="21"/>
  <c r="AE109" i="21"/>
  <c r="AE109" i="20"/>
  <c r="AM109" i="22" s="1"/>
  <c r="K109" i="28" s="1"/>
  <c r="M109" i="23" s="1"/>
  <c r="G111" i="18"/>
  <c r="G111" i="19" s="1"/>
  <c r="AA111" i="18"/>
  <c r="AA111" i="19" s="1"/>
  <c r="AK114" i="20"/>
  <c r="AK114" i="21"/>
  <c r="AG116" i="21"/>
  <c r="AG116" i="20"/>
  <c r="AO116" i="22" s="1"/>
  <c r="M116" i="28" s="1"/>
  <c r="O116" i="23" s="1"/>
  <c r="AC118" i="21"/>
  <c r="AC118" i="20"/>
  <c r="AK118" i="22" s="1"/>
  <c r="I118" i="28" s="1"/>
  <c r="K118" i="23" s="1"/>
  <c r="AM121" i="21"/>
  <c r="AM121" i="20"/>
  <c r="AI123" i="21"/>
  <c r="AI123" i="20"/>
  <c r="K125" i="21"/>
  <c r="K125" i="20"/>
  <c r="K125" i="22" s="1"/>
  <c r="AA127" i="18"/>
  <c r="AA127" i="19" s="1"/>
  <c r="G127" i="18"/>
  <c r="G127" i="19" s="1"/>
  <c r="C129" i="18"/>
  <c r="C129" i="19" s="1"/>
  <c r="W129" i="18"/>
  <c r="W129" i="19" s="1"/>
  <c r="Q130" i="21"/>
  <c r="Q130" i="20"/>
  <c r="AB4" i="18"/>
  <c r="AB4" i="19" s="1"/>
  <c r="H4" i="18"/>
  <c r="H4" i="19" s="1"/>
  <c r="AD12" i="21"/>
  <c r="AD12" i="20"/>
  <c r="AL12" i="22" s="1"/>
  <c r="J12" i="28" s="1"/>
  <c r="L12" i="23" s="1"/>
  <c r="H21" i="18"/>
  <c r="H21" i="19" s="1"/>
  <c r="AB21" i="18"/>
  <c r="AB21" i="19" s="1"/>
  <c r="AL28" i="21"/>
  <c r="AL28" i="20"/>
  <c r="L39" i="20"/>
  <c r="L39" i="21"/>
  <c r="P49" i="20"/>
  <c r="P49" i="21"/>
  <c r="R60" i="21"/>
  <c r="R60" i="20"/>
  <c r="I75" i="5"/>
  <c r="L91" i="21"/>
  <c r="L91" i="20"/>
  <c r="N106" i="18"/>
  <c r="N106" i="19" s="1"/>
  <c r="AH106" i="18"/>
  <c r="AH106" i="19" s="1"/>
  <c r="N130" i="18"/>
  <c r="N130" i="19" s="1"/>
  <c r="AH130" i="18"/>
  <c r="AH130" i="19" s="1"/>
  <c r="AD6" i="21"/>
  <c r="AD6" i="20"/>
  <c r="AL6" i="22" s="1"/>
  <c r="J6" i="28" s="1"/>
  <c r="L6" i="23" s="1"/>
  <c r="H11" i="18"/>
  <c r="H11" i="19" s="1"/>
  <c r="AB11" i="18"/>
  <c r="AB11" i="19" s="1"/>
  <c r="X13" i="18"/>
  <c r="X13" i="19" s="1"/>
  <c r="D13" i="18"/>
  <c r="D13" i="19" s="1"/>
  <c r="AL14" i="21"/>
  <c r="AL14" i="20"/>
  <c r="I17" i="5"/>
  <c r="AJ19" i="21"/>
  <c r="AJ19" i="20"/>
  <c r="L21" i="21"/>
  <c r="L21" i="20"/>
  <c r="L21" i="22" s="1"/>
  <c r="J26" i="21"/>
  <c r="J26" i="20"/>
  <c r="J26" i="22" s="1"/>
  <c r="B30" i="18"/>
  <c r="B30" i="19" s="1"/>
  <c r="V30" i="18"/>
  <c r="V30" i="19" s="1"/>
  <c r="AJ31" i="21"/>
  <c r="AJ31" i="20"/>
  <c r="AF33" i="21"/>
  <c r="AF33" i="20"/>
  <c r="AN33" i="22" s="1"/>
  <c r="L33" i="28" s="1"/>
  <c r="N33" i="23" s="1"/>
  <c r="AL34" i="21"/>
  <c r="AL34" i="20"/>
  <c r="AT34" i="22" s="1"/>
  <c r="R34" i="28" s="1"/>
  <c r="T34" i="23" s="1"/>
  <c r="N36" i="18"/>
  <c r="N36" i="19" s="1"/>
  <c r="AH36" i="18"/>
  <c r="AH36" i="19" s="1"/>
  <c r="AD38" i="20"/>
  <c r="AL38" i="22" s="1"/>
  <c r="J38" i="28" s="1"/>
  <c r="L38" i="23" s="1"/>
  <c r="AD38" i="21"/>
  <c r="B42" i="18"/>
  <c r="B42" i="19" s="1"/>
  <c r="V42" i="18"/>
  <c r="V42" i="19" s="1"/>
  <c r="AJ43" i="21"/>
  <c r="AJ43" i="20"/>
  <c r="AR43" i="22" s="1"/>
  <c r="P43" i="28" s="1"/>
  <c r="R43" i="23" s="1"/>
  <c r="AF45" i="21"/>
  <c r="AF45" i="20"/>
  <c r="AL46" i="21"/>
  <c r="AL46" i="20"/>
  <c r="N48" i="18"/>
  <c r="N48" i="19" s="1"/>
  <c r="AH48" i="18"/>
  <c r="AH48" i="19" s="1"/>
  <c r="J50" i="20"/>
  <c r="J50" i="21"/>
  <c r="F52" i="18"/>
  <c r="F52" i="19" s="1"/>
  <c r="Z52" i="18"/>
  <c r="Z52" i="19" s="1"/>
  <c r="H55" i="18"/>
  <c r="H55" i="19" s="1"/>
  <c r="AB55" i="18"/>
  <c r="AB55" i="19" s="1"/>
  <c r="X57" i="18"/>
  <c r="X57" i="19" s="1"/>
  <c r="D57" i="18"/>
  <c r="D57" i="19" s="1"/>
  <c r="R58" i="20"/>
  <c r="R58" i="21"/>
  <c r="I61" i="5"/>
  <c r="P63" i="20"/>
  <c r="P63" i="21"/>
  <c r="L65" i="20"/>
  <c r="L65" i="22" s="1"/>
  <c r="L65" i="21"/>
  <c r="J70" i="21"/>
  <c r="J70" i="20"/>
  <c r="B74" i="18"/>
  <c r="B74" i="19" s="1"/>
  <c r="V74" i="18"/>
  <c r="V74" i="19" s="1"/>
  <c r="P75" i="21"/>
  <c r="P75" i="20"/>
  <c r="P75" i="22" s="1"/>
  <c r="L77" i="20"/>
  <c r="L77" i="22" s="1"/>
  <c r="L77" i="21"/>
  <c r="AL78" i="21"/>
  <c r="AL78" i="20"/>
  <c r="AH80" i="18"/>
  <c r="AH80" i="19" s="1"/>
  <c r="N80" i="18"/>
  <c r="N80" i="19" s="1"/>
  <c r="J82" i="20"/>
  <c r="J82" i="21"/>
  <c r="F84" i="18"/>
  <c r="F84" i="19" s="1"/>
  <c r="Z84" i="18"/>
  <c r="Z84" i="19" s="1"/>
  <c r="AB87" i="18"/>
  <c r="AB87" i="19" s="1"/>
  <c r="H87" i="18"/>
  <c r="H87" i="19" s="1"/>
  <c r="X89" i="18"/>
  <c r="X89" i="19" s="1"/>
  <c r="D89" i="18"/>
  <c r="D89" i="19" s="1"/>
  <c r="R90" i="20"/>
  <c r="R90" i="21"/>
  <c r="I93" i="5"/>
  <c r="AJ95" i="21"/>
  <c r="AJ95" i="20"/>
  <c r="AR95" i="22" s="1"/>
  <c r="P95" i="28" s="1"/>
  <c r="R95" i="23" s="1"/>
  <c r="L97" i="20"/>
  <c r="L97" i="21"/>
  <c r="X101" i="18"/>
  <c r="X101" i="19" s="1"/>
  <c r="D101" i="18"/>
  <c r="D101" i="19" s="1"/>
  <c r="AD102" i="20"/>
  <c r="AL102" i="22" s="1"/>
  <c r="J102" i="28" s="1"/>
  <c r="L102" i="23" s="1"/>
  <c r="AD102" i="21"/>
  <c r="F104" i="18"/>
  <c r="F104" i="19" s="1"/>
  <c r="Z104" i="18"/>
  <c r="Z104" i="19" s="1"/>
  <c r="I105" i="5"/>
  <c r="AJ107" i="20"/>
  <c r="AR107" i="22" s="1"/>
  <c r="P107" i="28" s="1"/>
  <c r="R107" i="23" s="1"/>
  <c r="AJ107" i="21"/>
  <c r="AF109" i="20"/>
  <c r="AF109" i="21"/>
  <c r="R110" i="20"/>
  <c r="R110" i="22" s="1"/>
  <c r="R110" i="21"/>
  <c r="AH112" i="18"/>
  <c r="AH112" i="19" s="1"/>
  <c r="N112" i="18"/>
  <c r="N112" i="19" s="1"/>
  <c r="J114" i="21"/>
  <c r="J114" i="20"/>
  <c r="F116" i="18"/>
  <c r="F116" i="19" s="1"/>
  <c r="Z116" i="18"/>
  <c r="Z116" i="19" s="1"/>
  <c r="H119" i="18"/>
  <c r="H119" i="19" s="1"/>
  <c r="AB119" i="18"/>
  <c r="AB119" i="19" s="1"/>
  <c r="D121" i="18"/>
  <c r="D121" i="19" s="1"/>
  <c r="X121" i="18"/>
  <c r="X121" i="19" s="1"/>
  <c r="AL122" i="21"/>
  <c r="AL122" i="20"/>
  <c r="I125" i="5"/>
  <c r="P127" i="21"/>
  <c r="P127" i="20"/>
  <c r="L129" i="21"/>
  <c r="L129" i="20"/>
  <c r="L129" i="22" s="1"/>
  <c r="AF15" i="21"/>
  <c r="AF15" i="20"/>
  <c r="AN15" i="22" s="1"/>
  <c r="L15" i="28" s="1"/>
  <c r="N15" i="23" s="1"/>
  <c r="P21" i="21"/>
  <c r="P21" i="20"/>
  <c r="N30" i="18"/>
  <c r="N30" i="19" s="1"/>
  <c r="AH30" i="18"/>
  <c r="AH30" i="19" s="1"/>
  <c r="B40" i="18"/>
  <c r="B40" i="19" s="1"/>
  <c r="V40" i="18"/>
  <c r="V40" i="19" s="1"/>
  <c r="P45" i="21"/>
  <c r="P45" i="20"/>
  <c r="P45" i="22" s="1"/>
  <c r="V56" i="18"/>
  <c r="V56" i="19" s="1"/>
  <c r="B56" i="18"/>
  <c r="B56" i="19" s="1"/>
  <c r="X71" i="18"/>
  <c r="X71" i="19" s="1"/>
  <c r="D71" i="18"/>
  <c r="D71" i="19" s="1"/>
  <c r="J80" i="20"/>
  <c r="J80" i="21"/>
  <c r="AF99" i="21"/>
  <c r="AF99" i="20"/>
  <c r="AN99" i="22" s="1"/>
  <c r="L99" i="28" s="1"/>
  <c r="N99" i="23" s="1"/>
  <c r="AD108" i="20"/>
  <c r="AL108" i="22" s="1"/>
  <c r="J108" i="28" s="1"/>
  <c r="L108" i="23" s="1"/>
  <c r="AD108" i="21"/>
  <c r="I115" i="5"/>
  <c r="P125" i="20"/>
  <c r="P125" i="22" s="1"/>
  <c r="P125" i="21"/>
  <c r="M5" i="21"/>
  <c r="M5" i="20"/>
  <c r="I7" i="21"/>
  <c r="I7" i="20"/>
  <c r="Y9" i="18"/>
  <c r="Y9" i="19" s="1"/>
  <c r="E9" i="18"/>
  <c r="E9" i="19" s="1"/>
  <c r="AM10" i="20"/>
  <c r="AU10" i="22" s="1"/>
  <c r="S10" i="28" s="1"/>
  <c r="U10" i="23" s="1"/>
  <c r="AM10" i="21"/>
  <c r="AI12" i="21"/>
  <c r="AI12" i="20"/>
  <c r="AE14" i="21"/>
  <c r="AE14" i="20"/>
  <c r="G16" i="18"/>
  <c r="G16" i="19" s="1"/>
  <c r="AA16" i="18"/>
  <c r="AA16" i="19" s="1"/>
  <c r="W18" i="18"/>
  <c r="W18" i="19" s="1"/>
  <c r="C18" i="18"/>
  <c r="C18" i="19" s="1"/>
  <c r="AK19" i="21"/>
  <c r="AK19" i="20"/>
  <c r="AG21" i="21"/>
  <c r="AG21" i="20"/>
  <c r="AC23" i="20"/>
  <c r="AC23" i="21"/>
  <c r="E25" i="18"/>
  <c r="E25" i="19" s="1"/>
  <c r="Y25" i="18"/>
  <c r="Y25" i="19" s="1"/>
  <c r="S26" i="20"/>
  <c r="S26" i="22" s="1"/>
  <c r="S26" i="21"/>
  <c r="O28" i="21"/>
  <c r="O28" i="20"/>
  <c r="K30" i="21"/>
  <c r="K30" i="20"/>
  <c r="K30" i="22" s="1"/>
  <c r="C34" i="18"/>
  <c r="C34" i="19" s="1"/>
  <c r="W34" i="18"/>
  <c r="W34" i="19" s="1"/>
  <c r="Q35" i="20"/>
  <c r="Q35" i="22" s="1"/>
  <c r="Q35" i="21"/>
  <c r="AG37" i="21"/>
  <c r="AG37" i="20"/>
  <c r="AC39" i="21"/>
  <c r="AC39" i="20"/>
  <c r="AK39" i="22" s="1"/>
  <c r="I39" i="28" s="1"/>
  <c r="K39" i="23" s="1"/>
  <c r="S42" i="20"/>
  <c r="S42" i="22" s="1"/>
  <c r="S42" i="21"/>
  <c r="O44" i="20"/>
  <c r="O44" i="22" s="1"/>
  <c r="O44" i="21"/>
  <c r="AE46" i="20"/>
  <c r="AE46" i="21"/>
  <c r="G48" i="18"/>
  <c r="G48" i="19" s="1"/>
  <c r="AA48" i="18"/>
  <c r="AA48" i="19" s="1"/>
  <c r="C50" i="18"/>
  <c r="C50" i="19" s="1"/>
  <c r="W50" i="18"/>
  <c r="W50" i="19" s="1"/>
  <c r="Q51" i="20"/>
  <c r="Q51" i="22" s="1"/>
  <c r="Q51" i="21"/>
  <c r="AG53" i="20"/>
  <c r="AG53" i="21"/>
  <c r="I55" i="20"/>
  <c r="I55" i="21"/>
  <c r="AM58" i="21"/>
  <c r="AM58" i="20"/>
  <c r="AI60" i="21"/>
  <c r="AI60" i="20"/>
  <c r="K62" i="21"/>
  <c r="K62" i="20"/>
  <c r="AK67" i="21"/>
  <c r="AK67" i="20"/>
  <c r="AS67" i="22" s="1"/>
  <c r="Q67" i="28" s="1"/>
  <c r="S67" i="23" s="1"/>
  <c r="AG69" i="21"/>
  <c r="AG69" i="20"/>
  <c r="AC71" i="21"/>
  <c r="AC71" i="20"/>
  <c r="E73" i="18"/>
  <c r="E73" i="19" s="1"/>
  <c r="Y73" i="18"/>
  <c r="Y73" i="19" s="1"/>
  <c r="AM74" i="20"/>
  <c r="AM74" i="21"/>
  <c r="O76" i="21"/>
  <c r="O76" i="20"/>
  <c r="AE78" i="21"/>
  <c r="AE78" i="20"/>
  <c r="G80" i="18"/>
  <c r="G80" i="19" s="1"/>
  <c r="AA80" i="18"/>
  <c r="AA80" i="19" s="1"/>
  <c r="W82" i="18"/>
  <c r="W82" i="19" s="1"/>
  <c r="C82" i="18"/>
  <c r="C82" i="19" s="1"/>
  <c r="Q83" i="21"/>
  <c r="Q83" i="20"/>
  <c r="AG85" i="21"/>
  <c r="AG85" i="20"/>
  <c r="I87" i="21"/>
  <c r="I87" i="20"/>
  <c r="Y89" i="18"/>
  <c r="Y89" i="19" s="1"/>
  <c r="E89" i="18"/>
  <c r="E89" i="19" s="1"/>
  <c r="S90" i="20"/>
  <c r="S90" i="22" s="1"/>
  <c r="S90" i="21"/>
  <c r="AI92" i="21"/>
  <c r="AI92" i="20"/>
  <c r="K94" i="21"/>
  <c r="K94" i="20"/>
  <c r="AA96" i="18"/>
  <c r="AA96" i="19" s="1"/>
  <c r="G96" i="18"/>
  <c r="G96" i="19" s="1"/>
  <c r="C98" i="18"/>
  <c r="C98" i="19" s="1"/>
  <c r="W98" i="18"/>
  <c r="W98" i="19" s="1"/>
  <c r="AK99" i="21"/>
  <c r="AK99" i="20"/>
  <c r="AG101" i="21"/>
  <c r="AG101" i="20"/>
  <c r="I103" i="21"/>
  <c r="I103" i="20"/>
  <c r="I103" i="22" s="1"/>
  <c r="E105" i="18"/>
  <c r="E105" i="19" s="1"/>
  <c r="Y105" i="18"/>
  <c r="Y105" i="19" s="1"/>
  <c r="AM106" i="21"/>
  <c r="AM106" i="20"/>
  <c r="AI108" i="21"/>
  <c r="AI108" i="20"/>
  <c r="AE110" i="20"/>
  <c r="AE110" i="21"/>
  <c r="G112" i="18"/>
  <c r="G112" i="19" s="1"/>
  <c r="AA112" i="18"/>
  <c r="AA112" i="19" s="1"/>
  <c r="C114" i="18"/>
  <c r="C114" i="19" s="1"/>
  <c r="W114" i="18"/>
  <c r="W114" i="19" s="1"/>
  <c r="AK115" i="21"/>
  <c r="AK115" i="20"/>
  <c r="AG117" i="20"/>
  <c r="AG117" i="21"/>
  <c r="AC119" i="21"/>
  <c r="AC119" i="20"/>
  <c r="E121" i="18"/>
  <c r="E121" i="19" s="1"/>
  <c r="Y121" i="18"/>
  <c r="Y121" i="19" s="1"/>
  <c r="AM122" i="20"/>
  <c r="AU122" i="22" s="1"/>
  <c r="S122" i="28" s="1"/>
  <c r="U122" i="23" s="1"/>
  <c r="AM122" i="21"/>
  <c r="AI124" i="20"/>
  <c r="AI124" i="21"/>
  <c r="K126" i="21"/>
  <c r="K126" i="20"/>
  <c r="AA128" i="18"/>
  <c r="AA128" i="19" s="1"/>
  <c r="G128" i="18"/>
  <c r="G128" i="19" s="1"/>
  <c r="W130" i="18"/>
  <c r="W130" i="19" s="1"/>
  <c r="C130" i="18"/>
  <c r="C130" i="19" s="1"/>
  <c r="AK131" i="21"/>
  <c r="AK131" i="20"/>
  <c r="AS131" i="22" s="1"/>
  <c r="Q131" i="28" s="1"/>
  <c r="S131" i="23" s="1"/>
  <c r="J8" i="20"/>
  <c r="J8" i="22" s="1"/>
  <c r="J8" i="21"/>
  <c r="AL16" i="21"/>
  <c r="AL16" i="20"/>
  <c r="AJ25" i="21"/>
  <c r="AJ25" i="20"/>
  <c r="D35" i="18"/>
  <c r="D35" i="19" s="1"/>
  <c r="X35" i="18"/>
  <c r="X35" i="19" s="1"/>
  <c r="X59" i="18"/>
  <c r="X59" i="19" s="1"/>
  <c r="D59" i="18"/>
  <c r="D59" i="19" s="1"/>
  <c r="AF111" i="21"/>
  <c r="AF111" i="20"/>
  <c r="P129" i="21"/>
  <c r="P129" i="20"/>
  <c r="J7" i="20"/>
  <c r="J7" i="21"/>
  <c r="Z9" i="18"/>
  <c r="Z9" i="19" s="1"/>
  <c r="F9" i="18"/>
  <c r="F9" i="19" s="1"/>
  <c r="I10" i="5"/>
  <c r="AJ12" i="20"/>
  <c r="AJ12" i="21"/>
  <c r="L14" i="20"/>
  <c r="L14" i="22" s="1"/>
  <c r="L14" i="21"/>
  <c r="R15" i="21"/>
  <c r="R15" i="20"/>
  <c r="N17" i="18"/>
  <c r="N17" i="19" s="1"/>
  <c r="AH17" i="18"/>
  <c r="AH17" i="19" s="1"/>
  <c r="AD19" i="20"/>
  <c r="AD19" i="21"/>
  <c r="H24" i="18"/>
  <c r="H24" i="19" s="1"/>
  <c r="AB24" i="18"/>
  <c r="AB24" i="19" s="1"/>
  <c r="D26" i="18"/>
  <c r="D26" i="19" s="1"/>
  <c r="X26" i="18"/>
  <c r="X26" i="19" s="1"/>
  <c r="R27" i="20"/>
  <c r="R27" i="21"/>
  <c r="V31" i="18"/>
  <c r="V31" i="19" s="1"/>
  <c r="B31" i="18"/>
  <c r="B31" i="19" s="1"/>
  <c r="AJ32" i="20"/>
  <c r="AR32" i="22" s="1"/>
  <c r="P32" i="28" s="1"/>
  <c r="R32" i="23" s="1"/>
  <c r="AJ32" i="21"/>
  <c r="L34" i="20"/>
  <c r="L34" i="22" s="1"/>
  <c r="L34" i="21"/>
  <c r="AD39" i="20"/>
  <c r="AD39" i="21"/>
  <c r="V43" i="18"/>
  <c r="V43" i="19" s="1"/>
  <c r="B43" i="18"/>
  <c r="B43" i="19" s="1"/>
  <c r="AJ44" i="21"/>
  <c r="AJ44" i="20"/>
  <c r="AF46" i="20"/>
  <c r="AN46" i="22" s="1"/>
  <c r="L46" i="28" s="1"/>
  <c r="N46" i="23" s="1"/>
  <c r="AF46" i="21"/>
  <c r="R47" i="21"/>
  <c r="R47" i="20"/>
  <c r="R47" i="22" s="1"/>
  <c r="N49" i="18"/>
  <c r="N49" i="19" s="1"/>
  <c r="AH49" i="18"/>
  <c r="AH49" i="19" s="1"/>
  <c r="AD51" i="21"/>
  <c r="AD51" i="20"/>
  <c r="H56" i="18"/>
  <c r="H56" i="19" s="1"/>
  <c r="AB56" i="18"/>
  <c r="AB56" i="19" s="1"/>
  <c r="D58" i="18"/>
  <c r="D58" i="19" s="1"/>
  <c r="X58" i="18"/>
  <c r="X58" i="19" s="1"/>
  <c r="AL59" i="21"/>
  <c r="AL59" i="20"/>
  <c r="AT59" i="22" s="1"/>
  <c r="R59" i="28" s="1"/>
  <c r="T59" i="23" s="1"/>
  <c r="V63" i="18"/>
  <c r="V63" i="19" s="1"/>
  <c r="B63" i="18"/>
  <c r="B63" i="19" s="1"/>
  <c r="AJ64" i="20"/>
  <c r="AR64" i="22" s="1"/>
  <c r="P64" i="28" s="1"/>
  <c r="R64" i="23" s="1"/>
  <c r="AJ64" i="21"/>
  <c r="L66" i="20"/>
  <c r="L66" i="21"/>
  <c r="D70" i="18"/>
  <c r="D70" i="19" s="1"/>
  <c r="X70" i="18"/>
  <c r="X70" i="19" s="1"/>
  <c r="J71" i="21"/>
  <c r="J71" i="20"/>
  <c r="I74" i="5"/>
  <c r="AJ76" i="20"/>
  <c r="AR76" i="22" s="1"/>
  <c r="P76" i="28" s="1"/>
  <c r="R76" i="23" s="1"/>
  <c r="AJ76" i="21"/>
  <c r="L78" i="20"/>
  <c r="L78" i="22" s="1"/>
  <c r="L78" i="21"/>
  <c r="R79" i="20"/>
  <c r="R79" i="22" s="1"/>
  <c r="R79" i="21"/>
  <c r="N81" i="18"/>
  <c r="N81" i="19" s="1"/>
  <c r="AH81" i="18"/>
  <c r="AH81" i="19" s="1"/>
  <c r="J83" i="21"/>
  <c r="J83" i="20"/>
  <c r="Z85" i="18"/>
  <c r="Z85" i="19" s="1"/>
  <c r="F85" i="18"/>
  <c r="F85" i="19" s="1"/>
  <c r="AB88" i="18"/>
  <c r="AB88" i="19" s="1"/>
  <c r="H88" i="18"/>
  <c r="H88" i="19" s="1"/>
  <c r="AL91" i="20"/>
  <c r="AL91" i="21"/>
  <c r="B95" i="18"/>
  <c r="B95" i="19" s="1"/>
  <c r="V95" i="18"/>
  <c r="V95" i="19" s="1"/>
  <c r="AJ96" i="21"/>
  <c r="AJ96" i="20"/>
  <c r="AF98" i="21"/>
  <c r="AF98" i="20"/>
  <c r="D102" i="18"/>
  <c r="D102" i="19" s="1"/>
  <c r="X102" i="18"/>
  <c r="X102" i="19" s="1"/>
  <c r="J103" i="20"/>
  <c r="J103" i="22" s="1"/>
  <c r="J103" i="21"/>
  <c r="B107" i="18"/>
  <c r="B107" i="19" s="1"/>
  <c r="V107" i="18"/>
  <c r="V107" i="19" s="1"/>
  <c r="P108" i="20"/>
  <c r="P108" i="22" s="1"/>
  <c r="P108" i="21"/>
  <c r="AF110" i="21"/>
  <c r="AF110" i="20"/>
  <c r="AN110" i="22" s="1"/>
  <c r="L110" i="28" s="1"/>
  <c r="N110" i="23" s="1"/>
  <c r="R111" i="21"/>
  <c r="R111" i="20"/>
  <c r="N113" i="18"/>
  <c r="N113" i="19" s="1"/>
  <c r="AH113" i="18"/>
  <c r="AH113" i="19" s="1"/>
  <c r="AD115" i="21"/>
  <c r="AD115" i="20"/>
  <c r="AB120" i="18"/>
  <c r="AB120" i="19" s="1"/>
  <c r="H120" i="18"/>
  <c r="H120" i="19" s="1"/>
  <c r="X122" i="18"/>
  <c r="X122" i="19" s="1"/>
  <c r="D122" i="18"/>
  <c r="D122" i="19" s="1"/>
  <c r="R123" i="21"/>
  <c r="R123" i="20"/>
  <c r="V127" i="18"/>
  <c r="V127" i="19" s="1"/>
  <c r="B127" i="18"/>
  <c r="B127" i="19" s="1"/>
  <c r="P128" i="20"/>
  <c r="P128" i="21"/>
  <c r="L130" i="21"/>
  <c r="L130" i="20"/>
  <c r="AC4" i="21"/>
  <c r="AC4" i="20"/>
  <c r="L11" i="20"/>
  <c r="L11" i="21"/>
  <c r="R20" i="21"/>
  <c r="R20" i="20"/>
  <c r="R20" i="22" s="1"/>
  <c r="I27" i="5"/>
  <c r="H37" i="18"/>
  <c r="H37" i="19" s="1"/>
  <c r="AB37" i="18"/>
  <c r="AB37" i="19" s="1"/>
  <c r="B52" i="18"/>
  <c r="B52" i="19" s="1"/>
  <c r="V52" i="18"/>
  <c r="V52" i="19" s="1"/>
  <c r="P61" i="20"/>
  <c r="P61" i="22" s="1"/>
  <c r="P61" i="21"/>
  <c r="L71" i="21"/>
  <c r="L71" i="20"/>
  <c r="P81" i="20"/>
  <c r="P81" i="21"/>
  <c r="V88" i="18"/>
  <c r="V88" i="19" s="1"/>
  <c r="B88" i="18"/>
  <c r="B88" i="19" s="1"/>
  <c r="I107" i="5"/>
  <c r="AL116" i="21"/>
  <c r="AL116" i="20"/>
  <c r="AT116" i="22" s="1"/>
  <c r="R116" i="28" s="1"/>
  <c r="T116" i="23" s="1"/>
  <c r="V124" i="18"/>
  <c r="V124" i="19" s="1"/>
  <c r="B124" i="18"/>
  <c r="B124" i="19" s="1"/>
  <c r="AI4" i="21"/>
  <c r="AI4" i="20"/>
  <c r="AG6" i="20"/>
  <c r="AG6" i="21"/>
  <c r="AC8" i="20"/>
  <c r="AC8" i="21"/>
  <c r="E10" i="18"/>
  <c r="E10" i="19" s="1"/>
  <c r="Y10" i="18"/>
  <c r="Y10" i="19" s="1"/>
  <c r="AM11" i="21"/>
  <c r="AM11" i="20"/>
  <c r="O13" i="20"/>
  <c r="O13" i="22" s="1"/>
  <c r="O13" i="21"/>
  <c r="K15" i="20"/>
  <c r="K15" i="21"/>
  <c r="AA17" i="18"/>
  <c r="AA17" i="19" s="1"/>
  <c r="G17" i="18"/>
  <c r="G17" i="19" s="1"/>
  <c r="Q20" i="21"/>
  <c r="Q20" i="20"/>
  <c r="AG22" i="20"/>
  <c r="AG22" i="21"/>
  <c r="AC24" i="20"/>
  <c r="AC24" i="21"/>
  <c r="E26" i="18"/>
  <c r="E26" i="19" s="1"/>
  <c r="Y26" i="18"/>
  <c r="Y26" i="19" s="1"/>
  <c r="AM27" i="20"/>
  <c r="AU27" i="22" s="1"/>
  <c r="S27" i="28" s="1"/>
  <c r="U27" i="23" s="1"/>
  <c r="AM27" i="21"/>
  <c r="AI29" i="20"/>
  <c r="AQ29" i="22" s="1"/>
  <c r="O29" i="28" s="1"/>
  <c r="Q29" i="23" s="1"/>
  <c r="AI29" i="21"/>
  <c r="AE31" i="20"/>
  <c r="AE31" i="21"/>
  <c r="G33" i="18"/>
  <c r="G33" i="19" s="1"/>
  <c r="AA33" i="18"/>
  <c r="AA33" i="19" s="1"/>
  <c r="AK36" i="21"/>
  <c r="AK36" i="20"/>
  <c r="AG38" i="21"/>
  <c r="AG38" i="20"/>
  <c r="AC40" i="20"/>
  <c r="AC40" i="21"/>
  <c r="Y42" i="18"/>
  <c r="Y42" i="19" s="1"/>
  <c r="E42" i="18"/>
  <c r="E42" i="19" s="1"/>
  <c r="S43" i="21"/>
  <c r="S43" i="20"/>
  <c r="O45" i="20"/>
  <c r="O45" i="22" s="1"/>
  <c r="O45" i="21"/>
  <c r="AE47" i="21"/>
  <c r="AE47" i="20"/>
  <c r="AM47" i="22" s="1"/>
  <c r="K47" i="28" s="1"/>
  <c r="M47" i="23" s="1"/>
  <c r="AA49" i="18"/>
  <c r="AA49" i="19" s="1"/>
  <c r="G49" i="18"/>
  <c r="G49" i="19" s="1"/>
  <c r="Q52" i="21"/>
  <c r="Q52" i="20"/>
  <c r="M54" i="20"/>
  <c r="M54" i="21"/>
  <c r="I56" i="21"/>
  <c r="I56" i="20"/>
  <c r="I56" i="22" s="1"/>
  <c r="E58" i="18"/>
  <c r="E58" i="19" s="1"/>
  <c r="Y58" i="18"/>
  <c r="Y58" i="19" s="1"/>
  <c r="S59" i="21"/>
  <c r="S59" i="20"/>
  <c r="AI61" i="20"/>
  <c r="AQ61" i="22" s="1"/>
  <c r="O61" i="28" s="1"/>
  <c r="Q61" i="23" s="1"/>
  <c r="AI61" i="21"/>
  <c r="AE63" i="20"/>
  <c r="AE63" i="21"/>
  <c r="Q68" i="20"/>
  <c r="Q68" i="22" s="1"/>
  <c r="Q68" i="21"/>
  <c r="M70" i="21"/>
  <c r="M70" i="20"/>
  <c r="I72" i="20"/>
  <c r="I72" i="21"/>
  <c r="S75" i="21"/>
  <c r="S75" i="20"/>
  <c r="S75" i="22" s="1"/>
  <c r="AI77" i="20"/>
  <c r="AQ77" i="22" s="1"/>
  <c r="O77" i="28" s="1"/>
  <c r="Q77" i="23" s="1"/>
  <c r="AI77" i="21"/>
  <c r="K79" i="21"/>
  <c r="K79" i="20"/>
  <c r="G81" i="18"/>
  <c r="G81" i="19" s="1"/>
  <c r="AA81" i="18"/>
  <c r="AA81" i="19" s="1"/>
  <c r="C83" i="18"/>
  <c r="C83" i="19" s="1"/>
  <c r="W83" i="18"/>
  <c r="W83" i="19" s="1"/>
  <c r="Q84" i="20"/>
  <c r="Q84" i="22" s="1"/>
  <c r="Q84" i="21"/>
  <c r="M86" i="21"/>
  <c r="M86" i="20"/>
  <c r="I88" i="21"/>
  <c r="I88" i="20"/>
  <c r="S91" i="20"/>
  <c r="S91" i="21"/>
  <c r="O93" i="20"/>
  <c r="O93" i="22" s="1"/>
  <c r="O93" i="21"/>
  <c r="K95" i="21"/>
  <c r="K95" i="20"/>
  <c r="AA97" i="18"/>
  <c r="AA97" i="19" s="1"/>
  <c r="G97" i="18"/>
  <c r="G97" i="19" s="1"/>
  <c r="C99" i="18"/>
  <c r="C99" i="19" s="1"/>
  <c r="W99" i="18"/>
  <c r="W99" i="19" s="1"/>
  <c r="Q100" i="20"/>
  <c r="Q100" i="22" s="1"/>
  <c r="Q100" i="21"/>
  <c r="M102" i="21"/>
  <c r="M102" i="20"/>
  <c r="AC104" i="21"/>
  <c r="AC104" i="20"/>
  <c r="E106" i="18"/>
  <c r="E106" i="19" s="1"/>
  <c r="Y106" i="18"/>
  <c r="Y106" i="19" s="1"/>
  <c r="S107" i="20"/>
  <c r="S107" i="22" s="1"/>
  <c r="S107" i="21"/>
  <c r="AI109" i="21"/>
  <c r="AI109" i="20"/>
  <c r="K111" i="20"/>
  <c r="K111" i="21"/>
  <c r="C115" i="18"/>
  <c r="C115" i="19" s="1"/>
  <c r="W115" i="18"/>
  <c r="W115" i="19" s="1"/>
  <c r="AK116" i="20"/>
  <c r="AS116" i="22" s="1"/>
  <c r="Q116" i="28" s="1"/>
  <c r="S116" i="23" s="1"/>
  <c r="AK116" i="21"/>
  <c r="M118" i="21"/>
  <c r="M118" i="20"/>
  <c r="I120" i="21"/>
  <c r="I120" i="20"/>
  <c r="AM123" i="20"/>
  <c r="AM123" i="21"/>
  <c r="AI125" i="21"/>
  <c r="AI125" i="20"/>
  <c r="AE127" i="21"/>
  <c r="AE127" i="20"/>
  <c r="G129" i="18"/>
  <c r="G129" i="19" s="1"/>
  <c r="AA129" i="18"/>
  <c r="AA129" i="19" s="1"/>
  <c r="P9" i="20"/>
  <c r="P9" i="21"/>
  <c r="I15" i="5"/>
  <c r="H25" i="18"/>
  <c r="H25" i="19" s="1"/>
  <c r="AB25" i="18"/>
  <c r="AB25" i="19" s="1"/>
  <c r="J40" i="21"/>
  <c r="J40" i="20"/>
  <c r="J40" i="22" s="1"/>
  <c r="AD48" i="20"/>
  <c r="AL48" i="22" s="1"/>
  <c r="J48" i="28" s="1"/>
  <c r="L48" i="23" s="1"/>
  <c r="AD48" i="21"/>
  <c r="R56" i="21"/>
  <c r="R56" i="20"/>
  <c r="H65" i="18"/>
  <c r="H65" i="19" s="1"/>
  <c r="AB65" i="18"/>
  <c r="AB65" i="19" s="1"/>
  <c r="D75" i="18"/>
  <c r="D75" i="19" s="1"/>
  <c r="X75" i="18"/>
  <c r="X75" i="19" s="1"/>
  <c r="AH82" i="18"/>
  <c r="AH82" i="19" s="1"/>
  <c r="N82" i="18"/>
  <c r="N82" i="19" s="1"/>
  <c r="X91" i="18"/>
  <c r="X91" i="19" s="1"/>
  <c r="D91" i="18"/>
  <c r="D91" i="19" s="1"/>
  <c r="X99" i="18"/>
  <c r="X99" i="19" s="1"/>
  <c r="D99" i="18"/>
  <c r="D99" i="19" s="1"/>
  <c r="L107" i="20"/>
  <c r="L107" i="21"/>
  <c r="L115" i="21"/>
  <c r="L115" i="20"/>
  <c r="Z122" i="18"/>
  <c r="Z122" i="19" s="1"/>
  <c r="F122" i="18"/>
  <c r="F122" i="19" s="1"/>
  <c r="AK9" i="21"/>
  <c r="AK9" i="20"/>
  <c r="AS9" i="22" s="1"/>
  <c r="Q9" i="28" s="1"/>
  <c r="S9" i="23" s="1"/>
  <c r="AC13" i="21"/>
  <c r="AC13" i="20"/>
  <c r="AK13" i="22" s="1"/>
  <c r="I13" i="28" s="1"/>
  <c r="K13" i="23" s="1"/>
  <c r="O18" i="21"/>
  <c r="O18" i="20"/>
  <c r="Q25" i="21"/>
  <c r="Q25" i="20"/>
  <c r="I29" i="21"/>
  <c r="I29" i="20"/>
  <c r="I29" i="22" s="1"/>
  <c r="O34" i="20"/>
  <c r="O34" i="21"/>
  <c r="AG43" i="20"/>
  <c r="AO43" i="22" s="1"/>
  <c r="M43" i="28" s="1"/>
  <c r="O43" i="23" s="1"/>
  <c r="AG43" i="21"/>
  <c r="AI50" i="21"/>
  <c r="AI50" i="20"/>
  <c r="W56" i="18"/>
  <c r="W56" i="19" s="1"/>
  <c r="C56" i="18"/>
  <c r="C56" i="19" s="1"/>
  <c r="I61" i="20"/>
  <c r="I61" i="21"/>
  <c r="AM64" i="21"/>
  <c r="AM64" i="20"/>
  <c r="AK73" i="21"/>
  <c r="AK73" i="20"/>
  <c r="AC77" i="20"/>
  <c r="AC77" i="21"/>
  <c r="O82" i="20"/>
  <c r="O82" i="21"/>
  <c r="M91" i="21"/>
  <c r="M91" i="20"/>
  <c r="Y95" i="18"/>
  <c r="Y95" i="19" s="1"/>
  <c r="E95" i="18"/>
  <c r="E95" i="19" s="1"/>
  <c r="M107" i="21"/>
  <c r="M107" i="20"/>
  <c r="M107" i="22" s="1"/>
  <c r="S112" i="20"/>
  <c r="S112" i="21"/>
  <c r="Q121" i="21"/>
  <c r="Q121" i="20"/>
  <c r="I125" i="21"/>
  <c r="I125" i="20"/>
  <c r="O130" i="21"/>
  <c r="O130" i="20"/>
  <c r="O130" i="22" s="1"/>
  <c r="AJ14" i="21"/>
  <c r="AJ14" i="20"/>
  <c r="AR14" i="22" s="1"/>
  <c r="P14" i="28" s="1"/>
  <c r="R14" i="23" s="1"/>
  <c r="L28" i="20"/>
  <c r="L28" i="22" s="1"/>
  <c r="L28" i="21"/>
  <c r="N31" i="18"/>
  <c r="N31" i="19" s="1"/>
  <c r="AH31" i="18"/>
  <c r="AH31" i="19" s="1"/>
  <c r="AB38" i="18"/>
  <c r="AB38" i="19" s="1"/>
  <c r="H38" i="18"/>
  <c r="H38" i="19" s="1"/>
  <c r="L48" i="21"/>
  <c r="L48" i="20"/>
  <c r="L48" i="22" s="1"/>
  <c r="D52" i="18"/>
  <c r="D52" i="19" s="1"/>
  <c r="X52" i="18"/>
  <c r="X52" i="19" s="1"/>
  <c r="I56" i="5"/>
  <c r="AJ58" i="21"/>
  <c r="AJ58" i="20"/>
  <c r="R61" i="21"/>
  <c r="R61" i="20"/>
  <c r="N63" i="18"/>
  <c r="N63" i="19" s="1"/>
  <c r="AH63" i="18"/>
  <c r="AH63" i="19" s="1"/>
  <c r="J65" i="21"/>
  <c r="J65" i="20"/>
  <c r="J65" i="22" s="1"/>
  <c r="F67" i="18"/>
  <c r="F67" i="19" s="1"/>
  <c r="Z67" i="18"/>
  <c r="Z67" i="19" s="1"/>
  <c r="AB70" i="18"/>
  <c r="AB70" i="19" s="1"/>
  <c r="H70" i="18"/>
  <c r="H70" i="19" s="1"/>
  <c r="AL73" i="20"/>
  <c r="AT73" i="22" s="1"/>
  <c r="R73" i="28" s="1"/>
  <c r="T73" i="23" s="1"/>
  <c r="AL73" i="21"/>
  <c r="B77" i="18"/>
  <c r="B77" i="19" s="1"/>
  <c r="V77" i="18"/>
  <c r="V77" i="19" s="1"/>
  <c r="P78" i="21"/>
  <c r="P78" i="20"/>
  <c r="AF80" i="21"/>
  <c r="AF80" i="20"/>
  <c r="AD85" i="21"/>
  <c r="AD85" i="20"/>
  <c r="V89" i="18"/>
  <c r="V89" i="19" s="1"/>
  <c r="B89" i="18"/>
  <c r="B89" i="19" s="1"/>
  <c r="AJ90" i="21"/>
  <c r="AJ90" i="20"/>
  <c r="L92" i="20"/>
  <c r="L92" i="22" s="1"/>
  <c r="L92" i="21"/>
  <c r="AL93" i="20"/>
  <c r="AT93" i="22" s="1"/>
  <c r="R93" i="28" s="1"/>
  <c r="T93" i="23" s="1"/>
  <c r="AL93" i="21"/>
  <c r="N95" i="18"/>
  <c r="N95" i="19" s="1"/>
  <c r="AH95" i="18"/>
  <c r="AH95" i="19" s="1"/>
  <c r="AD97" i="21"/>
  <c r="AD97" i="20"/>
  <c r="F99" i="18"/>
  <c r="F99" i="19" s="1"/>
  <c r="Z99" i="18"/>
  <c r="Z99" i="19" s="1"/>
  <c r="H102" i="18"/>
  <c r="H102" i="19" s="1"/>
  <c r="AB102" i="18"/>
  <c r="AB102" i="19" s="1"/>
  <c r="AL105" i="21"/>
  <c r="AL105" i="20"/>
  <c r="AT105" i="22" s="1"/>
  <c r="R105" i="28" s="1"/>
  <c r="T105" i="23" s="1"/>
  <c r="I108" i="5"/>
  <c r="P110" i="21"/>
  <c r="P110" i="20"/>
  <c r="P110" i="22" s="1"/>
  <c r="L112" i="21"/>
  <c r="L112" i="20"/>
  <c r="L112" i="22" s="1"/>
  <c r="D116" i="18"/>
  <c r="D116" i="19" s="1"/>
  <c r="X116" i="18"/>
  <c r="X116" i="19" s="1"/>
  <c r="J117" i="21"/>
  <c r="J117" i="20"/>
  <c r="V121" i="18"/>
  <c r="V121" i="19" s="1"/>
  <c r="B121" i="18"/>
  <c r="B121" i="19" s="1"/>
  <c r="AJ122" i="21"/>
  <c r="AJ122" i="20"/>
  <c r="AR122" i="22" s="1"/>
  <c r="P122" i="28" s="1"/>
  <c r="R122" i="23" s="1"/>
  <c r="L124" i="21"/>
  <c r="L124" i="20"/>
  <c r="R125" i="20"/>
  <c r="R125" i="21"/>
  <c r="AH127" i="18"/>
  <c r="AH127" i="19" s="1"/>
  <c r="N127" i="18"/>
  <c r="N127" i="19" s="1"/>
  <c r="AL129" i="21"/>
  <c r="AL129" i="20"/>
  <c r="AT129" i="22" s="1"/>
  <c r="R129" i="28" s="1"/>
  <c r="T129" i="23" s="1"/>
  <c r="C5" i="18"/>
  <c r="C5" i="19" s="1"/>
  <c r="W5" i="18"/>
  <c r="W5" i="19" s="1"/>
  <c r="M8" i="20"/>
  <c r="M8" i="22" s="1"/>
  <c r="M8" i="21"/>
  <c r="I10" i="20"/>
  <c r="I10" i="21"/>
  <c r="AM13" i="20"/>
  <c r="AM13" i="21"/>
  <c r="AI15" i="20"/>
  <c r="AQ15" i="22" s="1"/>
  <c r="O15" i="28" s="1"/>
  <c r="Q15" i="23" s="1"/>
  <c r="AI15" i="21"/>
  <c r="AE17" i="21"/>
  <c r="AE17" i="20"/>
  <c r="G19" i="18"/>
  <c r="G19" i="19" s="1"/>
  <c r="AA19" i="18"/>
  <c r="AA19" i="19" s="1"/>
  <c r="C21" i="18"/>
  <c r="C21" i="19" s="1"/>
  <c r="W21" i="18"/>
  <c r="W21" i="19" s="1"/>
  <c r="AK22" i="21"/>
  <c r="AK22" i="20"/>
  <c r="AG24" i="20"/>
  <c r="AO24" i="22" s="1"/>
  <c r="M24" i="28" s="1"/>
  <c r="O24" i="23" s="1"/>
  <c r="AG24" i="21"/>
  <c r="AC26" i="21"/>
  <c r="AC26" i="20"/>
  <c r="AK26" i="22" s="1"/>
  <c r="I26" i="28" s="1"/>
  <c r="K26" i="23" s="1"/>
  <c r="Y28" i="18"/>
  <c r="Y28" i="19" s="1"/>
  <c r="E28" i="18"/>
  <c r="E28" i="19" s="1"/>
  <c r="AM29" i="20"/>
  <c r="AU29" i="22" s="1"/>
  <c r="S29" i="28" s="1"/>
  <c r="U29" i="23" s="1"/>
  <c r="AM29" i="21"/>
  <c r="AI31" i="21"/>
  <c r="AI31" i="20"/>
  <c r="K33" i="20"/>
  <c r="K33" i="21"/>
  <c r="Q38" i="21"/>
  <c r="Q38" i="20"/>
  <c r="Q38" i="22" s="1"/>
  <c r="M40" i="20"/>
  <c r="M40" i="22" s="1"/>
  <c r="M40" i="21"/>
  <c r="I42" i="20"/>
  <c r="I42" i="22" s="1"/>
  <c r="I42" i="21"/>
  <c r="S45" i="21"/>
  <c r="S45" i="20"/>
  <c r="S45" i="22" s="1"/>
  <c r="AI47" i="20"/>
  <c r="AI47" i="21"/>
  <c r="K49" i="20"/>
  <c r="K49" i="22" s="1"/>
  <c r="K49" i="21"/>
  <c r="AK54" i="21"/>
  <c r="AK54" i="20"/>
  <c r="AG56" i="20"/>
  <c r="AG56" i="21"/>
  <c r="I58" i="20"/>
  <c r="I58" i="21"/>
  <c r="S61" i="20"/>
  <c r="S61" i="22" s="1"/>
  <c r="S61" i="21"/>
  <c r="O63" i="21"/>
  <c r="O63" i="20"/>
  <c r="K65" i="21"/>
  <c r="K65" i="20"/>
  <c r="K65" i="22" s="1"/>
  <c r="AK70" i="21"/>
  <c r="AK70" i="20"/>
  <c r="AS70" i="22" s="1"/>
  <c r="Q70" i="28" s="1"/>
  <c r="S70" i="23" s="1"/>
  <c r="AG72" i="20"/>
  <c r="AO72" i="22" s="1"/>
  <c r="M72" i="28" s="1"/>
  <c r="O72" i="23" s="1"/>
  <c r="AG72" i="21"/>
  <c r="I74" i="21"/>
  <c r="I74" i="20"/>
  <c r="E76" i="18"/>
  <c r="E76" i="19" s="1"/>
  <c r="Y76" i="18"/>
  <c r="Y76" i="19" s="1"/>
  <c r="AM77" i="20"/>
  <c r="AM77" i="21"/>
  <c r="AI79" i="20"/>
  <c r="AQ79" i="22" s="1"/>
  <c r="O79" i="28" s="1"/>
  <c r="Q79" i="23" s="1"/>
  <c r="AI79" i="21"/>
  <c r="AE81" i="21"/>
  <c r="AE81" i="20"/>
  <c r="G83" i="18"/>
  <c r="G83" i="19" s="1"/>
  <c r="AA83" i="18"/>
  <c r="AA83" i="19" s="1"/>
  <c r="C85" i="18"/>
  <c r="C85" i="19" s="1"/>
  <c r="W85" i="18"/>
  <c r="W85" i="19" s="1"/>
  <c r="AK86" i="20"/>
  <c r="AS86" i="22" s="1"/>
  <c r="Q86" i="28" s="1"/>
  <c r="S86" i="23" s="1"/>
  <c r="AK86" i="21"/>
  <c r="AG88" i="20"/>
  <c r="AO88" i="22" s="1"/>
  <c r="M88" i="28" s="1"/>
  <c r="O88" i="23" s="1"/>
  <c r="AG88" i="21"/>
  <c r="I90" i="21"/>
  <c r="I90" i="20"/>
  <c r="I90" i="22" s="1"/>
  <c r="E92" i="18"/>
  <c r="E92" i="19" s="1"/>
  <c r="Y92" i="18"/>
  <c r="Y92" i="19" s="1"/>
  <c r="AM93" i="20"/>
  <c r="AU93" i="22" s="1"/>
  <c r="S93" i="28" s="1"/>
  <c r="U93" i="23" s="1"/>
  <c r="AM93" i="21"/>
  <c r="AI95" i="21"/>
  <c r="AI95" i="20"/>
  <c r="K97" i="21"/>
  <c r="K97" i="20"/>
  <c r="K97" i="22" s="1"/>
  <c r="AA99" i="18"/>
  <c r="AA99" i="19" s="1"/>
  <c r="G99" i="18"/>
  <c r="G99" i="19" s="1"/>
  <c r="W101" i="18"/>
  <c r="W101" i="19" s="1"/>
  <c r="C101" i="18"/>
  <c r="C101" i="19" s="1"/>
  <c r="Q102" i="21"/>
  <c r="Q102" i="20"/>
  <c r="AG104" i="20"/>
  <c r="AG104" i="21"/>
  <c r="I106" i="20"/>
  <c r="I106" i="21"/>
  <c r="AM109" i="20"/>
  <c r="AU109" i="22" s="1"/>
  <c r="S109" i="28" s="1"/>
  <c r="U109" i="23" s="1"/>
  <c r="AM109" i="21"/>
  <c r="O111" i="21"/>
  <c r="O111" i="20"/>
  <c r="AE113" i="21"/>
  <c r="AE113" i="20"/>
  <c r="AM113" i="22" s="1"/>
  <c r="K113" i="28" s="1"/>
  <c r="M113" i="23" s="1"/>
  <c r="G115" i="18"/>
  <c r="G115" i="19" s="1"/>
  <c r="AA115" i="18"/>
  <c r="AA115" i="19" s="1"/>
  <c r="W117" i="18"/>
  <c r="W117" i="19" s="1"/>
  <c r="C117" i="18"/>
  <c r="C117" i="19" s="1"/>
  <c r="AK118" i="20"/>
  <c r="AS118" i="22" s="1"/>
  <c r="Q118" i="28" s="1"/>
  <c r="S118" i="23" s="1"/>
  <c r="AK118" i="21"/>
  <c r="AG120" i="21"/>
  <c r="AG120" i="20"/>
  <c r="AO120" i="22" s="1"/>
  <c r="M120" i="28" s="1"/>
  <c r="O120" i="23" s="1"/>
  <c r="I122" i="20"/>
  <c r="I122" i="21"/>
  <c r="Y124" i="18"/>
  <c r="Y124" i="19" s="1"/>
  <c r="E124" i="18"/>
  <c r="E124" i="19" s="1"/>
  <c r="S125" i="20"/>
  <c r="S125" i="22" s="1"/>
  <c r="S125" i="21"/>
  <c r="AI127" i="20"/>
  <c r="AI127" i="21"/>
  <c r="AE129" i="20"/>
  <c r="AE129" i="21"/>
  <c r="G131" i="18"/>
  <c r="G131" i="19" s="1"/>
  <c r="AA131" i="18"/>
  <c r="AA131" i="19" s="1"/>
  <c r="X7" i="18"/>
  <c r="X7" i="19" s="1"/>
  <c r="D7" i="18"/>
  <c r="D7" i="19" s="1"/>
  <c r="L31" i="20"/>
  <c r="L31" i="21"/>
  <c r="AJ41" i="20"/>
  <c r="AJ41" i="21"/>
  <c r="AD52" i="20"/>
  <c r="AL52" i="22" s="1"/>
  <c r="J52" i="28" s="1"/>
  <c r="L52" i="23" s="1"/>
  <c r="AD52" i="21"/>
  <c r="AF63" i="21"/>
  <c r="AF63" i="20"/>
  <c r="F70" i="18"/>
  <c r="F70" i="19" s="1"/>
  <c r="Z70" i="18"/>
  <c r="Z70" i="19" s="1"/>
  <c r="B76" i="18"/>
  <c r="B76" i="19" s="1"/>
  <c r="V76" i="18"/>
  <c r="V76" i="19" s="1"/>
  <c r="J84" i="20"/>
  <c r="J84" i="22" s="1"/>
  <c r="J84" i="21"/>
  <c r="F94" i="18"/>
  <c r="F94" i="19" s="1"/>
  <c r="Z94" i="18"/>
  <c r="Z94" i="19" s="1"/>
  <c r="B100" i="18"/>
  <c r="B100" i="19" s="1"/>
  <c r="V100" i="18"/>
  <c r="V100" i="19" s="1"/>
  <c r="AL108" i="20"/>
  <c r="AL108" i="21"/>
  <c r="J6" i="20"/>
  <c r="J6" i="22" s="1"/>
  <c r="J6" i="21"/>
  <c r="F8" i="18"/>
  <c r="F8" i="19" s="1"/>
  <c r="Z8" i="18"/>
  <c r="Z8" i="19" s="1"/>
  <c r="V10" i="18"/>
  <c r="V10" i="19" s="1"/>
  <c r="B10" i="18"/>
  <c r="B10" i="19" s="1"/>
  <c r="P11" i="20"/>
  <c r="P11" i="21"/>
  <c r="AF13" i="20"/>
  <c r="AN13" i="22" s="1"/>
  <c r="L13" i="28" s="1"/>
  <c r="N13" i="23" s="1"/>
  <c r="AF13" i="21"/>
  <c r="R14" i="21"/>
  <c r="R14" i="20"/>
  <c r="AH16" i="18"/>
  <c r="AH16" i="19" s="1"/>
  <c r="N16" i="18"/>
  <c r="N16" i="19" s="1"/>
  <c r="AD18" i="20"/>
  <c r="AD18" i="21"/>
  <c r="F20" i="18"/>
  <c r="F20" i="19" s="1"/>
  <c r="Z20" i="18"/>
  <c r="Z20" i="19" s="1"/>
  <c r="H23" i="18"/>
  <c r="H23" i="19" s="1"/>
  <c r="AB23" i="18"/>
  <c r="AB23" i="19" s="1"/>
  <c r="X25" i="18"/>
  <c r="X25" i="19" s="1"/>
  <c r="D25" i="18"/>
  <c r="D25" i="19" s="1"/>
  <c r="AL26" i="20"/>
  <c r="AL26" i="21"/>
  <c r="P31" i="21"/>
  <c r="P31" i="20"/>
  <c r="L33" i="20"/>
  <c r="L33" i="22" s="1"/>
  <c r="L33" i="21"/>
  <c r="D37" i="18"/>
  <c r="D37" i="19" s="1"/>
  <c r="X37" i="18"/>
  <c r="X37" i="19" s="1"/>
  <c r="J38" i="21"/>
  <c r="J38" i="20"/>
  <c r="J38" i="22" s="1"/>
  <c r="Z40" i="18"/>
  <c r="Z40" i="19" s="1"/>
  <c r="F40" i="18"/>
  <c r="F40" i="19" s="1"/>
  <c r="I41" i="5"/>
  <c r="P43" i="21"/>
  <c r="P43" i="20"/>
  <c r="L45" i="21"/>
  <c r="L45" i="20"/>
  <c r="AD50" i="21"/>
  <c r="AD50" i="20"/>
  <c r="V54" i="18"/>
  <c r="V54" i="19" s="1"/>
  <c r="B54" i="18"/>
  <c r="B54" i="19" s="1"/>
  <c r="AJ55" i="21"/>
  <c r="AJ55" i="20"/>
  <c r="AF57" i="20"/>
  <c r="AN57" i="22" s="1"/>
  <c r="L57" i="28" s="1"/>
  <c r="N57" i="23" s="1"/>
  <c r="AF57" i="21"/>
  <c r="AL58" i="21"/>
  <c r="AL58" i="20"/>
  <c r="N60" i="18"/>
  <c r="N60" i="19" s="1"/>
  <c r="AH60" i="18"/>
  <c r="AH60" i="19" s="1"/>
  <c r="J62" i="21"/>
  <c r="J62" i="20"/>
  <c r="AB67" i="18"/>
  <c r="AB67" i="19" s="1"/>
  <c r="H67" i="18"/>
  <c r="H67" i="19" s="1"/>
  <c r="D69" i="18"/>
  <c r="D69" i="19" s="1"/>
  <c r="X69" i="18"/>
  <c r="X69" i="19" s="1"/>
  <c r="AL70" i="21"/>
  <c r="AL70" i="20"/>
  <c r="AT70" i="22" s="1"/>
  <c r="R70" i="28" s="1"/>
  <c r="T70" i="23" s="1"/>
  <c r="I73" i="5"/>
  <c r="AJ75" i="20"/>
  <c r="AJ75" i="21"/>
  <c r="AF77" i="21"/>
  <c r="AF77" i="20"/>
  <c r="AN77" i="22" s="1"/>
  <c r="L77" i="28" s="1"/>
  <c r="N77" i="23" s="1"/>
  <c r="X81" i="18"/>
  <c r="X81" i="19" s="1"/>
  <c r="D81" i="18"/>
  <c r="D81" i="19" s="1"/>
  <c r="AD82" i="20"/>
  <c r="AL82" i="22" s="1"/>
  <c r="J82" i="28" s="1"/>
  <c r="L82" i="23" s="1"/>
  <c r="AD82" i="21"/>
  <c r="V86" i="18"/>
  <c r="V86" i="19" s="1"/>
  <c r="B86" i="18"/>
  <c r="B86" i="19" s="1"/>
  <c r="P87" i="21"/>
  <c r="P87" i="20"/>
  <c r="P87" i="22" s="1"/>
  <c r="L89" i="20"/>
  <c r="L89" i="22" s="1"/>
  <c r="L89" i="21"/>
  <c r="AL90" i="20"/>
  <c r="AT90" i="22" s="1"/>
  <c r="R90" i="28" s="1"/>
  <c r="T90" i="23" s="1"/>
  <c r="AL90" i="21"/>
  <c r="AH92" i="18"/>
  <c r="AH92" i="19" s="1"/>
  <c r="N92" i="18"/>
  <c r="N92" i="19" s="1"/>
  <c r="J94" i="21"/>
  <c r="J94" i="20"/>
  <c r="J94" i="22" s="1"/>
  <c r="H99" i="18"/>
  <c r="H99" i="19" s="1"/>
  <c r="AB99" i="18"/>
  <c r="AB99" i="19" s="1"/>
  <c r="R102" i="21"/>
  <c r="R102" i="20"/>
  <c r="V106" i="18"/>
  <c r="V106" i="19" s="1"/>
  <c r="B106" i="18"/>
  <c r="B106" i="19" s="1"/>
  <c r="P107" i="20"/>
  <c r="P107" i="21"/>
  <c r="L109" i="21"/>
  <c r="L109" i="20"/>
  <c r="D113" i="18"/>
  <c r="D113" i="19" s="1"/>
  <c r="X113" i="18"/>
  <c r="X113" i="19" s="1"/>
  <c r="AD114" i="20"/>
  <c r="AD114" i="21"/>
  <c r="V118" i="18"/>
  <c r="V118" i="19" s="1"/>
  <c r="B118" i="18"/>
  <c r="B118" i="19" s="1"/>
  <c r="AJ119" i="21"/>
  <c r="AJ119" i="20"/>
  <c r="AF121" i="21"/>
  <c r="AF121" i="20"/>
  <c r="R122" i="20"/>
  <c r="R122" i="21"/>
  <c r="N124" i="18"/>
  <c r="N124" i="19" s="1"/>
  <c r="AH124" i="18"/>
  <c r="AH124" i="19" s="1"/>
  <c r="J126" i="21"/>
  <c r="J126" i="20"/>
  <c r="F128" i="18"/>
  <c r="F128" i="19" s="1"/>
  <c r="Z128" i="18"/>
  <c r="Z128" i="19" s="1"/>
  <c r="AB131" i="18"/>
  <c r="AB131" i="19" s="1"/>
  <c r="H131" i="18"/>
  <c r="H131" i="19" s="1"/>
  <c r="N6" i="18"/>
  <c r="N6" i="19" s="1"/>
  <c r="AH6" i="18"/>
  <c r="AH6" i="19" s="1"/>
  <c r="L15" i="21"/>
  <c r="L15" i="20"/>
  <c r="AD24" i="21"/>
  <c r="AD24" i="20"/>
  <c r="R32" i="21"/>
  <c r="R32" i="20"/>
  <c r="R32" i="22" s="1"/>
  <c r="I39" i="5"/>
  <c r="AL48" i="20"/>
  <c r="AT48" i="22" s="1"/>
  <c r="R48" i="28" s="1"/>
  <c r="T48" i="23" s="1"/>
  <c r="AL48" i="21"/>
  <c r="I55" i="5"/>
  <c r="AD80" i="21"/>
  <c r="AD80" i="20"/>
  <c r="B92" i="18"/>
  <c r="B92" i="19" s="1"/>
  <c r="V92" i="18"/>
  <c r="V92" i="19" s="1"/>
  <c r="J108" i="21"/>
  <c r="J108" i="20"/>
  <c r="J108" i="22" s="1"/>
  <c r="C6" i="18"/>
  <c r="C6" i="19" s="1"/>
  <c r="W6" i="18"/>
  <c r="W6" i="19" s="1"/>
  <c r="AK7" i="21"/>
  <c r="AK7" i="20"/>
  <c r="AG9" i="21"/>
  <c r="AG9" i="20"/>
  <c r="AO9" i="22" s="1"/>
  <c r="M9" i="28" s="1"/>
  <c r="O9" i="23" s="1"/>
  <c r="AC11" i="21"/>
  <c r="AC11" i="20"/>
  <c r="AK11" i="22" s="1"/>
  <c r="I11" i="28" s="1"/>
  <c r="K11" i="23" s="1"/>
  <c r="E13" i="18"/>
  <c r="E13" i="19" s="1"/>
  <c r="Y13" i="18"/>
  <c r="Y13" i="19" s="1"/>
  <c r="S14" i="20"/>
  <c r="S14" i="22" s="1"/>
  <c r="S14" i="21"/>
  <c r="O16" i="21"/>
  <c r="O16" i="20"/>
  <c r="O16" i="22" s="1"/>
  <c r="K18" i="20"/>
  <c r="K18" i="21"/>
  <c r="G20" i="18"/>
  <c r="G20" i="19" s="1"/>
  <c r="AA20" i="18"/>
  <c r="AA20" i="19" s="1"/>
  <c r="C22" i="18"/>
  <c r="C22" i="19" s="1"/>
  <c r="W22" i="18"/>
  <c r="W22" i="19" s="1"/>
  <c r="AK23" i="21"/>
  <c r="AK23" i="20"/>
  <c r="AS23" i="22" s="1"/>
  <c r="Q23" i="28" s="1"/>
  <c r="S23" i="23" s="1"/>
  <c r="M25" i="20"/>
  <c r="M25" i="21"/>
  <c r="AC27" i="20"/>
  <c r="AK27" i="22" s="1"/>
  <c r="I27" i="28" s="1"/>
  <c r="K27" i="23" s="1"/>
  <c r="AC27" i="21"/>
  <c r="E29" i="18"/>
  <c r="E29" i="19" s="1"/>
  <c r="Y29" i="18"/>
  <c r="Y29" i="19" s="1"/>
  <c r="S30" i="21"/>
  <c r="S30" i="20"/>
  <c r="S30" i="22" s="1"/>
  <c r="AI32" i="21"/>
  <c r="AI32" i="20"/>
  <c r="AQ32" i="22" s="1"/>
  <c r="O32" i="28" s="1"/>
  <c r="Q32" i="23" s="1"/>
  <c r="AE34" i="21"/>
  <c r="AE34" i="20"/>
  <c r="AA36" i="18"/>
  <c r="AA36" i="19" s="1"/>
  <c r="G36" i="18"/>
  <c r="G36" i="19" s="1"/>
  <c r="W38" i="18"/>
  <c r="W38" i="19" s="1"/>
  <c r="C38" i="18"/>
  <c r="C38" i="19" s="1"/>
  <c r="AK39" i="20"/>
  <c r="AK39" i="21"/>
  <c r="M41" i="20"/>
  <c r="M41" i="22" s="1"/>
  <c r="M41" i="21"/>
  <c r="AC43" i="21"/>
  <c r="AC43" i="20"/>
  <c r="E45" i="18"/>
  <c r="E45" i="19" s="1"/>
  <c r="Y45" i="18"/>
  <c r="Y45" i="19" s="1"/>
  <c r="S46" i="20"/>
  <c r="S46" i="21"/>
  <c r="AI48" i="21"/>
  <c r="AI48" i="20"/>
  <c r="AE50" i="21"/>
  <c r="AE50" i="20"/>
  <c r="G52" i="18"/>
  <c r="G52" i="19" s="1"/>
  <c r="AA52" i="18"/>
  <c r="AA52" i="19" s="1"/>
  <c r="W54" i="18"/>
  <c r="W54" i="19" s="1"/>
  <c r="C54" i="18"/>
  <c r="C54" i="19" s="1"/>
  <c r="AK55" i="20"/>
  <c r="AS55" i="22" s="1"/>
  <c r="Q55" i="28" s="1"/>
  <c r="S55" i="23" s="1"/>
  <c r="AK55" i="21"/>
  <c r="M57" i="21"/>
  <c r="M57" i="20"/>
  <c r="I59" i="21"/>
  <c r="I59" i="20"/>
  <c r="I59" i="22" s="1"/>
  <c r="S62" i="20"/>
  <c r="S62" i="21"/>
  <c r="O64" i="20"/>
  <c r="O64" i="22" s="1"/>
  <c r="O64" i="21"/>
  <c r="AE66" i="20"/>
  <c r="AM66" i="22" s="1"/>
  <c r="K66" i="28" s="1"/>
  <c r="M66" i="23" s="1"/>
  <c r="AE66" i="21"/>
  <c r="AA68" i="18"/>
  <c r="AA68" i="19" s="1"/>
  <c r="G68" i="18"/>
  <c r="G68" i="19" s="1"/>
  <c r="C70" i="18"/>
  <c r="C70" i="19" s="1"/>
  <c r="W70" i="18"/>
  <c r="W70" i="19" s="1"/>
  <c r="Q71" i="20"/>
  <c r="Q71" i="22" s="1"/>
  <c r="Q71" i="21"/>
  <c r="M73" i="20"/>
  <c r="M73" i="22" s="1"/>
  <c r="M73" i="21"/>
  <c r="AC75" i="21"/>
  <c r="AC75" i="20"/>
  <c r="AK75" i="22" s="1"/>
  <c r="I75" i="28" s="1"/>
  <c r="K75" i="23" s="1"/>
  <c r="AM78" i="21"/>
  <c r="AM78" i="20"/>
  <c r="AU78" i="22" s="1"/>
  <c r="S78" i="28" s="1"/>
  <c r="U78" i="23" s="1"/>
  <c r="AI80" i="21"/>
  <c r="AI80" i="20"/>
  <c r="AE82" i="21"/>
  <c r="AE82" i="20"/>
  <c r="C86" i="18"/>
  <c r="C86" i="19" s="1"/>
  <c r="W86" i="18"/>
  <c r="W86" i="19" s="1"/>
  <c r="AK87" i="21"/>
  <c r="AK87" i="20"/>
  <c r="AS87" i="22" s="1"/>
  <c r="Q87" i="28" s="1"/>
  <c r="S87" i="23" s="1"/>
  <c r="AG89" i="21"/>
  <c r="AG89" i="20"/>
  <c r="AC91" i="21"/>
  <c r="AC91" i="20"/>
  <c r="Y93" i="18"/>
  <c r="Y93" i="19" s="1"/>
  <c r="E93" i="18"/>
  <c r="E93" i="19" s="1"/>
  <c r="S94" i="20"/>
  <c r="S94" i="21"/>
  <c r="AI96" i="21"/>
  <c r="AI96" i="20"/>
  <c r="K98" i="21"/>
  <c r="K98" i="20"/>
  <c r="C102" i="18"/>
  <c r="C102" i="19" s="1"/>
  <c r="W102" i="18"/>
  <c r="W102" i="19" s="1"/>
  <c r="AK103" i="21"/>
  <c r="AK103" i="20"/>
  <c r="AS103" i="22" s="1"/>
  <c r="Q103" i="28" s="1"/>
  <c r="S103" i="23" s="1"/>
  <c r="M105" i="21"/>
  <c r="M105" i="20"/>
  <c r="AC107" i="21"/>
  <c r="AC107" i="20"/>
  <c r="E109" i="18"/>
  <c r="E109" i="19" s="1"/>
  <c r="Y109" i="18"/>
  <c r="Y109" i="19" s="1"/>
  <c r="AM110" i="20"/>
  <c r="AM110" i="21"/>
  <c r="AI112" i="21"/>
  <c r="AI112" i="20"/>
  <c r="K114" i="21"/>
  <c r="K114" i="20"/>
  <c r="AA116" i="18"/>
  <c r="AA116" i="19" s="1"/>
  <c r="G116" i="18"/>
  <c r="G116" i="19" s="1"/>
  <c r="AK119" i="21"/>
  <c r="AK119" i="20"/>
  <c r="AS119" i="22" s="1"/>
  <c r="Q119" i="28" s="1"/>
  <c r="S119" i="23" s="1"/>
  <c r="AG121" i="21"/>
  <c r="AG121" i="20"/>
  <c r="AC123" i="21"/>
  <c r="AC123" i="20"/>
  <c r="Y125" i="18"/>
  <c r="Y125" i="19" s="1"/>
  <c r="E125" i="18"/>
  <c r="E125" i="19" s="1"/>
  <c r="S126" i="21"/>
  <c r="S126" i="20"/>
  <c r="S126" i="22" s="1"/>
  <c r="AI128" i="21"/>
  <c r="AI128" i="20"/>
  <c r="AE130" i="21"/>
  <c r="AE130" i="20"/>
  <c r="AF19" i="20"/>
  <c r="AF19" i="21"/>
  <c r="P25" i="21"/>
  <c r="P25" i="20"/>
  <c r="P25" i="22" s="1"/>
  <c r="N42" i="18"/>
  <c r="N42" i="19" s="1"/>
  <c r="AH42" i="18"/>
  <c r="AH42" i="19" s="1"/>
  <c r="AH50" i="18"/>
  <c r="AH50" i="19" s="1"/>
  <c r="N50" i="18"/>
  <c r="N50" i="19" s="1"/>
  <c r="N66" i="18"/>
  <c r="N66" i="19" s="1"/>
  <c r="AH66" i="18"/>
  <c r="AH66" i="19" s="1"/>
  <c r="H77" i="18"/>
  <c r="H77" i="19" s="1"/>
  <c r="AB77" i="18"/>
  <c r="AB77" i="19" s="1"/>
  <c r="AB85" i="18"/>
  <c r="AB85" i="19" s="1"/>
  <c r="H85" i="18"/>
  <c r="H85" i="19" s="1"/>
  <c r="AH94" i="18"/>
  <c r="AH94" i="19" s="1"/>
  <c r="N94" i="18"/>
  <c r="N94" i="19" s="1"/>
  <c r="X103" i="18"/>
  <c r="X103" i="19" s="1"/>
  <c r="D103" i="18"/>
  <c r="D103" i="19" s="1"/>
  <c r="L111" i="20"/>
  <c r="L111" i="21"/>
  <c r="H121" i="18"/>
  <c r="H121" i="19" s="1"/>
  <c r="AB121" i="18"/>
  <c r="AB121" i="19" s="1"/>
  <c r="AJ129" i="21"/>
  <c r="AJ129" i="20"/>
  <c r="D6" i="18"/>
  <c r="D6" i="19" s="1"/>
  <c r="X6" i="18"/>
  <c r="X6" i="19" s="1"/>
  <c r="R7" i="20"/>
  <c r="R7" i="21"/>
  <c r="B11" i="18"/>
  <c r="B11" i="19" s="1"/>
  <c r="V11" i="18"/>
  <c r="V11" i="19" s="1"/>
  <c r="P12" i="21"/>
  <c r="P12" i="20"/>
  <c r="AF14" i="20"/>
  <c r="AF14" i="21"/>
  <c r="J19" i="21"/>
  <c r="J19" i="20"/>
  <c r="J19" i="22" s="1"/>
  <c r="Z21" i="18"/>
  <c r="Z21" i="19" s="1"/>
  <c r="F21" i="18"/>
  <c r="F21" i="19" s="1"/>
  <c r="V23" i="18"/>
  <c r="V23" i="19" s="1"/>
  <c r="B23" i="18"/>
  <c r="B23" i="19" s="1"/>
  <c r="P24" i="21"/>
  <c r="P24" i="20"/>
  <c r="P24" i="22" s="1"/>
  <c r="L26" i="20"/>
  <c r="L26" i="21"/>
  <c r="AL27" i="20"/>
  <c r="AT27" i="22" s="1"/>
  <c r="R27" i="28" s="1"/>
  <c r="T27" i="23" s="1"/>
  <c r="AL27" i="21"/>
  <c r="N29" i="18"/>
  <c r="N29" i="19" s="1"/>
  <c r="AH29" i="18"/>
  <c r="AH29" i="19" s="1"/>
  <c r="J31" i="20"/>
  <c r="J31" i="21"/>
  <c r="Z33" i="18"/>
  <c r="Z33" i="19" s="1"/>
  <c r="F33" i="18"/>
  <c r="F33" i="19" s="1"/>
  <c r="AB36" i="18"/>
  <c r="AB36" i="19" s="1"/>
  <c r="H36" i="18"/>
  <c r="H36" i="19" s="1"/>
  <c r="D38" i="18"/>
  <c r="D38" i="19" s="1"/>
  <c r="X38" i="18"/>
  <c r="X38" i="19" s="1"/>
  <c r="R39" i="21"/>
  <c r="R39" i="20"/>
  <c r="R39" i="22" s="1"/>
  <c r="I42" i="5"/>
  <c r="P44" i="20"/>
  <c r="P44" i="22" s="1"/>
  <c r="P44" i="21"/>
  <c r="L46" i="20"/>
  <c r="L46" i="21"/>
  <c r="X50" i="18"/>
  <c r="X50" i="19" s="1"/>
  <c r="D50" i="18"/>
  <c r="D50" i="19" s="1"/>
  <c r="J51" i="21"/>
  <c r="J51" i="20"/>
  <c r="F53" i="18"/>
  <c r="F53" i="19" s="1"/>
  <c r="Z53" i="18"/>
  <c r="Z53" i="19" s="1"/>
  <c r="B55" i="18"/>
  <c r="B55" i="19" s="1"/>
  <c r="V55" i="18"/>
  <c r="V55" i="19" s="1"/>
  <c r="AJ56" i="20"/>
  <c r="AR56" i="22" s="1"/>
  <c r="P56" i="28" s="1"/>
  <c r="R56" i="23" s="1"/>
  <c r="AJ56" i="21"/>
  <c r="AF58" i="21"/>
  <c r="AF58" i="20"/>
  <c r="R59" i="20"/>
  <c r="R59" i="22" s="1"/>
  <c r="R59" i="21"/>
  <c r="AH61" i="18"/>
  <c r="AH61" i="19" s="1"/>
  <c r="N61" i="18"/>
  <c r="N61" i="19" s="1"/>
  <c r="AD63" i="21"/>
  <c r="AD63" i="20"/>
  <c r="AB68" i="18"/>
  <c r="AB68" i="19" s="1"/>
  <c r="H68" i="18"/>
  <c r="H68" i="19" s="1"/>
  <c r="AL71" i="21"/>
  <c r="AL71" i="20"/>
  <c r="V75" i="18"/>
  <c r="V75" i="19" s="1"/>
  <c r="B75" i="18"/>
  <c r="B75" i="19" s="1"/>
  <c r="P76" i="20"/>
  <c r="P76" i="22" s="1"/>
  <c r="P76" i="21"/>
  <c r="AF78" i="21"/>
  <c r="AF78" i="20"/>
  <c r="AD83" i="20"/>
  <c r="AD83" i="21"/>
  <c r="I86" i="5"/>
  <c r="AJ88" i="21"/>
  <c r="AJ88" i="20"/>
  <c r="L90" i="21"/>
  <c r="L90" i="20"/>
  <c r="L90" i="22" s="1"/>
  <c r="R91" i="20"/>
  <c r="R91" i="21"/>
  <c r="AH93" i="18"/>
  <c r="AH93" i="19" s="1"/>
  <c r="N93" i="18"/>
  <c r="N93" i="19" s="1"/>
  <c r="J95" i="21"/>
  <c r="J95" i="20"/>
  <c r="AB100" i="18"/>
  <c r="AB100" i="19" s="1"/>
  <c r="H100" i="18"/>
  <c r="H100" i="19" s="1"/>
  <c r="AL103" i="20"/>
  <c r="AL103" i="21"/>
  <c r="I106" i="5"/>
  <c r="AJ108" i="21"/>
  <c r="AJ108" i="20"/>
  <c r="AR108" i="22" s="1"/>
  <c r="P108" i="28" s="1"/>
  <c r="R108" i="23" s="1"/>
  <c r="L110" i="21"/>
  <c r="L110" i="20"/>
  <c r="J115" i="20"/>
  <c r="J115" i="22" s="1"/>
  <c r="J115" i="21"/>
  <c r="Z117" i="18"/>
  <c r="Z117" i="19" s="1"/>
  <c r="F117" i="18"/>
  <c r="F117" i="19" s="1"/>
  <c r="B119" i="18"/>
  <c r="B119" i="19" s="1"/>
  <c r="V119" i="18"/>
  <c r="V119" i="19" s="1"/>
  <c r="P120" i="20"/>
  <c r="P120" i="22" s="1"/>
  <c r="P120" i="21"/>
  <c r="L122" i="21"/>
  <c r="L122" i="20"/>
  <c r="AL123" i="21"/>
  <c r="AL123" i="20"/>
  <c r="AH125" i="18"/>
  <c r="AH125" i="19" s="1"/>
  <c r="N125" i="18"/>
  <c r="N125" i="19" s="1"/>
  <c r="AD127" i="20"/>
  <c r="AL127" i="22" s="1"/>
  <c r="J127" i="28" s="1"/>
  <c r="L127" i="23" s="1"/>
  <c r="AD127" i="21"/>
  <c r="F129" i="18"/>
  <c r="F129" i="19" s="1"/>
  <c r="Z129" i="18"/>
  <c r="Z129" i="19" s="1"/>
  <c r="I4" i="21"/>
  <c r="I4" i="20"/>
  <c r="AF11" i="21"/>
  <c r="AF11" i="20"/>
  <c r="AN11" i="22" s="1"/>
  <c r="L11" i="28" s="1"/>
  <c r="N11" i="23" s="1"/>
  <c r="AL20" i="21"/>
  <c r="AL20" i="20"/>
  <c r="Z30" i="18"/>
  <c r="Z30" i="19" s="1"/>
  <c r="F30" i="18"/>
  <c r="F30" i="19" s="1"/>
  <c r="AJ53" i="20"/>
  <c r="AR53" i="22" s="1"/>
  <c r="P53" i="28" s="1"/>
  <c r="R53" i="23" s="1"/>
  <c r="AJ53" i="21"/>
  <c r="AD64" i="21"/>
  <c r="AD64" i="20"/>
  <c r="AL64" i="22" s="1"/>
  <c r="J64" i="28" s="1"/>
  <c r="L64" i="23" s="1"/>
  <c r="AD100" i="20"/>
  <c r="AL100" i="22" s="1"/>
  <c r="J100" i="28" s="1"/>
  <c r="L100" i="23" s="1"/>
  <c r="AD100" i="21"/>
  <c r="B108" i="18"/>
  <c r="B108" i="19" s="1"/>
  <c r="V108" i="18"/>
  <c r="V108" i="19" s="1"/>
  <c r="R116" i="21"/>
  <c r="R116" i="20"/>
  <c r="O4" i="20"/>
  <c r="O4" i="21"/>
  <c r="M6" i="20"/>
  <c r="M6" i="22" s="1"/>
  <c r="M6" i="21"/>
  <c r="I8" i="20"/>
  <c r="I8" i="22" s="1"/>
  <c r="I8" i="21"/>
  <c r="S11" i="21"/>
  <c r="S11" i="20"/>
  <c r="AI13" i="20"/>
  <c r="AI13" i="21"/>
  <c r="AE15" i="21"/>
  <c r="AE15" i="20"/>
  <c r="C19" i="18"/>
  <c r="C19" i="19" s="1"/>
  <c r="W19" i="18"/>
  <c r="W19" i="19" s="1"/>
  <c r="AK20" i="21"/>
  <c r="AK20" i="20"/>
  <c r="M22" i="20"/>
  <c r="M22" i="21"/>
  <c r="I24" i="21"/>
  <c r="I24" i="20"/>
  <c r="S27" i="21"/>
  <c r="S27" i="20"/>
  <c r="O29" i="21"/>
  <c r="O29" i="20"/>
  <c r="K31" i="20"/>
  <c r="K31" i="21"/>
  <c r="W35" i="18"/>
  <c r="W35" i="19" s="1"/>
  <c r="C35" i="18"/>
  <c r="C35" i="19" s="1"/>
  <c r="Q36" i="21"/>
  <c r="Q36" i="20"/>
  <c r="M38" i="21"/>
  <c r="M38" i="20"/>
  <c r="I40" i="20"/>
  <c r="I40" i="21"/>
  <c r="AM43" i="21"/>
  <c r="AM43" i="20"/>
  <c r="AI45" i="21"/>
  <c r="AI45" i="20"/>
  <c r="K47" i="20"/>
  <c r="K47" i="21"/>
  <c r="W51" i="18"/>
  <c r="W51" i="19" s="1"/>
  <c r="C51" i="18"/>
  <c r="C51" i="19" s="1"/>
  <c r="AK52" i="21"/>
  <c r="AK52" i="20"/>
  <c r="AG54" i="20"/>
  <c r="AO54" i="22" s="1"/>
  <c r="M54" i="28" s="1"/>
  <c r="O54" i="23" s="1"/>
  <c r="AG54" i="21"/>
  <c r="AC56" i="21"/>
  <c r="AC56" i="20"/>
  <c r="AM59" i="20"/>
  <c r="AM59" i="21"/>
  <c r="O61" i="21"/>
  <c r="O61" i="20"/>
  <c r="K63" i="20"/>
  <c r="K63" i="22" s="1"/>
  <c r="K63" i="21"/>
  <c r="AA65" i="18"/>
  <c r="AA65" i="19" s="1"/>
  <c r="G65" i="18"/>
  <c r="G65" i="19" s="1"/>
  <c r="W67" i="18"/>
  <c r="W67" i="19" s="1"/>
  <c r="C67" i="18"/>
  <c r="C67" i="19" s="1"/>
  <c r="AK68" i="21"/>
  <c r="AK68" i="20"/>
  <c r="AG70" i="20"/>
  <c r="AO70" i="22" s="1"/>
  <c r="M70" i="28" s="1"/>
  <c r="O70" i="23" s="1"/>
  <c r="AG70" i="21"/>
  <c r="AC72" i="20"/>
  <c r="AC72" i="21"/>
  <c r="E74" i="18"/>
  <c r="E74" i="19" s="1"/>
  <c r="Y74" i="18"/>
  <c r="Y74" i="19" s="1"/>
  <c r="AM75" i="20"/>
  <c r="AU75" i="22" s="1"/>
  <c r="S75" i="28" s="1"/>
  <c r="U75" i="23" s="1"/>
  <c r="AM75" i="21"/>
  <c r="O77" i="20"/>
  <c r="O77" i="22" s="1"/>
  <c r="O77" i="21"/>
  <c r="AE79" i="20"/>
  <c r="AE79" i="21"/>
  <c r="AK84" i="20"/>
  <c r="AK84" i="21"/>
  <c r="AG86" i="21"/>
  <c r="AG86" i="20"/>
  <c r="AC88" i="21"/>
  <c r="AC88" i="20"/>
  <c r="Y90" i="18"/>
  <c r="Y90" i="19" s="1"/>
  <c r="E90" i="18"/>
  <c r="E90" i="19" s="1"/>
  <c r="AM91" i="21"/>
  <c r="AM91" i="20"/>
  <c r="AU91" i="22" s="1"/>
  <c r="S91" i="28" s="1"/>
  <c r="U91" i="23" s="1"/>
  <c r="AI93" i="21"/>
  <c r="AI93" i="20"/>
  <c r="AE95" i="21"/>
  <c r="AE95" i="20"/>
  <c r="AK100" i="21"/>
  <c r="AK100" i="20"/>
  <c r="AG102" i="21"/>
  <c r="AG102" i="20"/>
  <c r="AO102" i="22" s="1"/>
  <c r="M102" i="28" s="1"/>
  <c r="O102" i="23" s="1"/>
  <c r="I104" i="20"/>
  <c r="I104" i="22" s="1"/>
  <c r="I104" i="21"/>
  <c r="AM107" i="20"/>
  <c r="AU107" i="22" s="1"/>
  <c r="S107" i="28" s="1"/>
  <c r="U107" i="23" s="1"/>
  <c r="AM107" i="21"/>
  <c r="O109" i="21"/>
  <c r="O109" i="20"/>
  <c r="AE111" i="21"/>
  <c r="AE111" i="20"/>
  <c r="AM111" i="22" s="1"/>
  <c r="K111" i="28" s="1"/>
  <c r="M111" i="23" s="1"/>
  <c r="G113" i="18"/>
  <c r="G113" i="19" s="1"/>
  <c r="AA113" i="18"/>
  <c r="AA113" i="19" s="1"/>
  <c r="Q116" i="21"/>
  <c r="Q116" i="20"/>
  <c r="AG118" i="20"/>
  <c r="AG118" i="21"/>
  <c r="AC120" i="21"/>
  <c r="AC120" i="20"/>
  <c r="AK120" i="22" s="1"/>
  <c r="I120" i="28" s="1"/>
  <c r="K120" i="23" s="1"/>
  <c r="E122" i="18"/>
  <c r="E122" i="19" s="1"/>
  <c r="Y122" i="18"/>
  <c r="Y122" i="19" s="1"/>
  <c r="S123" i="21"/>
  <c r="S123" i="20"/>
  <c r="O125" i="20"/>
  <c r="O125" i="22" s="1"/>
  <c r="O125" i="21"/>
  <c r="K127" i="21"/>
  <c r="K127" i="20"/>
  <c r="K127" i="22" s="1"/>
  <c r="W131" i="18"/>
  <c r="W131" i="19" s="1"/>
  <c r="C131" i="18"/>
  <c r="C131" i="19" s="1"/>
  <c r="F4" i="18"/>
  <c r="F4" i="19" s="1"/>
  <c r="Z4" i="18"/>
  <c r="Z4" i="19" s="1"/>
  <c r="AJ17" i="21"/>
  <c r="AJ17" i="20"/>
  <c r="AF27" i="20"/>
  <c r="AF27" i="21"/>
  <c r="Z34" i="18"/>
  <c r="Z34" i="19" s="1"/>
  <c r="F34" i="18"/>
  <c r="F34" i="19" s="1"/>
  <c r="X43" i="18"/>
  <c r="X43" i="19" s="1"/>
  <c r="D43" i="18"/>
  <c r="D43" i="19" s="1"/>
  <c r="D51" i="18"/>
  <c r="D51" i="19" s="1"/>
  <c r="X51" i="18"/>
  <c r="X51" i="19" s="1"/>
  <c r="L67" i="20"/>
  <c r="L67" i="21"/>
  <c r="AD76" i="21"/>
  <c r="AD76" i="20"/>
  <c r="R84" i="21"/>
  <c r="R84" i="20"/>
  <c r="AJ109" i="21"/>
  <c r="AJ109" i="20"/>
  <c r="AF115" i="20"/>
  <c r="AF115" i="21"/>
  <c r="AD124" i="21"/>
  <c r="AD124" i="20"/>
  <c r="G4" i="18"/>
  <c r="G4" i="19" s="1"/>
  <c r="AA4" i="18"/>
  <c r="AA4" i="19" s="1"/>
  <c r="AA6" i="18"/>
  <c r="AA6" i="19" s="1"/>
  <c r="G6" i="18"/>
  <c r="G6" i="19" s="1"/>
  <c r="C8" i="18"/>
  <c r="C8" i="19" s="1"/>
  <c r="W8" i="18"/>
  <c r="W8" i="19" s="1"/>
  <c r="AG11" i="21"/>
  <c r="AG11" i="20"/>
  <c r="S16" i="20"/>
  <c r="S16" i="22" s="1"/>
  <c r="S16" i="21"/>
  <c r="AE20" i="21"/>
  <c r="AE20" i="20"/>
  <c r="AA22" i="18"/>
  <c r="AA22" i="19" s="1"/>
  <c r="G22" i="18"/>
  <c r="G22" i="19" s="1"/>
  <c r="M27" i="21"/>
  <c r="M27" i="20"/>
  <c r="S32" i="20"/>
  <c r="S32" i="22" s="1"/>
  <c r="S32" i="21"/>
  <c r="AE36" i="21"/>
  <c r="AE36" i="20"/>
  <c r="AA38" i="18"/>
  <c r="AA38" i="19" s="1"/>
  <c r="G38" i="18"/>
  <c r="G38" i="19" s="1"/>
  <c r="C40" i="18"/>
  <c r="C40" i="19" s="1"/>
  <c r="W40" i="18"/>
  <c r="W40" i="19" s="1"/>
  <c r="AK41" i="21"/>
  <c r="AK41" i="20"/>
  <c r="AC45" i="20"/>
  <c r="AC45" i="21"/>
  <c r="AM48" i="20"/>
  <c r="AM48" i="21"/>
  <c r="AE52" i="20"/>
  <c r="AM52" i="22" s="1"/>
  <c r="K52" i="28" s="1"/>
  <c r="M52" i="23" s="1"/>
  <c r="AE52" i="21"/>
  <c r="AA54" i="18"/>
  <c r="AA54" i="19" s="1"/>
  <c r="G54" i="18"/>
  <c r="G54" i="19" s="1"/>
  <c r="AK57" i="21"/>
  <c r="AK57" i="20"/>
  <c r="M59" i="21"/>
  <c r="M59" i="20"/>
  <c r="M59" i="22" s="1"/>
  <c r="AI66" i="21"/>
  <c r="AI66" i="20"/>
  <c r="AE68" i="21"/>
  <c r="AE68" i="20"/>
  <c r="G70" i="18"/>
  <c r="G70" i="19" s="1"/>
  <c r="AA70" i="18"/>
  <c r="AA70" i="19" s="1"/>
  <c r="C72" i="18"/>
  <c r="C72" i="19" s="1"/>
  <c r="W72" i="18"/>
  <c r="W72" i="19" s="1"/>
  <c r="AG75" i="20"/>
  <c r="AO75" i="22" s="1"/>
  <c r="M75" i="28" s="1"/>
  <c r="O75" i="23" s="1"/>
  <c r="AG75" i="21"/>
  <c r="AM80" i="20"/>
  <c r="AU80" i="22" s="1"/>
  <c r="S80" i="28" s="1"/>
  <c r="U80" i="23" s="1"/>
  <c r="AM80" i="21"/>
  <c r="K84" i="20"/>
  <c r="K84" i="21"/>
  <c r="G86" i="18"/>
  <c r="G86" i="19" s="1"/>
  <c r="AA86" i="18"/>
  <c r="AA86" i="19" s="1"/>
  <c r="W88" i="18"/>
  <c r="W88" i="19" s="1"/>
  <c r="C88" i="18"/>
  <c r="C88" i="19" s="1"/>
  <c r="Q89" i="21"/>
  <c r="Q89" i="20"/>
  <c r="I93" i="21"/>
  <c r="I93" i="20"/>
  <c r="S96" i="20"/>
  <c r="S96" i="21"/>
  <c r="O98" i="20"/>
  <c r="O98" i="22" s="1"/>
  <c r="O98" i="21"/>
  <c r="K100" i="21"/>
  <c r="K100" i="20"/>
  <c r="G102" i="18"/>
  <c r="G102" i="19" s="1"/>
  <c r="AA102" i="18"/>
  <c r="AA102" i="19" s="1"/>
  <c r="Q105" i="20"/>
  <c r="Q105" i="21"/>
  <c r="I109" i="21"/>
  <c r="I109" i="20"/>
  <c r="AI114" i="21"/>
  <c r="AI114" i="20"/>
  <c r="K116" i="21"/>
  <c r="K116" i="20"/>
  <c r="M123" i="20"/>
  <c r="M123" i="21"/>
  <c r="S128" i="21"/>
  <c r="S128" i="20"/>
  <c r="L4" i="21"/>
  <c r="L4" i="20"/>
  <c r="H6" i="18"/>
  <c r="H6" i="19" s="1"/>
  <c r="AB6" i="18"/>
  <c r="AB6" i="19" s="1"/>
  <c r="AL9" i="21"/>
  <c r="AL9" i="20"/>
  <c r="AT9" i="22" s="1"/>
  <c r="R9" i="28" s="1"/>
  <c r="T9" i="23" s="1"/>
  <c r="B13" i="18"/>
  <c r="B13" i="19" s="1"/>
  <c r="V13" i="18"/>
  <c r="V13" i="19" s="1"/>
  <c r="L16" i="21"/>
  <c r="L16" i="20"/>
  <c r="X20" i="18"/>
  <c r="X20" i="19" s="1"/>
  <c r="D20" i="18"/>
  <c r="D20" i="19" s="1"/>
  <c r="AD21" i="21"/>
  <c r="AD21" i="20"/>
  <c r="AL21" i="22" s="1"/>
  <c r="J21" i="28" s="1"/>
  <c r="L21" i="23" s="1"/>
  <c r="I24" i="5"/>
  <c r="AJ26" i="21"/>
  <c r="AJ26" i="20"/>
  <c r="AR26" i="22" s="1"/>
  <c r="P26" i="28" s="1"/>
  <c r="R26" i="23" s="1"/>
  <c r="AL29" i="20"/>
  <c r="AL29" i="21"/>
  <c r="J33" i="20"/>
  <c r="J33" i="22" s="1"/>
  <c r="J33" i="21"/>
  <c r="Z35" i="18"/>
  <c r="Z35" i="19" s="1"/>
  <c r="F35" i="18"/>
  <c r="F35" i="19" s="1"/>
  <c r="AL41" i="20"/>
  <c r="AL41" i="21"/>
  <c r="AJ46" i="21"/>
  <c r="AJ46" i="20"/>
  <c r="AR46" i="22" s="1"/>
  <c r="P46" i="28" s="1"/>
  <c r="R46" i="23" s="1"/>
  <c r="J53" i="20"/>
  <c r="J53" i="22" s="1"/>
  <c r="J53" i="21"/>
  <c r="AF60" i="21"/>
  <c r="AF60" i="20"/>
  <c r="AK6" i="20"/>
  <c r="AK6" i="21"/>
  <c r="AI6" i="20"/>
  <c r="AI6" i="21"/>
  <c r="AE8" i="21"/>
  <c r="AE8" i="20"/>
  <c r="C12" i="18"/>
  <c r="C12" i="19" s="1"/>
  <c r="W12" i="18"/>
  <c r="W12" i="19" s="1"/>
  <c r="AK13" i="20"/>
  <c r="AK13" i="21"/>
  <c r="M15" i="20"/>
  <c r="M15" i="21"/>
  <c r="AC17" i="20"/>
  <c r="AK17" i="22" s="1"/>
  <c r="I17" i="28" s="1"/>
  <c r="K17" i="23" s="1"/>
  <c r="AC17" i="21"/>
  <c r="Y19" i="18"/>
  <c r="Y19" i="19" s="1"/>
  <c r="E19" i="18"/>
  <c r="E19" i="19" s="1"/>
  <c r="AM20" i="20"/>
  <c r="AM20" i="21"/>
  <c r="AI22" i="21"/>
  <c r="AI22" i="20"/>
  <c r="AQ22" i="22" s="1"/>
  <c r="O22" i="28" s="1"/>
  <c r="Q22" i="23" s="1"/>
  <c r="K24" i="20"/>
  <c r="K24" i="22" s="1"/>
  <c r="K24" i="21"/>
  <c r="G26" i="18"/>
  <c r="G26" i="19" s="1"/>
  <c r="AA26" i="18"/>
  <c r="AA26" i="19" s="1"/>
  <c r="Q29" i="21"/>
  <c r="Q29" i="20"/>
  <c r="Q29" i="22" s="1"/>
  <c r="AG31" i="21"/>
  <c r="AG31" i="20"/>
  <c r="AO31" i="22" s="1"/>
  <c r="M31" i="28" s="1"/>
  <c r="O31" i="23" s="1"/>
  <c r="AC33" i="20"/>
  <c r="AK33" i="22" s="1"/>
  <c r="I33" i="28" s="1"/>
  <c r="K33" i="23" s="1"/>
  <c r="AC33" i="21"/>
  <c r="S36" i="20"/>
  <c r="S36" i="21"/>
  <c r="AI38" i="21"/>
  <c r="AI38" i="20"/>
  <c r="AQ38" i="22" s="1"/>
  <c r="O38" i="28" s="1"/>
  <c r="Q38" i="23" s="1"/>
  <c r="K40" i="20"/>
  <c r="K40" i="21"/>
  <c r="G42" i="18"/>
  <c r="G42" i="19" s="1"/>
  <c r="AA42" i="18"/>
  <c r="AA42" i="19" s="1"/>
  <c r="AK45" i="21"/>
  <c r="AK45" i="20"/>
  <c r="M47" i="21"/>
  <c r="M47" i="20"/>
  <c r="M47" i="22" s="1"/>
  <c r="I49" i="21"/>
  <c r="I49" i="20"/>
  <c r="I49" i="22" s="1"/>
  <c r="Y51" i="18"/>
  <c r="Y51" i="19" s="1"/>
  <c r="E51" i="18"/>
  <c r="E51" i="19" s="1"/>
  <c r="S52" i="21"/>
  <c r="S52" i="20"/>
  <c r="O54" i="20"/>
  <c r="O54" i="21"/>
  <c r="K56" i="21"/>
  <c r="K56" i="20"/>
  <c r="K56" i="22" s="1"/>
  <c r="AK61" i="20"/>
  <c r="AS61" i="22" s="1"/>
  <c r="Q61" i="28" s="1"/>
  <c r="S61" i="23" s="1"/>
  <c r="AK61" i="21"/>
  <c r="M63" i="21"/>
  <c r="M63" i="20"/>
  <c r="I65" i="21"/>
  <c r="I65" i="20"/>
  <c r="I65" i="22" s="1"/>
  <c r="S68" i="20"/>
  <c r="S68" i="21"/>
  <c r="O70" i="20"/>
  <c r="O70" i="22" s="1"/>
  <c r="O70" i="21"/>
  <c r="AE72" i="21"/>
  <c r="AE72" i="20"/>
  <c r="G74" i="18"/>
  <c r="G74" i="19" s="1"/>
  <c r="AA74" i="18"/>
  <c r="AA74" i="19" s="1"/>
  <c r="AK77" i="20"/>
  <c r="AK77" i="21"/>
  <c r="M79" i="20"/>
  <c r="M79" i="22" s="1"/>
  <c r="M79" i="21"/>
  <c r="I81" i="20"/>
  <c r="I81" i="22" s="1"/>
  <c r="I81" i="21"/>
  <c r="S84" i="20"/>
  <c r="S84" i="21"/>
  <c r="O86" i="21"/>
  <c r="O86" i="20"/>
  <c r="O86" i="22" s="1"/>
  <c r="AE88" i="20"/>
  <c r="AM88" i="22" s="1"/>
  <c r="K88" i="28" s="1"/>
  <c r="M88" i="23" s="1"/>
  <c r="AE88" i="21"/>
  <c r="AA90" i="18"/>
  <c r="AA90" i="19" s="1"/>
  <c r="G90" i="18"/>
  <c r="G90" i="19" s="1"/>
  <c r="C92" i="18"/>
  <c r="C92" i="19" s="1"/>
  <c r="W92" i="18"/>
  <c r="W92" i="19" s="1"/>
  <c r="AK93" i="21"/>
  <c r="AK93" i="20"/>
  <c r="AS93" i="22" s="1"/>
  <c r="Q93" i="28" s="1"/>
  <c r="S93" i="23" s="1"/>
  <c r="M95" i="20"/>
  <c r="M95" i="22" s="1"/>
  <c r="M95" i="21"/>
  <c r="AC97" i="21"/>
  <c r="AC97" i="20"/>
  <c r="Y99" i="18"/>
  <c r="Y99" i="19" s="1"/>
  <c r="E99" i="18"/>
  <c r="E99" i="19" s="1"/>
  <c r="S100" i="20"/>
  <c r="S100" i="21"/>
  <c r="O102" i="20"/>
  <c r="O102" i="22" s="1"/>
  <c r="O102" i="21"/>
  <c r="K104" i="20"/>
  <c r="K104" i="22" s="1"/>
  <c r="K104" i="21"/>
  <c r="AA106" i="18"/>
  <c r="AA106" i="19" s="1"/>
  <c r="G106" i="18"/>
  <c r="G106" i="19" s="1"/>
  <c r="C108" i="18"/>
  <c r="C108" i="19" s="1"/>
  <c r="W108" i="18"/>
  <c r="W108" i="19" s="1"/>
  <c r="Q109" i="21"/>
  <c r="Q109" i="20"/>
  <c r="M111" i="20"/>
  <c r="M111" i="22" s="1"/>
  <c r="M111" i="21"/>
  <c r="AC113" i="21"/>
  <c r="AC113" i="20"/>
  <c r="AK113" i="22" s="1"/>
  <c r="I113" i="28" s="1"/>
  <c r="K113" i="23" s="1"/>
  <c r="Y115" i="18"/>
  <c r="Y115" i="19" s="1"/>
  <c r="E115" i="18"/>
  <c r="E115" i="19" s="1"/>
  <c r="AM116" i="21"/>
  <c r="AM116" i="20"/>
  <c r="AI118" i="20"/>
  <c r="AI118" i="21"/>
  <c r="AE120" i="21"/>
  <c r="AE120" i="20"/>
  <c r="AM120" i="22" s="1"/>
  <c r="K120" i="28" s="1"/>
  <c r="M120" i="23" s="1"/>
  <c r="G122" i="18"/>
  <c r="G122" i="19" s="1"/>
  <c r="AA122" i="18"/>
  <c r="AA122" i="19" s="1"/>
  <c r="C124" i="18"/>
  <c r="C124" i="19" s="1"/>
  <c r="W124" i="18"/>
  <c r="W124" i="19" s="1"/>
  <c r="Q125" i="21"/>
  <c r="Q125" i="20"/>
  <c r="AG127" i="21"/>
  <c r="AG127" i="20"/>
  <c r="AO127" i="22" s="1"/>
  <c r="M127" i="28" s="1"/>
  <c r="O127" i="23" s="1"/>
  <c r="AC129" i="20"/>
  <c r="AC129" i="21"/>
  <c r="I4" i="5"/>
  <c r="P6" i="21"/>
  <c r="P6" i="20"/>
  <c r="P6" i="22" s="1"/>
  <c r="L8" i="21"/>
  <c r="L8" i="20"/>
  <c r="R9" i="20"/>
  <c r="R9" i="22" s="1"/>
  <c r="R9" i="21"/>
  <c r="N11" i="18"/>
  <c r="N11" i="19" s="1"/>
  <c r="AH11" i="18"/>
  <c r="AH11" i="19" s="1"/>
  <c r="J13" i="21"/>
  <c r="J13" i="20"/>
  <c r="J13" i="22" s="1"/>
  <c r="Z15" i="18"/>
  <c r="Z15" i="19" s="1"/>
  <c r="F15" i="18"/>
  <c r="F15" i="19" s="1"/>
  <c r="H18" i="18"/>
  <c r="H18" i="19" s="1"/>
  <c r="AB18" i="18"/>
  <c r="AB18" i="19" s="1"/>
  <c r="R21" i="20"/>
  <c r="R21" i="22" s="1"/>
  <c r="R21" i="21"/>
  <c r="B25" i="18"/>
  <c r="B25" i="19" s="1"/>
  <c r="V25" i="18"/>
  <c r="V25" i="19" s="1"/>
  <c r="P26" i="21"/>
  <c r="P26" i="20"/>
  <c r="AF28" i="21"/>
  <c r="AF28" i="20"/>
  <c r="AD33" i="21"/>
  <c r="AD33" i="20"/>
  <c r="B37" i="18"/>
  <c r="B37" i="19" s="1"/>
  <c r="V37" i="18"/>
  <c r="V37" i="19" s="1"/>
  <c r="AJ38" i="20"/>
  <c r="AR38" i="22" s="1"/>
  <c r="P38" i="28" s="1"/>
  <c r="R38" i="23" s="1"/>
  <c r="AJ38" i="21"/>
  <c r="AF40" i="20"/>
  <c r="AN40" i="22" s="1"/>
  <c r="L40" i="28" s="1"/>
  <c r="N40" i="23" s="1"/>
  <c r="AF40" i="21"/>
  <c r="R41" i="21"/>
  <c r="R41" i="20"/>
  <c r="N43" i="18"/>
  <c r="N43" i="19" s="1"/>
  <c r="AH43" i="18"/>
  <c r="AH43" i="19" s="1"/>
  <c r="J45" i="20"/>
  <c r="J45" i="22" s="1"/>
  <c r="J45" i="21"/>
  <c r="F47" i="18"/>
  <c r="F47" i="19" s="1"/>
  <c r="Z47" i="18"/>
  <c r="Z47" i="19" s="1"/>
  <c r="AB50" i="18"/>
  <c r="AB50" i="19" s="1"/>
  <c r="H50" i="18"/>
  <c r="H50" i="19" s="1"/>
  <c r="R53" i="20"/>
  <c r="R53" i="21"/>
  <c r="V57" i="18"/>
  <c r="V57" i="19" s="1"/>
  <c r="B57" i="18"/>
  <c r="B57" i="19" s="1"/>
  <c r="P58" i="20"/>
  <c r="P58" i="22" s="1"/>
  <c r="P58" i="21"/>
  <c r="L60" i="20"/>
  <c r="L60" i="21"/>
  <c r="X64" i="18"/>
  <c r="X64" i="19" s="1"/>
  <c r="D64" i="18"/>
  <c r="D64" i="19" s="1"/>
  <c r="AD65" i="21"/>
  <c r="AD65" i="20"/>
  <c r="I68" i="5"/>
  <c r="P70" i="21"/>
  <c r="P70" i="20"/>
  <c r="P70" i="22" s="1"/>
  <c r="AF72" i="21"/>
  <c r="AF72" i="20"/>
  <c r="R73" i="20"/>
  <c r="R73" i="21"/>
  <c r="N75" i="18"/>
  <c r="N75" i="19" s="1"/>
  <c r="AH75" i="18"/>
  <c r="AH75" i="19" s="1"/>
  <c r="J77" i="20"/>
  <c r="J77" i="21"/>
  <c r="F79" i="18"/>
  <c r="F79" i="19" s="1"/>
  <c r="Z79" i="18"/>
  <c r="Z79" i="19" s="1"/>
  <c r="H82" i="18"/>
  <c r="H82" i="19" s="1"/>
  <c r="AB82" i="18"/>
  <c r="AB82" i="19" s="1"/>
  <c r="X84" i="18"/>
  <c r="X84" i="19" s="1"/>
  <c r="D84" i="18"/>
  <c r="D84" i="19" s="1"/>
  <c r="AL85" i="20"/>
  <c r="AL85" i="21"/>
  <c r="I88" i="5"/>
  <c r="P90" i="20"/>
  <c r="P90" i="21"/>
  <c r="AF92" i="20"/>
  <c r="AN92" i="22" s="1"/>
  <c r="L92" i="28" s="1"/>
  <c r="N92" i="23" s="1"/>
  <c r="AF92" i="21"/>
  <c r="J97" i="20"/>
  <c r="J97" i="22" s="1"/>
  <c r="J97" i="21"/>
  <c r="B101" i="18"/>
  <c r="B101" i="19" s="1"/>
  <c r="V101" i="18"/>
  <c r="V101" i="19" s="1"/>
  <c r="AJ102" i="21"/>
  <c r="AJ102" i="20"/>
  <c r="AR102" i="22" s="1"/>
  <c r="P102" i="28" s="1"/>
  <c r="R102" i="23" s="1"/>
  <c r="AF104" i="20"/>
  <c r="AN104" i="22" s="1"/>
  <c r="L104" i="28" s="1"/>
  <c r="N104" i="23" s="1"/>
  <c r="AF104" i="21"/>
  <c r="R105" i="20"/>
  <c r="R105" i="22" s="1"/>
  <c r="R105" i="21"/>
  <c r="AH107" i="18"/>
  <c r="AH107" i="19" s="1"/>
  <c r="N107" i="18"/>
  <c r="N107" i="19" s="1"/>
  <c r="J109" i="20"/>
  <c r="J109" i="21"/>
  <c r="F111" i="18"/>
  <c r="F111" i="19" s="1"/>
  <c r="Z111" i="18"/>
  <c r="Z111" i="19" s="1"/>
  <c r="AB114" i="18"/>
  <c r="AB114" i="19" s="1"/>
  <c r="H114" i="18"/>
  <c r="H114" i="19" s="1"/>
  <c r="R117" i="20"/>
  <c r="R117" i="22" s="1"/>
  <c r="R117" i="21"/>
  <c r="P122" i="20"/>
  <c r="P122" i="21"/>
  <c r="AF124" i="21"/>
  <c r="AF124" i="20"/>
  <c r="L128" i="21"/>
  <c r="L128" i="20"/>
  <c r="R129" i="20"/>
  <c r="R129" i="22" s="1"/>
  <c r="R129" i="21"/>
  <c r="N131" i="18"/>
  <c r="N131" i="19" s="1"/>
  <c r="AH131" i="18"/>
  <c r="AH131" i="19" s="1"/>
  <c r="Q6" i="20"/>
  <c r="Q6" i="22" s="1"/>
  <c r="Q6" i="21"/>
  <c r="AG8" i="21"/>
  <c r="AG8" i="20"/>
  <c r="AC10" i="21"/>
  <c r="AC10" i="20"/>
  <c r="Y12" i="18"/>
  <c r="Y12" i="19" s="1"/>
  <c r="E12" i="18"/>
  <c r="E12" i="19" s="1"/>
  <c r="S13" i="21"/>
  <c r="S13" i="20"/>
  <c r="O15" i="20"/>
  <c r="O15" i="22" s="1"/>
  <c r="O15" i="21"/>
  <c r="K17" i="21"/>
  <c r="K17" i="20"/>
  <c r="Q22" i="20"/>
  <c r="Q22" i="21"/>
  <c r="M24" i="20"/>
  <c r="M24" i="22" s="1"/>
  <c r="M24" i="21"/>
  <c r="I26" i="20"/>
  <c r="I26" i="22" s="1"/>
  <c r="I26" i="21"/>
  <c r="S29" i="20"/>
  <c r="S29" i="22" s="1"/>
  <c r="S29" i="21"/>
  <c r="O31" i="21"/>
  <c r="O31" i="20"/>
  <c r="O31" i="22" s="1"/>
  <c r="AE33" i="20"/>
  <c r="AM33" i="22" s="1"/>
  <c r="K33" i="28" s="1"/>
  <c r="M33" i="23" s="1"/>
  <c r="AE33" i="21"/>
  <c r="AA35" i="18"/>
  <c r="AA35" i="19" s="1"/>
  <c r="G35" i="18"/>
  <c r="G35" i="19" s="1"/>
  <c r="W37" i="18"/>
  <c r="W37" i="19" s="1"/>
  <c r="C37" i="18"/>
  <c r="C37" i="19" s="1"/>
  <c r="AK38" i="20"/>
  <c r="AK38" i="21"/>
  <c r="AG40" i="20"/>
  <c r="AO40" i="22" s="1"/>
  <c r="M40" i="28" s="1"/>
  <c r="O40" i="23" s="1"/>
  <c r="AG40" i="21"/>
  <c r="AC42" i="21"/>
  <c r="AC42" i="20"/>
  <c r="E44" i="18"/>
  <c r="E44" i="19" s="1"/>
  <c r="Y44" i="18"/>
  <c r="Y44" i="19" s="1"/>
  <c r="AM45" i="21"/>
  <c r="AM45" i="20"/>
  <c r="AU45" i="22" s="1"/>
  <c r="S45" i="28" s="1"/>
  <c r="U45" i="23" s="1"/>
  <c r="O47" i="21"/>
  <c r="O47" i="20"/>
  <c r="AE49" i="20"/>
  <c r="AM49" i="22" s="1"/>
  <c r="K49" i="28" s="1"/>
  <c r="M49" i="23" s="1"/>
  <c r="AE49" i="21"/>
  <c r="G51" i="18"/>
  <c r="G51" i="19" s="1"/>
  <c r="AA51" i="18"/>
  <c r="AA51" i="19" s="1"/>
  <c r="C53" i="18"/>
  <c r="C53" i="19" s="1"/>
  <c r="W53" i="18"/>
  <c r="W53" i="19" s="1"/>
  <c r="Q54" i="21"/>
  <c r="Q54" i="20"/>
  <c r="M56" i="21"/>
  <c r="M56" i="20"/>
  <c r="AC58" i="21"/>
  <c r="AC58" i="20"/>
  <c r="Y60" i="18"/>
  <c r="Y60" i="19" s="1"/>
  <c r="E60" i="18"/>
  <c r="E60" i="19" s="1"/>
  <c r="AM61" i="21"/>
  <c r="AM61" i="20"/>
  <c r="AI63" i="21"/>
  <c r="AI63" i="20"/>
  <c r="AE65" i="20"/>
  <c r="AE65" i="21"/>
  <c r="G67" i="18"/>
  <c r="G67" i="19" s="1"/>
  <c r="AA67" i="18"/>
  <c r="AA67" i="19" s="1"/>
  <c r="C69" i="18"/>
  <c r="C69" i="19" s="1"/>
  <c r="W69" i="18"/>
  <c r="W69" i="19" s="1"/>
  <c r="Q70" i="20"/>
  <c r="Q70" i="22" s="1"/>
  <c r="Q70" i="21"/>
  <c r="M72" i="21"/>
  <c r="M72" i="20"/>
  <c r="AC74" i="20"/>
  <c r="AC74" i="21"/>
  <c r="S77" i="21"/>
  <c r="S77" i="20"/>
  <c r="O79" i="21"/>
  <c r="O79" i="20"/>
  <c r="K81" i="21"/>
  <c r="K81" i="20"/>
  <c r="Q86" i="20"/>
  <c r="Q86" i="21"/>
  <c r="M88" i="21"/>
  <c r="M88" i="20"/>
  <c r="AC90" i="21"/>
  <c r="AC90" i="20"/>
  <c r="S93" i="20"/>
  <c r="S93" i="22" s="1"/>
  <c r="S93" i="21"/>
  <c r="O95" i="21"/>
  <c r="O95" i="20"/>
  <c r="O95" i="22" s="1"/>
  <c r="AE97" i="21"/>
  <c r="AE97" i="20"/>
  <c r="AK102" i="21"/>
  <c r="AK102" i="20"/>
  <c r="M104" i="20"/>
  <c r="M104" i="21"/>
  <c r="AC106" i="21"/>
  <c r="AC106" i="20"/>
  <c r="AK106" i="22" s="1"/>
  <c r="I106" i="28" s="1"/>
  <c r="K106" i="23" s="1"/>
  <c r="Y108" i="18"/>
  <c r="Y108" i="19" s="1"/>
  <c r="E108" i="18"/>
  <c r="E108" i="19" s="1"/>
  <c r="S109" i="20"/>
  <c r="S109" i="22" s="1"/>
  <c r="S109" i="21"/>
  <c r="AI111" i="21"/>
  <c r="AI111" i="20"/>
  <c r="K113" i="20"/>
  <c r="K113" i="21"/>
  <c r="Q118" i="20"/>
  <c r="Q118" i="22" s="1"/>
  <c r="Q118" i="21"/>
  <c r="M120" i="21"/>
  <c r="M120" i="20"/>
  <c r="AC122" i="20"/>
  <c r="AC122" i="21"/>
  <c r="AM125" i="20"/>
  <c r="AM125" i="21"/>
  <c r="O127" i="20"/>
  <c r="O127" i="22" s="1"/>
  <c r="O127" i="21"/>
  <c r="K129" i="21"/>
  <c r="K129" i="20"/>
  <c r="N14" i="18"/>
  <c r="N14" i="19" s="1"/>
  <c r="AH14" i="18"/>
  <c r="AH14" i="19" s="1"/>
  <c r="AH22" i="18"/>
  <c r="AH22" i="19" s="1"/>
  <c r="N22" i="18"/>
  <c r="N22" i="19" s="1"/>
  <c r="AF31" i="20"/>
  <c r="AN31" i="22" s="1"/>
  <c r="L31" i="28" s="1"/>
  <c r="N31" i="23" s="1"/>
  <c r="AF31" i="21"/>
  <c r="P41" i="20"/>
  <c r="P41" i="22" s="1"/>
  <c r="P41" i="21"/>
  <c r="J52" i="20"/>
  <c r="J52" i="21"/>
  <c r="L63" i="20"/>
  <c r="L63" i="21"/>
  <c r="P77" i="20"/>
  <c r="P77" i="22" s="1"/>
  <c r="P77" i="21"/>
  <c r="AD84" i="20"/>
  <c r="AL84" i="22" s="1"/>
  <c r="J84" i="28" s="1"/>
  <c r="L84" i="23" s="1"/>
  <c r="AD84" i="21"/>
  <c r="I99" i="5"/>
  <c r="R108" i="20"/>
  <c r="R108" i="22" s="1"/>
  <c r="R108" i="21"/>
  <c r="H117" i="18"/>
  <c r="H117" i="19" s="1"/>
  <c r="AB117" i="18"/>
  <c r="AB117" i="19" s="1"/>
  <c r="AB125" i="18"/>
  <c r="AB125" i="19" s="1"/>
  <c r="H125" i="18"/>
  <c r="H125" i="19" s="1"/>
  <c r="D5" i="18"/>
  <c r="D5" i="19" s="1"/>
  <c r="X5" i="18"/>
  <c r="X5" i="19" s="1"/>
  <c r="R6" i="21"/>
  <c r="R6" i="20"/>
  <c r="I9" i="5"/>
  <c r="AJ11" i="21"/>
  <c r="AJ11" i="20"/>
  <c r="L13" i="20"/>
  <c r="L13" i="22" s="1"/>
  <c r="L13" i="21"/>
  <c r="D17" i="18"/>
  <c r="D17" i="19" s="1"/>
  <c r="X17" i="18"/>
  <c r="X17" i="19" s="1"/>
  <c r="J18" i="21"/>
  <c r="J18" i="20"/>
  <c r="J18" i="22" s="1"/>
  <c r="V22" i="18"/>
  <c r="V22" i="19" s="1"/>
  <c r="B22" i="18"/>
  <c r="B22" i="19" s="1"/>
  <c r="AJ23" i="21"/>
  <c r="AJ23" i="20"/>
  <c r="AF25" i="21"/>
  <c r="AF25" i="20"/>
  <c r="R26" i="21"/>
  <c r="R26" i="20"/>
  <c r="R26" i="22" s="1"/>
  <c r="AH28" i="18"/>
  <c r="AH28" i="19" s="1"/>
  <c r="N28" i="18"/>
  <c r="N28" i="19" s="1"/>
  <c r="J30" i="21"/>
  <c r="J30" i="20"/>
  <c r="AB35" i="18"/>
  <c r="AB35" i="19" s="1"/>
  <c r="H35" i="18"/>
  <c r="H35" i="19" s="1"/>
  <c r="AL38" i="20"/>
  <c r="AL38" i="21"/>
  <c r="J42" i="21"/>
  <c r="J42" i="20"/>
  <c r="F44" i="18"/>
  <c r="F44" i="19" s="1"/>
  <c r="Z44" i="18"/>
  <c r="Z44" i="19" s="1"/>
  <c r="H47" i="18"/>
  <c r="H47" i="19" s="1"/>
  <c r="AB47" i="18"/>
  <c r="AB47" i="19" s="1"/>
  <c r="X49" i="18"/>
  <c r="X49" i="19" s="1"/>
  <c r="D49" i="18"/>
  <c r="D49" i="19" s="1"/>
  <c r="AL50" i="21"/>
  <c r="AL50" i="20"/>
  <c r="I53" i="5"/>
  <c r="P55" i="21"/>
  <c r="P55" i="20"/>
  <c r="P55" i="22" s="1"/>
  <c r="L57" i="20"/>
  <c r="L57" i="22" s="1"/>
  <c r="L57" i="21"/>
  <c r="D61" i="18"/>
  <c r="D61" i="19" s="1"/>
  <c r="X61" i="18"/>
  <c r="X61" i="19" s="1"/>
  <c r="AD62" i="20"/>
  <c r="AD62" i="21"/>
  <c r="F64" i="18"/>
  <c r="F64" i="19" s="1"/>
  <c r="Z64" i="18"/>
  <c r="Z64" i="19" s="1"/>
  <c r="I65" i="5"/>
  <c r="P67" i="21"/>
  <c r="P67" i="20"/>
  <c r="P67" i="22" s="1"/>
  <c r="L69" i="20"/>
  <c r="L69" i="22" s="1"/>
  <c r="L69" i="21"/>
  <c r="R70" i="21"/>
  <c r="R70" i="20"/>
  <c r="AH72" i="18"/>
  <c r="AH72" i="19" s="1"/>
  <c r="N72" i="18"/>
  <c r="N72" i="19" s="1"/>
  <c r="J74" i="21"/>
  <c r="J74" i="20"/>
  <c r="J74" i="22" s="1"/>
  <c r="Z76" i="18"/>
  <c r="Z76" i="19" s="1"/>
  <c r="F76" i="18"/>
  <c r="F76" i="19" s="1"/>
  <c r="H79" i="18"/>
  <c r="H79" i="19" s="1"/>
  <c r="AB79" i="18"/>
  <c r="AB79" i="19" s="1"/>
  <c r="R82" i="21"/>
  <c r="R82" i="20"/>
  <c r="I85" i="5"/>
  <c r="AJ87" i="21"/>
  <c r="AJ87" i="20"/>
  <c r="AF89" i="20"/>
  <c r="AF89" i="21"/>
  <c r="AD94" i="21"/>
  <c r="AD94" i="20"/>
  <c r="AL94" i="22" s="1"/>
  <c r="J94" i="28" s="1"/>
  <c r="L94" i="23" s="1"/>
  <c r="F96" i="18"/>
  <c r="F96" i="19" s="1"/>
  <c r="Z96" i="18"/>
  <c r="Z96" i="19" s="1"/>
  <c r="B98" i="18"/>
  <c r="B98" i="19" s="1"/>
  <c r="V98" i="18"/>
  <c r="V98" i="19" s="1"/>
  <c r="P99" i="20"/>
  <c r="P99" i="21"/>
  <c r="L101" i="21"/>
  <c r="L101" i="20"/>
  <c r="L101" i="22" s="1"/>
  <c r="AL102" i="20"/>
  <c r="AT102" i="22" s="1"/>
  <c r="R102" i="28" s="1"/>
  <c r="T102" i="23" s="1"/>
  <c r="AL102" i="21"/>
  <c r="AH104" i="18"/>
  <c r="AH104" i="19" s="1"/>
  <c r="N104" i="18"/>
  <c r="N104" i="19" s="1"/>
  <c r="AD106" i="20"/>
  <c r="AD106" i="21"/>
  <c r="AB111" i="18"/>
  <c r="AB111" i="19" s="1"/>
  <c r="H111" i="18"/>
  <c r="H111" i="19" s="1"/>
  <c r="AL114" i="20"/>
  <c r="AT114" i="22" s="1"/>
  <c r="R114" i="28" s="1"/>
  <c r="T114" i="23" s="1"/>
  <c r="AL114" i="21"/>
  <c r="I117" i="5"/>
  <c r="P119" i="21"/>
  <c r="P119" i="20"/>
  <c r="L121" i="20"/>
  <c r="L121" i="22" s="1"/>
  <c r="L121" i="21"/>
  <c r="AD126" i="21"/>
  <c r="AD126" i="20"/>
  <c r="B130" i="18"/>
  <c r="B130" i="19" s="1"/>
  <c r="V130" i="18"/>
  <c r="V130" i="19" s="1"/>
  <c r="AJ131" i="21"/>
  <c r="AJ131" i="20"/>
  <c r="R8" i="21"/>
  <c r="R8" i="20"/>
  <c r="J24" i="20"/>
  <c r="J24" i="21"/>
  <c r="AL32" i="21"/>
  <c r="AL32" i="20"/>
  <c r="AT32" i="22" s="1"/>
  <c r="R32" i="28" s="1"/>
  <c r="T32" i="23" s="1"/>
  <c r="F42" i="18"/>
  <c r="F42" i="19" s="1"/>
  <c r="Z42" i="18"/>
  <c r="Z42" i="19" s="1"/>
  <c r="R48" i="21"/>
  <c r="R48" i="20"/>
  <c r="Z58" i="18"/>
  <c r="Z58" i="19" s="1"/>
  <c r="F58" i="18"/>
  <c r="F58" i="19" s="1"/>
  <c r="I63" i="5"/>
  <c r="L83" i="21"/>
  <c r="L83" i="20"/>
  <c r="I91" i="5"/>
  <c r="Z102" i="18"/>
  <c r="Z102" i="19" s="1"/>
  <c r="F102" i="18"/>
  <c r="F102" i="19" s="1"/>
  <c r="Z118" i="18"/>
  <c r="Z118" i="19" s="1"/>
  <c r="F118" i="18"/>
  <c r="F118" i="19" s="1"/>
  <c r="AB129" i="18"/>
  <c r="AB129" i="19" s="1"/>
  <c r="H129" i="18"/>
  <c r="H129" i="19" s="1"/>
  <c r="Q7" i="20"/>
  <c r="Q7" i="22" s="1"/>
  <c r="Q7" i="21"/>
  <c r="M9" i="20"/>
  <c r="M9" i="22" s="1"/>
  <c r="M9" i="21"/>
  <c r="I11" i="20"/>
  <c r="I11" i="21"/>
  <c r="AM14" i="20"/>
  <c r="AM14" i="21"/>
  <c r="AI16" i="21"/>
  <c r="AI16" i="20"/>
  <c r="AE18" i="21"/>
  <c r="AE18" i="20"/>
  <c r="Q23" i="21"/>
  <c r="Q23" i="20"/>
  <c r="AG25" i="21"/>
  <c r="AG25" i="20"/>
  <c r="AO25" i="22" s="1"/>
  <c r="M25" i="28" s="1"/>
  <c r="O25" i="23" s="1"/>
  <c r="I27" i="21"/>
  <c r="I27" i="20"/>
  <c r="AM30" i="20"/>
  <c r="AU30" i="22" s="1"/>
  <c r="S30" i="28" s="1"/>
  <c r="U30" i="23" s="1"/>
  <c r="AM30" i="21"/>
  <c r="O32" i="21"/>
  <c r="O32" i="20"/>
  <c r="K34" i="20"/>
  <c r="K34" i="21"/>
  <c r="Q39" i="21"/>
  <c r="Q39" i="20"/>
  <c r="AG41" i="21"/>
  <c r="AG41" i="20"/>
  <c r="I43" i="20"/>
  <c r="I43" i="21"/>
  <c r="AM46" i="20"/>
  <c r="AM46" i="21"/>
  <c r="O48" i="21"/>
  <c r="O48" i="20"/>
  <c r="K50" i="20"/>
  <c r="K50" i="22" s="1"/>
  <c r="K50" i="21"/>
  <c r="Q55" i="21"/>
  <c r="Q55" i="20"/>
  <c r="AG57" i="21"/>
  <c r="AG57" i="20"/>
  <c r="AO57" i="22" s="1"/>
  <c r="M57" i="28" s="1"/>
  <c r="O57" i="23" s="1"/>
  <c r="AC59" i="21"/>
  <c r="AC59" i="20"/>
  <c r="Y61" i="18"/>
  <c r="Y61" i="19" s="1"/>
  <c r="E61" i="18"/>
  <c r="E61" i="19" s="1"/>
  <c r="AM62" i="20"/>
  <c r="AU62" i="22" s="1"/>
  <c r="S62" i="28" s="1"/>
  <c r="U62" i="23" s="1"/>
  <c r="AM62" i="21"/>
  <c r="AI64" i="21"/>
  <c r="AI64" i="20"/>
  <c r="AQ64" i="22" s="1"/>
  <c r="O64" i="28" s="1"/>
  <c r="Q64" i="23" s="1"/>
  <c r="K66" i="20"/>
  <c r="K66" i="22" s="1"/>
  <c r="K66" i="21"/>
  <c r="AK71" i="21"/>
  <c r="AK71" i="20"/>
  <c r="AG73" i="20"/>
  <c r="AG73" i="21"/>
  <c r="I75" i="21"/>
  <c r="I75" i="20"/>
  <c r="I75" i="22" s="1"/>
  <c r="E77" i="18"/>
  <c r="E77" i="19" s="1"/>
  <c r="Y77" i="18"/>
  <c r="Y77" i="19" s="1"/>
  <c r="S78" i="21"/>
  <c r="S78" i="20"/>
  <c r="O80" i="20"/>
  <c r="O80" i="22" s="1"/>
  <c r="O80" i="21"/>
  <c r="K82" i="20"/>
  <c r="K82" i="21"/>
  <c r="AA84" i="18"/>
  <c r="AA84" i="19" s="1"/>
  <c r="G84" i="18"/>
  <c r="G84" i="19" s="1"/>
  <c r="Q87" i="21"/>
  <c r="Q87" i="20"/>
  <c r="M89" i="20"/>
  <c r="M89" i="21"/>
  <c r="I91" i="20"/>
  <c r="I91" i="21"/>
  <c r="AM94" i="20"/>
  <c r="AU94" i="22" s="1"/>
  <c r="S94" i="28" s="1"/>
  <c r="U94" i="23" s="1"/>
  <c r="AM94" i="21"/>
  <c r="O96" i="21"/>
  <c r="O96" i="20"/>
  <c r="AE98" i="20"/>
  <c r="AE98" i="21"/>
  <c r="AA100" i="18"/>
  <c r="AA100" i="19" s="1"/>
  <c r="G100" i="18"/>
  <c r="G100" i="19" s="1"/>
  <c r="Q103" i="20"/>
  <c r="Q103" i="22" s="1"/>
  <c r="Q103" i="21"/>
  <c r="AG105" i="21"/>
  <c r="AG105" i="20"/>
  <c r="I107" i="21"/>
  <c r="I107" i="20"/>
  <c r="S110" i="20"/>
  <c r="S110" i="21"/>
  <c r="O112" i="20"/>
  <c r="O112" i="22" s="1"/>
  <c r="O112" i="21"/>
  <c r="AE114" i="21"/>
  <c r="AE114" i="20"/>
  <c r="W118" i="18"/>
  <c r="W118" i="19" s="1"/>
  <c r="C118" i="18"/>
  <c r="C118" i="19" s="1"/>
  <c r="Q119" i="20"/>
  <c r="Q119" i="21"/>
  <c r="M121" i="20"/>
  <c r="M121" i="22" s="1"/>
  <c r="M121" i="21"/>
  <c r="I123" i="21"/>
  <c r="I123" i="20"/>
  <c r="AM126" i="20"/>
  <c r="AU126" i="22" s="1"/>
  <c r="S126" i="28" s="1"/>
  <c r="U126" i="23" s="1"/>
  <c r="AM126" i="21"/>
  <c r="O128" i="21"/>
  <c r="O128" i="20"/>
  <c r="O128" i="22" s="1"/>
  <c r="K130" i="20"/>
  <c r="K130" i="22" s="1"/>
  <c r="K130" i="21"/>
  <c r="N4" i="18"/>
  <c r="N4" i="19" s="1"/>
  <c r="AH4" i="18"/>
  <c r="AH4" i="19" s="1"/>
  <c r="N10" i="18"/>
  <c r="N10" i="19" s="1"/>
  <c r="AH10" i="18"/>
  <c r="AH10" i="19" s="1"/>
  <c r="L19" i="21"/>
  <c r="L19" i="20"/>
  <c r="L19" i="22" s="1"/>
  <c r="J28" i="20"/>
  <c r="J28" i="22" s="1"/>
  <c r="J28" i="21"/>
  <c r="J36" i="20"/>
  <c r="J36" i="22" s="1"/>
  <c r="J36" i="21"/>
  <c r="AD44" i="21"/>
  <c r="AD44" i="20"/>
  <c r="AL52" i="21"/>
  <c r="AL52" i="20"/>
  <c r="AT52" i="22" s="1"/>
  <c r="R52" i="28" s="1"/>
  <c r="T52" i="23" s="1"/>
  <c r="R68" i="20"/>
  <c r="R68" i="22" s="1"/>
  <c r="R68" i="21"/>
  <c r="AF87" i="21"/>
  <c r="AF87" i="20"/>
  <c r="J96" i="20"/>
  <c r="J96" i="21"/>
  <c r="AJ113" i="21"/>
  <c r="AJ113" i="20"/>
  <c r="AR113" i="22" s="1"/>
  <c r="P113" i="28" s="1"/>
  <c r="R113" i="23" s="1"/>
  <c r="K4" i="21"/>
  <c r="K4" i="20"/>
  <c r="AF6" i="21"/>
  <c r="AF6" i="20"/>
  <c r="AL7" i="20"/>
  <c r="AT7" i="22" s="1"/>
  <c r="R7" i="28" s="1"/>
  <c r="T7" i="23" s="1"/>
  <c r="AL7" i="21"/>
  <c r="N9" i="18"/>
  <c r="N9" i="19" s="1"/>
  <c r="AH9" i="18"/>
  <c r="AH9" i="19" s="1"/>
  <c r="AD11" i="21"/>
  <c r="AD11" i="20"/>
  <c r="AB16" i="18"/>
  <c r="AB16" i="19" s="1"/>
  <c r="H16" i="18"/>
  <c r="H16" i="19" s="1"/>
  <c r="D18" i="18"/>
  <c r="D18" i="19" s="1"/>
  <c r="X18" i="18"/>
  <c r="X18" i="19" s="1"/>
  <c r="R19" i="20"/>
  <c r="R19" i="21"/>
  <c r="I22" i="5"/>
  <c r="AJ24" i="21"/>
  <c r="AJ24" i="20"/>
  <c r="AR24" i="22" s="1"/>
  <c r="P24" i="28" s="1"/>
  <c r="R24" i="23" s="1"/>
  <c r="AF26" i="20"/>
  <c r="AF26" i="21"/>
  <c r="AD31" i="20"/>
  <c r="AL31" i="22" s="1"/>
  <c r="J31" i="28" s="1"/>
  <c r="L31" i="23" s="1"/>
  <c r="AD31" i="21"/>
  <c r="I34" i="5"/>
  <c r="P36" i="21"/>
  <c r="P36" i="20"/>
  <c r="AF38" i="21"/>
  <c r="AF38" i="20"/>
  <c r="AL39" i="21"/>
  <c r="AL39" i="20"/>
  <c r="AH41" i="18"/>
  <c r="AH41" i="19" s="1"/>
  <c r="N41" i="18"/>
  <c r="N41" i="19" s="1"/>
  <c r="J43" i="21"/>
  <c r="J43" i="20"/>
  <c r="H48" i="18"/>
  <c r="H48" i="19" s="1"/>
  <c r="AB48" i="18"/>
  <c r="AB48" i="19" s="1"/>
  <c r="AL51" i="21"/>
  <c r="AL51" i="20"/>
  <c r="I54" i="5"/>
  <c r="P56" i="20"/>
  <c r="P56" i="21"/>
  <c r="L58" i="20"/>
  <c r="L58" i="21"/>
  <c r="D62" i="18"/>
  <c r="D62" i="19" s="1"/>
  <c r="X62" i="18"/>
  <c r="X62" i="19" s="1"/>
  <c r="J63" i="20"/>
  <c r="J63" i="22" s="1"/>
  <c r="J63" i="21"/>
  <c r="F65" i="18"/>
  <c r="F65" i="19" s="1"/>
  <c r="Z65" i="18"/>
  <c r="Z65" i="19" s="1"/>
  <c r="I66" i="5"/>
  <c r="AJ68" i="21"/>
  <c r="AJ68" i="20"/>
  <c r="L70" i="21"/>
  <c r="L70" i="20"/>
  <c r="R71" i="20"/>
  <c r="R71" i="21"/>
  <c r="AH73" i="18"/>
  <c r="AH73" i="19" s="1"/>
  <c r="N73" i="18"/>
  <c r="N73" i="19" s="1"/>
  <c r="AD75" i="21"/>
  <c r="AD75" i="20"/>
  <c r="H80" i="18"/>
  <c r="H80" i="19" s="1"/>
  <c r="AB80" i="18"/>
  <c r="AB80" i="19" s="1"/>
  <c r="X82" i="18"/>
  <c r="X82" i="19" s="1"/>
  <c r="D82" i="18"/>
  <c r="D82" i="19" s="1"/>
  <c r="AL83" i="21"/>
  <c r="AL83" i="20"/>
  <c r="B87" i="18"/>
  <c r="B87" i="19" s="1"/>
  <c r="V87" i="18"/>
  <c r="V87" i="19" s="1"/>
  <c r="P88" i="21"/>
  <c r="P88" i="20"/>
  <c r="AF90" i="21"/>
  <c r="AF90" i="20"/>
  <c r="AN90" i="22" s="1"/>
  <c r="L90" i="28" s="1"/>
  <c r="N90" i="23" s="1"/>
  <c r="X94" i="18"/>
  <c r="X94" i="19" s="1"/>
  <c r="D94" i="18"/>
  <c r="D94" i="19" s="1"/>
  <c r="AD95" i="20"/>
  <c r="AL95" i="22" s="1"/>
  <c r="J95" i="28" s="1"/>
  <c r="L95" i="23" s="1"/>
  <c r="AD95" i="21"/>
  <c r="F97" i="18"/>
  <c r="F97" i="19" s="1"/>
  <c r="Z97" i="18"/>
  <c r="Z97" i="19" s="1"/>
  <c r="I98" i="5"/>
  <c r="P100" i="20"/>
  <c r="P100" i="21"/>
  <c r="L102" i="20"/>
  <c r="L102" i="21"/>
  <c r="R103" i="20"/>
  <c r="R103" i="21"/>
  <c r="N105" i="18"/>
  <c r="N105" i="19" s="1"/>
  <c r="AH105" i="18"/>
  <c r="AH105" i="19" s="1"/>
  <c r="J107" i="20"/>
  <c r="J107" i="22" s="1"/>
  <c r="J107" i="21"/>
  <c r="F109" i="18"/>
  <c r="F109" i="19" s="1"/>
  <c r="Z109" i="18"/>
  <c r="Z109" i="19" s="1"/>
  <c r="H112" i="18"/>
  <c r="H112" i="19" s="1"/>
  <c r="AB112" i="18"/>
  <c r="AB112" i="19" s="1"/>
  <c r="D114" i="18"/>
  <c r="D114" i="19" s="1"/>
  <c r="X114" i="18"/>
  <c r="X114" i="19" s="1"/>
  <c r="AL115" i="20"/>
  <c r="AL115" i="21"/>
  <c r="I118" i="5"/>
  <c r="AJ120" i="21"/>
  <c r="AJ120" i="20"/>
  <c r="AF122" i="21"/>
  <c r="AF122" i="20"/>
  <c r="X126" i="18"/>
  <c r="X126" i="19" s="1"/>
  <c r="D126" i="18"/>
  <c r="D126" i="19" s="1"/>
  <c r="J127" i="21"/>
  <c r="J127" i="20"/>
  <c r="I130" i="5"/>
  <c r="P13" i="21"/>
  <c r="P13" i="20"/>
  <c r="P13" i="22" s="1"/>
  <c r="AF23" i="20"/>
  <c r="AN23" i="22" s="1"/>
  <c r="L23" i="28" s="1"/>
  <c r="N23" i="23" s="1"/>
  <c r="AF23" i="21"/>
  <c r="N38" i="18"/>
  <c r="N38" i="19" s="1"/>
  <c r="AH38" i="18"/>
  <c r="AH38" i="19" s="1"/>
  <c r="I47" i="5"/>
  <c r="P53" i="21"/>
  <c r="P53" i="20"/>
  <c r="J64" i="20"/>
  <c r="J64" i="21"/>
  <c r="F74" i="18"/>
  <c r="F74" i="19" s="1"/>
  <c r="Z74" i="18"/>
  <c r="Z74" i="19" s="1"/>
  <c r="B84" i="18"/>
  <c r="B84" i="19" s="1"/>
  <c r="V84" i="18"/>
  <c r="V84" i="19" s="1"/>
  <c r="AH90" i="18"/>
  <c r="AH90" i="19" s="1"/>
  <c r="N90" i="18"/>
  <c r="N90" i="19" s="1"/>
  <c r="J100" i="20"/>
  <c r="J100" i="21"/>
  <c r="AF119" i="21"/>
  <c r="AF119" i="20"/>
  <c r="AN119" i="22" s="1"/>
  <c r="L119" i="28" s="1"/>
  <c r="N119" i="23" s="1"/>
  <c r="F126" i="18"/>
  <c r="F126" i="19" s="1"/>
  <c r="Z126" i="18"/>
  <c r="Z126" i="19" s="1"/>
  <c r="C7" i="18"/>
  <c r="C7" i="19" s="1"/>
  <c r="W7" i="18"/>
  <c r="W7" i="19" s="1"/>
  <c r="Q8" i="21"/>
  <c r="Q8" i="20"/>
  <c r="AG10" i="20"/>
  <c r="AG10" i="21"/>
  <c r="I12" i="20"/>
  <c r="I12" i="22" s="1"/>
  <c r="I12" i="21"/>
  <c r="S15" i="20"/>
  <c r="S15" i="22" s="1"/>
  <c r="S15" i="21"/>
  <c r="AI17" i="20"/>
  <c r="AQ17" i="22" s="1"/>
  <c r="O17" i="28" s="1"/>
  <c r="Q17" i="23" s="1"/>
  <c r="AI17" i="21"/>
  <c r="K19" i="20"/>
  <c r="K19" i="21"/>
  <c r="C23" i="18"/>
  <c r="C23" i="19" s="1"/>
  <c r="W23" i="18"/>
  <c r="W23" i="19" s="1"/>
  <c r="AK24" i="21"/>
  <c r="AK24" i="20"/>
  <c r="AG26" i="20"/>
  <c r="AG26" i="21"/>
  <c r="I28" i="20"/>
  <c r="I28" i="21"/>
  <c r="AM31" i="21"/>
  <c r="AM31" i="20"/>
  <c r="AI33" i="20"/>
  <c r="AQ33" i="22" s="1"/>
  <c r="O33" i="28" s="1"/>
  <c r="Q33" i="23" s="1"/>
  <c r="AI33" i="21"/>
  <c r="AE35" i="20"/>
  <c r="AE35" i="21"/>
  <c r="G37" i="18"/>
  <c r="G37" i="19" s="1"/>
  <c r="AA37" i="18"/>
  <c r="AA37" i="19" s="1"/>
  <c r="AK40" i="20"/>
  <c r="AS40" i="22" s="1"/>
  <c r="Q40" i="28" s="1"/>
  <c r="S40" i="23" s="1"/>
  <c r="AK40" i="21"/>
  <c r="M42" i="21"/>
  <c r="M42" i="20"/>
  <c r="AC44" i="21"/>
  <c r="AC44" i="20"/>
  <c r="S47" i="21"/>
  <c r="S47" i="20"/>
  <c r="S47" i="22" s="1"/>
  <c r="AI49" i="20"/>
  <c r="AQ49" i="22" s="1"/>
  <c r="O49" i="28" s="1"/>
  <c r="Q49" i="23" s="1"/>
  <c r="AI49" i="21"/>
  <c r="K51" i="20"/>
  <c r="K51" i="22" s="1"/>
  <c r="K51" i="21"/>
  <c r="AK56" i="21"/>
  <c r="AK56" i="20"/>
  <c r="AG58" i="20"/>
  <c r="AG58" i="21"/>
  <c r="AC60" i="20"/>
  <c r="AK60" i="22" s="1"/>
  <c r="I60" i="28" s="1"/>
  <c r="K60" i="23" s="1"/>
  <c r="AC60" i="21"/>
  <c r="AM63" i="20"/>
  <c r="AU63" i="22" s="1"/>
  <c r="S63" i="28" s="1"/>
  <c r="U63" i="23" s="1"/>
  <c r="AM63" i="21"/>
  <c r="O65" i="20"/>
  <c r="O65" i="22" s="1"/>
  <c r="O65" i="21"/>
  <c r="AE67" i="20"/>
  <c r="AE67" i="21"/>
  <c r="G69" i="18"/>
  <c r="G69" i="19" s="1"/>
  <c r="AA69" i="18"/>
  <c r="AA69" i="19" s="1"/>
  <c r="W71" i="18"/>
  <c r="W71" i="19" s="1"/>
  <c r="C71" i="18"/>
  <c r="C71" i="19" s="1"/>
  <c r="AK72" i="21"/>
  <c r="AK72" i="20"/>
  <c r="AG74" i="21"/>
  <c r="AG74" i="20"/>
  <c r="AO74" i="22" s="1"/>
  <c r="M74" i="28" s="1"/>
  <c r="O74" i="23" s="1"/>
  <c r="AC76" i="20"/>
  <c r="AK76" i="22" s="1"/>
  <c r="I76" i="28" s="1"/>
  <c r="K76" i="23" s="1"/>
  <c r="AC76" i="21"/>
  <c r="Y78" i="18"/>
  <c r="Y78" i="19" s="1"/>
  <c r="E78" i="18"/>
  <c r="E78" i="19" s="1"/>
  <c r="AM79" i="21"/>
  <c r="AM79" i="20"/>
  <c r="AI81" i="21"/>
  <c r="AI81" i="20"/>
  <c r="AQ81" i="22" s="1"/>
  <c r="O81" i="28" s="1"/>
  <c r="Q81" i="23" s="1"/>
  <c r="AE83" i="20"/>
  <c r="AM83" i="22" s="1"/>
  <c r="K83" i="28" s="1"/>
  <c r="M83" i="23" s="1"/>
  <c r="AE83" i="21"/>
  <c r="W87" i="18"/>
  <c r="W87" i="19" s="1"/>
  <c r="C87" i="18"/>
  <c r="C87" i="19" s="1"/>
  <c r="AK88" i="20"/>
  <c r="AS88" i="22" s="1"/>
  <c r="Q88" i="28" s="1"/>
  <c r="S88" i="23" s="1"/>
  <c r="AK88" i="21"/>
  <c r="M90" i="21"/>
  <c r="M90" i="20"/>
  <c r="M90" i="22" s="1"/>
  <c r="AC92" i="20"/>
  <c r="AK92" i="22" s="1"/>
  <c r="I92" i="28" s="1"/>
  <c r="K92" i="23" s="1"/>
  <c r="AC92" i="21"/>
  <c r="E94" i="18"/>
  <c r="E94" i="19" s="1"/>
  <c r="Y94" i="18"/>
  <c r="Y94" i="19" s="1"/>
  <c r="AM95" i="21"/>
  <c r="AM95" i="20"/>
  <c r="O97" i="20"/>
  <c r="O97" i="21"/>
  <c r="K99" i="21"/>
  <c r="K99" i="20"/>
  <c r="G101" i="18"/>
  <c r="G101" i="19" s="1"/>
  <c r="AA101" i="18"/>
  <c r="AA101" i="19" s="1"/>
  <c r="AK104" i="20"/>
  <c r="AS104" i="22" s="1"/>
  <c r="Q104" i="28" s="1"/>
  <c r="S104" i="23" s="1"/>
  <c r="AK104" i="21"/>
  <c r="AG106" i="20"/>
  <c r="AG106" i="21"/>
  <c r="AC108" i="20"/>
  <c r="AK108" i="22" s="1"/>
  <c r="I108" i="28" s="1"/>
  <c r="K108" i="23" s="1"/>
  <c r="AC108" i="21"/>
  <c r="E110" i="18"/>
  <c r="E110" i="19" s="1"/>
  <c r="Y110" i="18"/>
  <c r="Y110" i="19" s="1"/>
  <c r="S111" i="21"/>
  <c r="S111" i="20"/>
  <c r="O113" i="20"/>
  <c r="O113" i="21"/>
  <c r="AE115" i="20"/>
  <c r="AM115" i="22" s="1"/>
  <c r="K115" i="28" s="1"/>
  <c r="M115" i="23" s="1"/>
  <c r="AE115" i="21"/>
  <c r="AA117" i="18"/>
  <c r="AA117" i="19" s="1"/>
  <c r="G117" i="18"/>
  <c r="G117" i="19" s="1"/>
  <c r="AK120" i="21"/>
  <c r="AK120" i="20"/>
  <c r="AG122" i="21"/>
  <c r="AG122" i="20"/>
  <c r="AO122" i="22" s="1"/>
  <c r="M122" i="28" s="1"/>
  <c r="O122" i="23" s="1"/>
  <c r="AC124" i="20"/>
  <c r="AK124" i="22" s="1"/>
  <c r="I124" i="28" s="1"/>
  <c r="K124" i="23" s="1"/>
  <c r="AC124" i="21"/>
  <c r="AM127" i="20"/>
  <c r="AU127" i="22" s="1"/>
  <c r="S127" i="28" s="1"/>
  <c r="U127" i="23" s="1"/>
  <c r="AM127" i="21"/>
  <c r="O129" i="21"/>
  <c r="O129" i="20"/>
  <c r="AE131" i="20"/>
  <c r="AE131" i="21"/>
  <c r="I11" i="5"/>
  <c r="P17" i="21"/>
  <c r="P17" i="20"/>
  <c r="P17" i="22" s="1"/>
  <c r="L27" i="21"/>
  <c r="L27" i="20"/>
  <c r="L27" i="22" s="1"/>
  <c r="N58" i="18"/>
  <c r="N58" i="19" s="1"/>
  <c r="AH58" i="18"/>
  <c r="AH58" i="19" s="1"/>
  <c r="AF67" i="21"/>
  <c r="AF67" i="20"/>
  <c r="J76" i="20"/>
  <c r="J76" i="21"/>
  <c r="AL84" i="21"/>
  <c r="AL84" i="20"/>
  <c r="AT84" i="22" s="1"/>
  <c r="R84" i="28" s="1"/>
  <c r="T84" i="23" s="1"/>
  <c r="AB93" i="18"/>
  <c r="AB93" i="19" s="1"/>
  <c r="H93" i="18"/>
  <c r="H93" i="19" s="1"/>
  <c r="AB101" i="18"/>
  <c r="AB101" i="19" s="1"/>
  <c r="H101" i="18"/>
  <c r="H101" i="19" s="1"/>
  <c r="P109" i="21"/>
  <c r="P109" i="20"/>
  <c r="P109" i="22" s="1"/>
  <c r="AJ117" i="20"/>
  <c r="AJ117" i="21"/>
  <c r="J124" i="21"/>
  <c r="J124" i="20"/>
  <c r="AT115" i="22" l="1"/>
  <c r="R115" i="28" s="1"/>
  <c r="T115" i="23" s="1"/>
  <c r="P100" i="22"/>
  <c r="R73" i="22"/>
  <c r="AQ118" i="22"/>
  <c r="O118" i="28" s="1"/>
  <c r="Q118" i="23" s="1"/>
  <c r="S36" i="22"/>
  <c r="R125" i="22"/>
  <c r="AS114" i="22"/>
  <c r="Q114" i="28" s="1"/>
  <c r="S114" i="23" s="1"/>
  <c r="AQ59" i="22"/>
  <c r="O59" i="28" s="1"/>
  <c r="Q59" i="23" s="1"/>
  <c r="S41" i="22"/>
  <c r="AT113" i="22"/>
  <c r="R113" i="28" s="1"/>
  <c r="T113" i="23" s="1"/>
  <c r="R49" i="22"/>
  <c r="P34" i="22"/>
  <c r="AU112" i="22"/>
  <c r="S112" i="28" s="1"/>
  <c r="U112" i="23" s="1"/>
  <c r="AU96" i="22"/>
  <c r="S96" i="28" s="1"/>
  <c r="U96" i="23" s="1"/>
  <c r="AT111" i="22"/>
  <c r="R111" i="28" s="1"/>
  <c r="T111" i="23" s="1"/>
  <c r="P32" i="22"/>
  <c r="R69" i="22"/>
  <c r="AR54" i="22"/>
  <c r="P54" i="28" s="1"/>
  <c r="R54" i="23" s="1"/>
  <c r="R5" i="22"/>
  <c r="O110" i="22"/>
  <c r="S76" i="22"/>
  <c r="AR29" i="22"/>
  <c r="P29" i="28" s="1"/>
  <c r="R29" i="23" s="1"/>
  <c r="S79" i="22"/>
  <c r="P54" i="22"/>
  <c r="R51" i="22"/>
  <c r="AR67" i="22"/>
  <c r="P67" i="28" s="1"/>
  <c r="R67" i="23" s="1"/>
  <c r="S33" i="22"/>
  <c r="AT117" i="22"/>
  <c r="R117" i="28" s="1"/>
  <c r="T117" i="23" s="1"/>
  <c r="R45" i="22"/>
  <c r="AS97" i="22"/>
  <c r="Q97" i="28" s="1"/>
  <c r="S97" i="23" s="1"/>
  <c r="O42" i="22"/>
  <c r="AQ26" i="22"/>
  <c r="O26" i="28" s="1"/>
  <c r="Q26" i="23" s="1"/>
  <c r="Q56" i="22"/>
  <c r="R31" i="22"/>
  <c r="AS11" i="22"/>
  <c r="Q11" i="28" s="1"/>
  <c r="S11" i="23" s="1"/>
  <c r="AS122" i="22"/>
  <c r="Q122" i="28" s="1"/>
  <c r="S122" i="23" s="1"/>
  <c r="O38" i="22"/>
  <c r="O81" i="22"/>
  <c r="O49" i="22"/>
  <c r="AR70" i="22"/>
  <c r="P70" i="28" s="1"/>
  <c r="R70" i="23" s="1"/>
  <c r="S116" i="22"/>
  <c r="O22" i="22"/>
  <c r="P56" i="22"/>
  <c r="R52" i="22"/>
  <c r="P47" i="22"/>
  <c r="AS74" i="22"/>
  <c r="Q74" i="28" s="1"/>
  <c r="S74" i="23" s="1"/>
  <c r="P114" i="22"/>
  <c r="J79" i="22"/>
  <c r="J27" i="22"/>
  <c r="AM122" i="22"/>
  <c r="K122" i="28" s="1"/>
  <c r="M122" i="23" s="1"/>
  <c r="AO48" i="22"/>
  <c r="M48" i="28" s="1"/>
  <c r="O48" i="23" s="1"/>
  <c r="AN59" i="22"/>
  <c r="L59" i="28" s="1"/>
  <c r="N59" i="23" s="1"/>
  <c r="L74" i="22"/>
  <c r="L82" i="22"/>
  <c r="AL23" i="22"/>
  <c r="J23" i="28" s="1"/>
  <c r="L23" i="23" s="1"/>
  <c r="AN93" i="22"/>
  <c r="L93" i="28" s="1"/>
  <c r="N93" i="23" s="1"/>
  <c r="K69" i="22"/>
  <c r="AO60" i="22"/>
  <c r="M60" i="28" s="1"/>
  <c r="O60" i="23" s="1"/>
  <c r="J89" i="22"/>
  <c r="J69" i="22"/>
  <c r="AO131" i="22"/>
  <c r="M131" i="28" s="1"/>
  <c r="O131" i="23" s="1"/>
  <c r="I69" i="22"/>
  <c r="AM60" i="22"/>
  <c r="K60" i="28" s="1"/>
  <c r="M60" i="23" s="1"/>
  <c r="I53" i="22"/>
  <c r="I37" i="22"/>
  <c r="AM28" i="22"/>
  <c r="K28" i="28" s="1"/>
  <c r="M28" i="23" s="1"/>
  <c r="AL45" i="22"/>
  <c r="J45" i="28" s="1"/>
  <c r="L45" i="23" s="1"/>
  <c r="I17" i="22"/>
  <c r="AM35" i="22"/>
  <c r="K35" i="28" s="1"/>
  <c r="M35" i="23" s="1"/>
  <c r="J64" i="22"/>
  <c r="M89" i="22"/>
  <c r="I43" i="22"/>
  <c r="J24" i="22"/>
  <c r="AK122" i="22"/>
  <c r="I122" i="28" s="1"/>
  <c r="K122" i="23" s="1"/>
  <c r="AK45" i="22"/>
  <c r="I45" i="28" s="1"/>
  <c r="K45" i="23" s="1"/>
  <c r="AO118" i="22"/>
  <c r="M118" i="28" s="1"/>
  <c r="O118" i="23" s="1"/>
  <c r="AM79" i="22"/>
  <c r="K79" i="28" s="1"/>
  <c r="M79" i="23" s="1"/>
  <c r="AK72" i="22"/>
  <c r="I72" i="28" s="1"/>
  <c r="K72" i="23" s="1"/>
  <c r="K47" i="22"/>
  <c r="AL83" i="22"/>
  <c r="J83" i="28" s="1"/>
  <c r="L83" i="23" s="1"/>
  <c r="K111" i="22"/>
  <c r="I72" i="22"/>
  <c r="M54" i="22"/>
  <c r="AO22" i="22"/>
  <c r="M22" i="28" s="1"/>
  <c r="O22" i="23" s="1"/>
  <c r="AO6" i="22"/>
  <c r="M6" i="28" s="1"/>
  <c r="O6" i="23" s="1"/>
  <c r="L11" i="22"/>
  <c r="AO53" i="22"/>
  <c r="M53" i="28" s="1"/>
  <c r="O53" i="23" s="1"/>
  <c r="AM46" i="22"/>
  <c r="K46" i="28" s="1"/>
  <c r="M46" i="23" s="1"/>
  <c r="J91" i="22"/>
  <c r="AN66" i="22"/>
  <c r="L66" i="28" s="1"/>
  <c r="N66" i="23" s="1"/>
  <c r="AM30" i="22"/>
  <c r="K30" i="28" s="1"/>
  <c r="M30" i="23" s="1"/>
  <c r="AN65" i="22"/>
  <c r="L65" i="28" s="1"/>
  <c r="N65" i="23" s="1"/>
  <c r="J58" i="22"/>
  <c r="AL28" i="22"/>
  <c r="J28" i="28" s="1"/>
  <c r="L28" i="23" s="1"/>
  <c r="I95" i="22"/>
  <c r="I46" i="22"/>
  <c r="AO79" i="22"/>
  <c r="M79" i="28" s="1"/>
  <c r="O79" i="23" s="1"/>
  <c r="I36" i="22"/>
  <c r="L79" i="22"/>
  <c r="AL91" i="22"/>
  <c r="J91" i="28" s="1"/>
  <c r="L91" i="23" s="1"/>
  <c r="AN42" i="22"/>
  <c r="L42" i="28" s="1"/>
  <c r="N42" i="23" s="1"/>
  <c r="AL46" i="22"/>
  <c r="J46" i="28" s="1"/>
  <c r="L46" i="23" s="1"/>
  <c r="AL14" i="22"/>
  <c r="J14" i="28" s="1"/>
  <c r="L14" i="23" s="1"/>
  <c r="J49" i="22"/>
  <c r="AL116" i="22"/>
  <c r="J116" i="28" s="1"/>
  <c r="L116" i="23" s="1"/>
  <c r="AO129" i="22"/>
  <c r="M129" i="28" s="1"/>
  <c r="O129" i="23" s="1"/>
  <c r="AK115" i="22"/>
  <c r="I115" i="28" s="1"/>
  <c r="K115" i="23" s="1"/>
  <c r="AL22" i="22"/>
  <c r="J22" i="28" s="1"/>
  <c r="L22" i="23" s="1"/>
  <c r="AO80" i="22"/>
  <c r="M80" i="28" s="1"/>
  <c r="O80" i="23" s="1"/>
  <c r="AM73" i="22"/>
  <c r="K73" i="28" s="1"/>
  <c r="M73" i="23" s="1"/>
  <c r="AK66" i="22"/>
  <c r="I66" i="28" s="1"/>
  <c r="K66" i="23" s="1"/>
  <c r="AK50" i="22"/>
  <c r="I50" i="28" s="1"/>
  <c r="K50" i="23" s="1"/>
  <c r="K55" i="22"/>
  <c r="AL32" i="22"/>
  <c r="J32" i="28" s="1"/>
  <c r="L32" i="23" s="1"/>
  <c r="AL67" i="22"/>
  <c r="J67" i="28" s="1"/>
  <c r="L67" i="23" s="1"/>
  <c r="AL35" i="22"/>
  <c r="J35" i="28" s="1"/>
  <c r="L35" i="23" s="1"/>
  <c r="J116" i="22"/>
  <c r="I127" i="22"/>
  <c r="AK95" i="22"/>
  <c r="I95" i="28" s="1"/>
  <c r="K95" i="23" s="1"/>
  <c r="AM86" i="22"/>
  <c r="K86" i="28" s="1"/>
  <c r="M86" i="23" s="1"/>
  <c r="M77" i="22"/>
  <c r="AK31" i="22"/>
  <c r="I31" i="28" s="1"/>
  <c r="K31" i="23" s="1"/>
  <c r="M13" i="22"/>
  <c r="AL120" i="22"/>
  <c r="J120" i="28" s="1"/>
  <c r="L120" i="23" s="1"/>
  <c r="AM53" i="22"/>
  <c r="K53" i="28" s="1"/>
  <c r="M53" i="23" s="1"/>
  <c r="AK46" i="22"/>
  <c r="I46" i="28" s="1"/>
  <c r="K46" i="23" s="1"/>
  <c r="AM37" i="22"/>
  <c r="K37" i="28" s="1"/>
  <c r="M37" i="23" s="1"/>
  <c r="AK30" i="22"/>
  <c r="I30" i="28" s="1"/>
  <c r="K30" i="23" s="1"/>
  <c r="AO12" i="22"/>
  <c r="M12" i="28" s="1"/>
  <c r="O12" i="23" s="1"/>
  <c r="AM5" i="22"/>
  <c r="K5" i="28" s="1"/>
  <c r="M5" i="23" s="1"/>
  <c r="J121" i="22"/>
  <c r="AL101" i="22"/>
  <c r="J101" i="28" s="1"/>
  <c r="L101" i="23" s="1"/>
  <c r="AN84" i="22"/>
  <c r="L84" i="28" s="1"/>
  <c r="N84" i="23" s="1"/>
  <c r="AK117" i="22"/>
  <c r="I117" i="28" s="1"/>
  <c r="K117" i="23" s="1"/>
  <c r="AM108" i="22"/>
  <c r="K108" i="28" s="1"/>
  <c r="M108" i="23" s="1"/>
  <c r="M99" i="22"/>
  <c r="AO83" i="22"/>
  <c r="M83" i="28" s="1"/>
  <c r="O83" i="23" s="1"/>
  <c r="AO26" i="22"/>
  <c r="M26" i="28" s="1"/>
  <c r="O26" i="23" s="1"/>
  <c r="J100" i="22"/>
  <c r="J96" i="22"/>
  <c r="AM98" i="22"/>
  <c r="K98" i="28" s="1"/>
  <c r="M98" i="23" s="1"/>
  <c r="AO73" i="22"/>
  <c r="M73" i="28" s="1"/>
  <c r="O73" i="23" s="1"/>
  <c r="I11" i="22"/>
  <c r="J52" i="22"/>
  <c r="M104" i="22"/>
  <c r="AM65" i="22"/>
  <c r="K65" i="28" s="1"/>
  <c r="M65" i="23" s="1"/>
  <c r="L60" i="22"/>
  <c r="K84" i="22"/>
  <c r="AA117" i="21"/>
  <c r="AA117" i="20"/>
  <c r="B87" i="20"/>
  <c r="B87" i="22" s="1"/>
  <c r="B87" i="21"/>
  <c r="AB114" i="20"/>
  <c r="AB114" i="21"/>
  <c r="H18" i="21"/>
  <c r="H18" i="20"/>
  <c r="H18" i="22" s="1"/>
  <c r="G106" i="20"/>
  <c r="G106" i="22" s="1"/>
  <c r="G106" i="21"/>
  <c r="X43" i="21"/>
  <c r="X43" i="20"/>
  <c r="F129" i="20"/>
  <c r="F129" i="22" s="1"/>
  <c r="F129" i="21"/>
  <c r="AB68" i="21"/>
  <c r="AB68" i="20"/>
  <c r="AJ68" i="22" s="1"/>
  <c r="AH66" i="21"/>
  <c r="AH66" i="20"/>
  <c r="Y109" i="20"/>
  <c r="AG109" i="22" s="1"/>
  <c r="E109" i="28" s="1"/>
  <c r="G109" i="23" s="1"/>
  <c r="Y109" i="23" s="1"/>
  <c r="E110" i="27" s="1"/>
  <c r="Y109" i="21"/>
  <c r="G68" i="21"/>
  <c r="G68" i="20"/>
  <c r="Y45" i="20"/>
  <c r="Y45" i="21"/>
  <c r="B86" i="20"/>
  <c r="B86" i="22" s="1"/>
  <c r="B86" i="21"/>
  <c r="N16" i="21"/>
  <c r="N16" i="20"/>
  <c r="B107" i="21"/>
  <c r="B107" i="20"/>
  <c r="B107" i="22" s="1"/>
  <c r="V40" i="21"/>
  <c r="V40" i="20"/>
  <c r="AD40" i="22" s="1"/>
  <c r="AH112" i="20"/>
  <c r="AH112" i="21"/>
  <c r="V42" i="21"/>
  <c r="V42" i="20"/>
  <c r="G15" i="20"/>
  <c r="G15" i="22" s="1"/>
  <c r="G15" i="21"/>
  <c r="H26" i="20"/>
  <c r="H26" i="21"/>
  <c r="F88" i="21"/>
  <c r="F88" i="20"/>
  <c r="AA87" i="21"/>
  <c r="AA87" i="20"/>
  <c r="C111" i="21"/>
  <c r="C111" i="20"/>
  <c r="C111" i="22" s="1"/>
  <c r="Y70" i="21"/>
  <c r="Y70" i="20"/>
  <c r="AG70" i="22" s="1"/>
  <c r="E70" i="28" s="1"/>
  <c r="G70" i="23" s="1"/>
  <c r="Y70" i="23" s="1"/>
  <c r="E71" i="27" s="1"/>
  <c r="Y38" i="20"/>
  <c r="AG38" i="22" s="1"/>
  <c r="E38" i="28" s="1"/>
  <c r="G38" i="23" s="1"/>
  <c r="Y38" i="21"/>
  <c r="F98" i="21"/>
  <c r="F98" i="20"/>
  <c r="Z125" i="21"/>
  <c r="Z125" i="20"/>
  <c r="AH125" i="22" s="1"/>
  <c r="F125" i="28" s="1"/>
  <c r="H125" i="23" s="1"/>
  <c r="X90" i="21"/>
  <c r="X90" i="20"/>
  <c r="AF90" i="22" s="1"/>
  <c r="D90" i="28" s="1"/>
  <c r="F90" i="23" s="1"/>
  <c r="H12" i="21"/>
  <c r="H12" i="20"/>
  <c r="E88" i="20"/>
  <c r="E88" i="22" s="1"/>
  <c r="E88" i="21"/>
  <c r="N87" i="21"/>
  <c r="N87" i="20"/>
  <c r="N87" i="22" s="1"/>
  <c r="E35" i="21"/>
  <c r="E35" i="20"/>
  <c r="E35" i="22" s="1"/>
  <c r="Z81" i="21"/>
  <c r="Z81" i="20"/>
  <c r="Z29" i="21"/>
  <c r="Z29" i="20"/>
  <c r="D83" i="20"/>
  <c r="D83" i="21"/>
  <c r="AH120" i="21"/>
  <c r="AH120" i="20"/>
  <c r="AP120" i="22" s="1"/>
  <c r="B82" i="21"/>
  <c r="B82" i="20"/>
  <c r="D45" i="21"/>
  <c r="D45" i="20"/>
  <c r="AH12" i="21"/>
  <c r="AH12" i="20"/>
  <c r="AP12" i="22" s="1"/>
  <c r="Y91" i="20"/>
  <c r="Y91" i="21"/>
  <c r="D73" i="21"/>
  <c r="D73" i="20"/>
  <c r="AA105" i="20"/>
  <c r="AI105" i="22" s="1"/>
  <c r="G105" i="28" s="1"/>
  <c r="I105" i="23" s="1"/>
  <c r="AA105" i="21"/>
  <c r="Y82" i="21"/>
  <c r="Y82" i="20"/>
  <c r="AG82" i="22" s="1"/>
  <c r="E82" i="28" s="1"/>
  <c r="G82" i="23" s="1"/>
  <c r="E50" i="20"/>
  <c r="E50" i="21"/>
  <c r="Z26" i="21"/>
  <c r="Z26" i="20"/>
  <c r="AH26" i="22" s="1"/>
  <c r="F26" i="28" s="1"/>
  <c r="H26" i="23" s="1"/>
  <c r="C62" i="20"/>
  <c r="C62" i="22" s="1"/>
  <c r="C62" i="21"/>
  <c r="F112" i="20"/>
  <c r="F112" i="21"/>
  <c r="D21" i="20"/>
  <c r="D21" i="21"/>
  <c r="AA27" i="20"/>
  <c r="AA27" i="21"/>
  <c r="W13" i="21"/>
  <c r="W13" i="20"/>
  <c r="X105" i="21"/>
  <c r="X105" i="20"/>
  <c r="AF105" i="22" s="1"/>
  <c r="D105" i="28" s="1"/>
  <c r="F105" i="23" s="1"/>
  <c r="AA23" i="21"/>
  <c r="AA23" i="20"/>
  <c r="AI23" i="22" s="1"/>
  <c r="G23" i="28" s="1"/>
  <c r="I23" i="23" s="1"/>
  <c r="AA23" i="23" s="1"/>
  <c r="G24" i="27" s="1"/>
  <c r="C27" i="20"/>
  <c r="C27" i="21"/>
  <c r="N33" i="21"/>
  <c r="N33" i="20"/>
  <c r="X120" i="21"/>
  <c r="X120" i="20"/>
  <c r="AF120" i="22" s="1"/>
  <c r="D120" i="28" s="1"/>
  <c r="F120" i="23" s="1"/>
  <c r="Z71" i="21"/>
  <c r="Z71" i="20"/>
  <c r="AH71" i="22" s="1"/>
  <c r="F71" i="28" s="1"/>
  <c r="H71" i="23" s="1"/>
  <c r="V4" i="21"/>
  <c r="V4" i="20"/>
  <c r="AD4" i="22" s="1"/>
  <c r="AA30" i="20"/>
  <c r="AI30" i="22" s="1"/>
  <c r="G30" i="28" s="1"/>
  <c r="I30" i="23" s="1"/>
  <c r="AA30" i="21"/>
  <c r="Y7" i="20"/>
  <c r="Y7" i="21"/>
  <c r="B67" i="20"/>
  <c r="B67" i="21"/>
  <c r="N40" i="21"/>
  <c r="N40" i="20"/>
  <c r="N40" i="22" s="1"/>
  <c r="D108" i="21"/>
  <c r="D108" i="20"/>
  <c r="J76" i="22"/>
  <c r="K99" i="22"/>
  <c r="AA69" i="21"/>
  <c r="AA69" i="20"/>
  <c r="AI69" i="22" s="1"/>
  <c r="G69" i="28" s="1"/>
  <c r="I69" i="23" s="1"/>
  <c r="AU31" i="22"/>
  <c r="S31" i="28" s="1"/>
  <c r="U31" i="23" s="1"/>
  <c r="W23" i="21"/>
  <c r="W23" i="20"/>
  <c r="Z126" i="21"/>
  <c r="Z126" i="20"/>
  <c r="V84" i="21"/>
  <c r="V84" i="20"/>
  <c r="AD84" i="22" s="1"/>
  <c r="J127" i="22"/>
  <c r="F109" i="20"/>
  <c r="F109" i="21"/>
  <c r="L102" i="22"/>
  <c r="D94" i="20"/>
  <c r="D94" i="22" s="1"/>
  <c r="D94" i="21"/>
  <c r="AT83" i="22"/>
  <c r="R83" i="28" s="1"/>
  <c r="T83" i="23" s="1"/>
  <c r="N73" i="20"/>
  <c r="N73" i="21"/>
  <c r="L58" i="22"/>
  <c r="J43" i="22"/>
  <c r="P36" i="22"/>
  <c r="AL11" i="22"/>
  <c r="J11" i="28" s="1"/>
  <c r="L11" i="23" s="1"/>
  <c r="K4" i="22"/>
  <c r="G84" i="20"/>
  <c r="G84" i="21"/>
  <c r="Y77" i="21"/>
  <c r="Y77" i="20"/>
  <c r="AK59" i="22"/>
  <c r="I59" i="28" s="1"/>
  <c r="K59" i="23" s="1"/>
  <c r="O48" i="22"/>
  <c r="Q39" i="22"/>
  <c r="I27" i="22"/>
  <c r="AQ16" i="22"/>
  <c r="O16" i="28" s="1"/>
  <c r="Q16" i="23" s="1"/>
  <c r="Z42" i="21"/>
  <c r="Z42" i="20"/>
  <c r="AH42" i="22" s="1"/>
  <c r="F42" i="28" s="1"/>
  <c r="H42" i="23" s="1"/>
  <c r="Z42" i="23" s="1"/>
  <c r="F43" i="27" s="1"/>
  <c r="AR131" i="22"/>
  <c r="P131" i="28" s="1"/>
  <c r="R131" i="23" s="1"/>
  <c r="P119" i="22"/>
  <c r="AL106" i="22"/>
  <c r="J106" i="28" s="1"/>
  <c r="L106" i="23" s="1"/>
  <c r="P99" i="22"/>
  <c r="AN89" i="22"/>
  <c r="L89" i="28" s="1"/>
  <c r="N89" i="23" s="1"/>
  <c r="F76" i="21"/>
  <c r="F76" i="20"/>
  <c r="F76" i="22" s="1"/>
  <c r="AL62" i="22"/>
  <c r="J62" i="28" s="1"/>
  <c r="L62" i="23" s="1"/>
  <c r="AT50" i="22"/>
  <c r="R50" i="28" s="1"/>
  <c r="T50" i="23" s="1"/>
  <c r="J42" i="22"/>
  <c r="N28" i="21"/>
  <c r="N28" i="20"/>
  <c r="B22" i="21"/>
  <c r="B22" i="20"/>
  <c r="B22" i="22" s="1"/>
  <c r="AR11" i="22"/>
  <c r="P11" i="28" s="1"/>
  <c r="R11" i="23" s="1"/>
  <c r="AB125" i="20"/>
  <c r="AJ125" i="22" s="1"/>
  <c r="AB125" i="21"/>
  <c r="E108" i="21"/>
  <c r="E108" i="20"/>
  <c r="AM97" i="22"/>
  <c r="K97" i="28" s="1"/>
  <c r="M97" i="23" s="1"/>
  <c r="M88" i="22"/>
  <c r="S77" i="22"/>
  <c r="W69" i="21"/>
  <c r="W69" i="20"/>
  <c r="AE69" i="22" s="1"/>
  <c r="C69" i="28" s="1"/>
  <c r="E69" i="23" s="1"/>
  <c r="AU61" i="22"/>
  <c r="S61" i="28" s="1"/>
  <c r="U61" i="23" s="1"/>
  <c r="Q54" i="22"/>
  <c r="O47" i="22"/>
  <c r="S13" i="22"/>
  <c r="AN124" i="22"/>
  <c r="L124" i="28" s="1"/>
  <c r="N124" i="23" s="1"/>
  <c r="Z111" i="20"/>
  <c r="Z111" i="21"/>
  <c r="X84" i="20"/>
  <c r="AF84" i="22" s="1"/>
  <c r="D84" i="28" s="1"/>
  <c r="F84" i="23" s="1"/>
  <c r="X84" i="23" s="1"/>
  <c r="D85" i="27" s="1"/>
  <c r="X84" i="21"/>
  <c r="N75" i="21"/>
  <c r="N75" i="20"/>
  <c r="AL65" i="22"/>
  <c r="J65" i="28" s="1"/>
  <c r="L65" i="23" s="1"/>
  <c r="B57" i="21"/>
  <c r="B57" i="20"/>
  <c r="B57" i="22" s="1"/>
  <c r="P26" i="22"/>
  <c r="F15" i="20"/>
  <c r="F15" i="22" s="1"/>
  <c r="F15" i="21"/>
  <c r="L8" i="22"/>
  <c r="AA106" i="20"/>
  <c r="AI106" i="22" s="1"/>
  <c r="G106" i="28" s="1"/>
  <c r="I106" i="23" s="1"/>
  <c r="AA106" i="21"/>
  <c r="Y99" i="20"/>
  <c r="Y99" i="21"/>
  <c r="C92" i="21"/>
  <c r="C92" i="20"/>
  <c r="C92" i="22" s="1"/>
  <c r="S84" i="22"/>
  <c r="G74" i="21"/>
  <c r="G74" i="20"/>
  <c r="O54" i="22"/>
  <c r="AU20" i="22"/>
  <c r="S20" i="28" s="1"/>
  <c r="U20" i="23" s="1"/>
  <c r="AS13" i="22"/>
  <c r="Q13" i="28" s="1"/>
  <c r="S13" i="23" s="1"/>
  <c r="AS6" i="22"/>
  <c r="Q6" i="28" s="1"/>
  <c r="S6" i="23" s="1"/>
  <c r="AT41" i="22"/>
  <c r="R41" i="28" s="1"/>
  <c r="T41" i="23" s="1"/>
  <c r="V13" i="21"/>
  <c r="V13" i="20"/>
  <c r="AD13" i="22" s="1"/>
  <c r="S128" i="22"/>
  <c r="I109" i="22"/>
  <c r="C88" i="21"/>
  <c r="C88" i="20"/>
  <c r="C88" i="22" s="1"/>
  <c r="AQ66" i="22"/>
  <c r="O66" i="28" s="1"/>
  <c r="Q66" i="23" s="1"/>
  <c r="W40" i="20"/>
  <c r="AE40" i="22" s="1"/>
  <c r="C40" i="28" s="1"/>
  <c r="E40" i="23" s="1"/>
  <c r="W40" i="21"/>
  <c r="M27" i="22"/>
  <c r="AO11" i="22"/>
  <c r="M11" i="28" s="1"/>
  <c r="O11" i="23" s="1"/>
  <c r="AL124" i="22"/>
  <c r="J124" i="28" s="1"/>
  <c r="L124" i="23" s="1"/>
  <c r="AL76" i="22"/>
  <c r="J76" i="28" s="1"/>
  <c r="L76" i="23" s="1"/>
  <c r="F34" i="20"/>
  <c r="F34" i="21"/>
  <c r="C131" i="20"/>
  <c r="C131" i="22" s="1"/>
  <c r="C131" i="21"/>
  <c r="Y122" i="21"/>
  <c r="Y122" i="20"/>
  <c r="AA113" i="20"/>
  <c r="AI113" i="22" s="1"/>
  <c r="G113" i="28" s="1"/>
  <c r="I113" i="23" s="1"/>
  <c r="AA113" i="23" s="1"/>
  <c r="G114" i="27" s="1"/>
  <c r="AA113" i="21"/>
  <c r="AQ93" i="22"/>
  <c r="O93" i="28" s="1"/>
  <c r="Q93" i="23" s="1"/>
  <c r="AO86" i="22"/>
  <c r="M86" i="28" s="1"/>
  <c r="O86" i="23" s="1"/>
  <c r="AS68" i="22"/>
  <c r="Q68" i="28" s="1"/>
  <c r="S68" i="23" s="1"/>
  <c r="O61" i="22"/>
  <c r="AS52" i="22"/>
  <c r="Q52" i="28" s="1"/>
  <c r="S52" i="23" s="1"/>
  <c r="AU43" i="22"/>
  <c r="S43" i="28" s="1"/>
  <c r="U43" i="23" s="1"/>
  <c r="C35" i="21"/>
  <c r="C35" i="20"/>
  <c r="I24" i="22"/>
  <c r="AM15" i="22"/>
  <c r="K15" i="28" s="1"/>
  <c r="M15" i="23" s="1"/>
  <c r="AT20" i="22"/>
  <c r="R20" i="28" s="1"/>
  <c r="T20" i="23" s="1"/>
  <c r="L110" i="22"/>
  <c r="AB100" i="21"/>
  <c r="AB100" i="20"/>
  <c r="AL63" i="22"/>
  <c r="J63" i="28" s="1"/>
  <c r="L63" i="23" s="1"/>
  <c r="D50" i="21"/>
  <c r="D50" i="20"/>
  <c r="D50" i="22" s="1"/>
  <c r="J31" i="22"/>
  <c r="AN14" i="22"/>
  <c r="L14" i="28" s="1"/>
  <c r="N14" i="23" s="1"/>
  <c r="D6" i="20"/>
  <c r="D6" i="21"/>
  <c r="X103" i="21"/>
  <c r="X103" i="20"/>
  <c r="N66" i="21"/>
  <c r="N66" i="20"/>
  <c r="N66" i="22" s="1"/>
  <c r="AN19" i="22"/>
  <c r="L19" i="28" s="1"/>
  <c r="N19" i="23" s="1"/>
  <c r="Y125" i="21"/>
  <c r="Y125" i="20"/>
  <c r="AA116" i="21"/>
  <c r="AA116" i="20"/>
  <c r="E109" i="20"/>
  <c r="E109" i="22" s="1"/>
  <c r="E109" i="21"/>
  <c r="C102" i="21"/>
  <c r="C102" i="20"/>
  <c r="C102" i="22" s="1"/>
  <c r="Y93" i="21"/>
  <c r="Y93" i="20"/>
  <c r="C86" i="20"/>
  <c r="C86" i="22" s="1"/>
  <c r="C86" i="21"/>
  <c r="AA68" i="20"/>
  <c r="AI68" i="22" s="1"/>
  <c r="G68" i="28" s="1"/>
  <c r="I68" i="23" s="1"/>
  <c r="AA68" i="21"/>
  <c r="G52" i="21"/>
  <c r="G52" i="20"/>
  <c r="G52" i="22" s="1"/>
  <c r="E45" i="21"/>
  <c r="E45" i="20"/>
  <c r="W38" i="21"/>
  <c r="W38" i="20"/>
  <c r="B92" i="21"/>
  <c r="B92" i="20"/>
  <c r="AB131" i="20"/>
  <c r="AB131" i="21"/>
  <c r="R122" i="22"/>
  <c r="AL114" i="22"/>
  <c r="J114" i="28" s="1"/>
  <c r="L114" i="23" s="1"/>
  <c r="V106" i="21"/>
  <c r="V106" i="20"/>
  <c r="AH92" i="20"/>
  <c r="AP92" i="22" s="1"/>
  <c r="AH92" i="21"/>
  <c r="V86" i="21"/>
  <c r="V86" i="20"/>
  <c r="AD86" i="22" s="1"/>
  <c r="AR75" i="22"/>
  <c r="P75" i="28" s="1"/>
  <c r="R75" i="23" s="1"/>
  <c r="J62" i="22"/>
  <c r="AR55" i="22"/>
  <c r="P55" i="28" s="1"/>
  <c r="R55" i="23" s="1"/>
  <c r="P43" i="22"/>
  <c r="D37" i="21"/>
  <c r="D37" i="20"/>
  <c r="X25" i="21"/>
  <c r="X25" i="20"/>
  <c r="AF25" i="22" s="1"/>
  <c r="D25" i="28" s="1"/>
  <c r="F25" i="23" s="1"/>
  <c r="AH16" i="21"/>
  <c r="AH16" i="20"/>
  <c r="V10" i="21"/>
  <c r="V10" i="20"/>
  <c r="B100" i="20"/>
  <c r="B100" i="22" s="1"/>
  <c r="B100" i="21"/>
  <c r="F70" i="20"/>
  <c r="F70" i="21"/>
  <c r="L31" i="22"/>
  <c r="AQ127" i="22"/>
  <c r="O127" i="28" s="1"/>
  <c r="Q127" i="23" s="1"/>
  <c r="AO104" i="22"/>
  <c r="M104" i="28" s="1"/>
  <c r="O104" i="23" s="1"/>
  <c r="G83" i="21"/>
  <c r="G83" i="20"/>
  <c r="G83" i="22" s="1"/>
  <c r="E76" i="21"/>
  <c r="E76" i="20"/>
  <c r="E76" i="22" s="1"/>
  <c r="AO56" i="22"/>
  <c r="M56" i="28" s="1"/>
  <c r="O56" i="23" s="1"/>
  <c r="K33" i="22"/>
  <c r="G19" i="20"/>
  <c r="G19" i="21"/>
  <c r="I10" i="22"/>
  <c r="AH127" i="20"/>
  <c r="AP127" i="22" s="1"/>
  <c r="AH127" i="21"/>
  <c r="V121" i="21"/>
  <c r="V121" i="20"/>
  <c r="AD121" i="22" s="1"/>
  <c r="AL97" i="22"/>
  <c r="J97" i="28" s="1"/>
  <c r="L97" i="23" s="1"/>
  <c r="AR90" i="22"/>
  <c r="P90" i="28" s="1"/>
  <c r="R90" i="23" s="1"/>
  <c r="P78" i="22"/>
  <c r="Z67" i="21"/>
  <c r="Z67" i="20"/>
  <c r="AH67" i="22" s="1"/>
  <c r="F67" i="28" s="1"/>
  <c r="H67" i="23" s="1"/>
  <c r="AR58" i="22"/>
  <c r="P58" i="28" s="1"/>
  <c r="R58" i="23" s="1"/>
  <c r="AB38" i="21"/>
  <c r="AB38" i="20"/>
  <c r="AJ38" i="22" s="1"/>
  <c r="AK77" i="22"/>
  <c r="I77" i="28" s="1"/>
  <c r="K77" i="23" s="1"/>
  <c r="W56" i="21"/>
  <c r="W56" i="20"/>
  <c r="AE56" i="22" s="1"/>
  <c r="C56" i="28" s="1"/>
  <c r="E56" i="23" s="1"/>
  <c r="X99" i="21"/>
  <c r="X99" i="20"/>
  <c r="AF99" i="22" s="1"/>
  <c r="D99" i="28" s="1"/>
  <c r="F99" i="23" s="1"/>
  <c r="X99" i="23" s="1"/>
  <c r="D100" i="27" s="1"/>
  <c r="H65" i="20"/>
  <c r="H65" i="21"/>
  <c r="H25" i="20"/>
  <c r="H25" i="21"/>
  <c r="AQ125" i="22"/>
  <c r="O125" i="28" s="1"/>
  <c r="Q125" i="23" s="1"/>
  <c r="Y58" i="20"/>
  <c r="AG58" i="22" s="1"/>
  <c r="E58" i="28" s="1"/>
  <c r="G58" i="23" s="1"/>
  <c r="Y58" i="21"/>
  <c r="G49" i="21"/>
  <c r="G49" i="20"/>
  <c r="E42" i="20"/>
  <c r="E42" i="21"/>
  <c r="AA33" i="21"/>
  <c r="AA33" i="20"/>
  <c r="Y26" i="20"/>
  <c r="AG26" i="22" s="1"/>
  <c r="E26" i="28" s="1"/>
  <c r="G26" i="23" s="1"/>
  <c r="Y26" i="21"/>
  <c r="G17" i="20"/>
  <c r="G17" i="22" s="1"/>
  <c r="G17" i="21"/>
  <c r="Y10" i="21"/>
  <c r="Y10" i="20"/>
  <c r="AG10" i="22" s="1"/>
  <c r="E10" i="28" s="1"/>
  <c r="G10" i="23" s="1"/>
  <c r="B124" i="21"/>
  <c r="B124" i="20"/>
  <c r="P81" i="22"/>
  <c r="H37" i="21"/>
  <c r="H37" i="20"/>
  <c r="H37" i="22" s="1"/>
  <c r="L130" i="22"/>
  <c r="D122" i="21"/>
  <c r="D122" i="20"/>
  <c r="D122" i="22" s="1"/>
  <c r="R111" i="22"/>
  <c r="V95" i="20"/>
  <c r="V95" i="21"/>
  <c r="J83" i="22"/>
  <c r="L66" i="22"/>
  <c r="D58" i="21"/>
  <c r="D58" i="20"/>
  <c r="D58" i="22" s="1"/>
  <c r="AL39" i="22"/>
  <c r="J39" i="28" s="1"/>
  <c r="L39" i="23" s="1"/>
  <c r="R27" i="22"/>
  <c r="N17" i="21"/>
  <c r="N17" i="20"/>
  <c r="N17" i="22" s="1"/>
  <c r="F9" i="21"/>
  <c r="F9" i="20"/>
  <c r="F9" i="22" s="1"/>
  <c r="D59" i="20"/>
  <c r="D59" i="21"/>
  <c r="K126" i="22"/>
  <c r="AK119" i="22"/>
  <c r="I119" i="28" s="1"/>
  <c r="K119" i="23" s="1"/>
  <c r="AA112" i="21"/>
  <c r="AA112" i="20"/>
  <c r="AI112" i="22" s="1"/>
  <c r="G112" i="28" s="1"/>
  <c r="I112" i="23" s="1"/>
  <c r="Y105" i="21"/>
  <c r="Y105" i="20"/>
  <c r="AG105" i="22" s="1"/>
  <c r="E105" i="28" s="1"/>
  <c r="G105" i="23" s="1"/>
  <c r="W98" i="20"/>
  <c r="W98" i="21"/>
  <c r="Q83" i="22"/>
  <c r="O76" i="22"/>
  <c r="AO69" i="22"/>
  <c r="M69" i="28" s="1"/>
  <c r="O69" i="23" s="1"/>
  <c r="AU58" i="22"/>
  <c r="S58" i="28" s="1"/>
  <c r="U58" i="23" s="1"/>
  <c r="W50" i="20"/>
  <c r="W50" i="21"/>
  <c r="W34" i="20"/>
  <c r="W34" i="21"/>
  <c r="Y25" i="21"/>
  <c r="Y25" i="20"/>
  <c r="AG25" i="22" s="1"/>
  <c r="E25" i="28" s="1"/>
  <c r="G25" i="23" s="1"/>
  <c r="C18" i="21"/>
  <c r="C18" i="20"/>
  <c r="C18" i="22" s="1"/>
  <c r="J80" i="22"/>
  <c r="B40" i="21"/>
  <c r="B40" i="20"/>
  <c r="AB119" i="21"/>
  <c r="AB119" i="20"/>
  <c r="AJ119" i="22" s="1"/>
  <c r="F104" i="21"/>
  <c r="F104" i="20"/>
  <c r="Z84" i="21"/>
  <c r="Z84" i="20"/>
  <c r="X57" i="21"/>
  <c r="X57" i="20"/>
  <c r="N48" i="20"/>
  <c r="N48" i="21"/>
  <c r="B42" i="21"/>
  <c r="B42" i="20"/>
  <c r="AB11" i="21"/>
  <c r="AB11" i="20"/>
  <c r="L91" i="22"/>
  <c r="L39" i="22"/>
  <c r="AB4" i="21"/>
  <c r="AB4" i="20"/>
  <c r="AJ4" i="22" s="1"/>
  <c r="AQ107" i="22"/>
  <c r="O107" i="28" s="1"/>
  <c r="Q107" i="23" s="1"/>
  <c r="I86" i="22"/>
  <c r="AM61" i="22"/>
  <c r="K61" i="28" s="1"/>
  <c r="M61" i="23" s="1"/>
  <c r="AS34" i="22"/>
  <c r="Q34" i="28" s="1"/>
  <c r="S34" i="23" s="1"/>
  <c r="AA15" i="20"/>
  <c r="AI15" i="22" s="1"/>
  <c r="G15" i="28" s="1"/>
  <c r="I15" i="23" s="1"/>
  <c r="AA15" i="21"/>
  <c r="Y8" i="21"/>
  <c r="Y8" i="20"/>
  <c r="AG8" i="22" s="1"/>
  <c r="E8" i="28" s="1"/>
  <c r="G8" i="23" s="1"/>
  <c r="N115" i="21"/>
  <c r="N115" i="20"/>
  <c r="V109" i="20"/>
  <c r="AD109" i="22" s="1"/>
  <c r="V109" i="21"/>
  <c r="P98" i="22"/>
  <c r="H90" i="21"/>
  <c r="H90" i="20"/>
  <c r="H90" i="22" s="1"/>
  <c r="AT81" i="22"/>
  <c r="R81" i="28" s="1"/>
  <c r="T81" i="23" s="1"/>
  <c r="AL73" i="22"/>
  <c r="J73" i="28" s="1"/>
  <c r="L73" i="23" s="1"/>
  <c r="N51" i="21"/>
  <c r="N51" i="20"/>
  <c r="N51" i="22" s="1"/>
  <c r="B45" i="20"/>
  <c r="B45" i="21"/>
  <c r="AB26" i="21"/>
  <c r="AB26" i="20"/>
  <c r="AJ26" i="22" s="1"/>
  <c r="R17" i="22"/>
  <c r="D8" i="21"/>
  <c r="D8" i="20"/>
  <c r="AS121" i="22"/>
  <c r="Q121" i="28" s="1"/>
  <c r="S121" i="23" s="1"/>
  <c r="AQ98" i="22"/>
  <c r="O98" i="28" s="1"/>
  <c r="Q98" i="23" s="1"/>
  <c r="AS89" i="22"/>
  <c r="Q89" i="28" s="1"/>
  <c r="S89" i="23" s="1"/>
  <c r="E79" i="20"/>
  <c r="E79" i="21"/>
  <c r="K68" i="22"/>
  <c r="AK61" i="22"/>
  <c r="I61" i="28" s="1"/>
  <c r="K61" i="23" s="1"/>
  <c r="M43" i="22"/>
  <c r="Q9" i="22"/>
  <c r="AA53" i="21"/>
  <c r="AA53" i="20"/>
  <c r="AI53" i="22" s="1"/>
  <c r="G53" i="28" s="1"/>
  <c r="I53" i="23" s="1"/>
  <c r="E14" i="21"/>
  <c r="E14" i="20"/>
  <c r="E14" i="22" s="1"/>
  <c r="R115" i="22"/>
  <c r="C42" i="21"/>
  <c r="C42" i="20"/>
  <c r="X27" i="20"/>
  <c r="AF27" i="22" s="1"/>
  <c r="D27" i="28" s="1"/>
  <c r="F27" i="23" s="1"/>
  <c r="X27" i="21"/>
  <c r="Z88" i="21"/>
  <c r="Z88" i="20"/>
  <c r="L37" i="22"/>
  <c r="G87" i="21"/>
  <c r="G87" i="20"/>
  <c r="G87" i="22" s="1"/>
  <c r="AM24" i="22"/>
  <c r="K24" i="28" s="1"/>
  <c r="M24" i="23" s="1"/>
  <c r="G125" i="21"/>
  <c r="G125" i="20"/>
  <c r="Y118" i="21"/>
  <c r="Y118" i="20"/>
  <c r="W111" i="21"/>
  <c r="W111" i="20"/>
  <c r="AE111" i="22" s="1"/>
  <c r="C111" i="28" s="1"/>
  <c r="E111" i="23" s="1"/>
  <c r="E102" i="21"/>
  <c r="E102" i="20"/>
  <c r="W95" i="21"/>
  <c r="W95" i="20"/>
  <c r="AA77" i="20"/>
  <c r="AI77" i="22" s="1"/>
  <c r="G77" i="28" s="1"/>
  <c r="I77" i="23" s="1"/>
  <c r="AA77" i="21"/>
  <c r="E70" i="20"/>
  <c r="E70" i="21"/>
  <c r="C63" i="21"/>
  <c r="C63" i="20"/>
  <c r="G45" i="20"/>
  <c r="G45" i="22" s="1"/>
  <c r="G45" i="21"/>
  <c r="E38" i="21"/>
  <c r="E38" i="20"/>
  <c r="G29" i="21"/>
  <c r="G29" i="20"/>
  <c r="G29" i="22" s="1"/>
  <c r="E22" i="20"/>
  <c r="E22" i="22" s="1"/>
  <c r="E22" i="21"/>
  <c r="AA13" i="21"/>
  <c r="AA13" i="20"/>
  <c r="Y6" i="21"/>
  <c r="Y6" i="20"/>
  <c r="Z46" i="20"/>
  <c r="Z46" i="21"/>
  <c r="F125" i="21"/>
  <c r="F125" i="20"/>
  <c r="B115" i="21"/>
  <c r="B115" i="20"/>
  <c r="D78" i="21"/>
  <c r="D78" i="20"/>
  <c r="AH69" i="21"/>
  <c r="AH69" i="20"/>
  <c r="AP69" i="22" s="1"/>
  <c r="F41" i="20"/>
  <c r="F41" i="22" s="1"/>
  <c r="F41" i="21"/>
  <c r="H109" i="21"/>
  <c r="H109" i="20"/>
  <c r="H33" i="20"/>
  <c r="H33" i="22" s="1"/>
  <c r="H33" i="21"/>
  <c r="Q131" i="22"/>
  <c r="O108" i="22"/>
  <c r="AK87" i="22"/>
  <c r="I87" i="28" s="1"/>
  <c r="K87" i="23" s="1"/>
  <c r="AQ76" i="22"/>
  <c r="O76" i="28" s="1"/>
  <c r="Q76" i="23" s="1"/>
  <c r="O60" i="22"/>
  <c r="M53" i="22"/>
  <c r="AU42" i="22"/>
  <c r="S42" i="28" s="1"/>
  <c r="U42" i="23" s="1"/>
  <c r="AS35" i="22"/>
  <c r="Q35" i="28" s="1"/>
  <c r="S35" i="23" s="1"/>
  <c r="K14" i="22"/>
  <c r="AO5" i="22"/>
  <c r="M5" i="28" s="1"/>
  <c r="O5" i="23" s="1"/>
  <c r="H89" i="21"/>
  <c r="H89" i="20"/>
  <c r="AR21" i="22"/>
  <c r="P21" i="28" s="1"/>
  <c r="R21" i="23" s="1"/>
  <c r="AN117" i="22"/>
  <c r="L117" i="28" s="1"/>
  <c r="N117" i="23" s="1"/>
  <c r="X109" i="21"/>
  <c r="X109" i="20"/>
  <c r="R98" i="22"/>
  <c r="X77" i="21"/>
  <c r="X77" i="20"/>
  <c r="AF77" i="22" s="1"/>
  <c r="D77" i="28" s="1"/>
  <c r="F77" i="23" s="1"/>
  <c r="AH68" i="21"/>
  <c r="AH68" i="20"/>
  <c r="AP68" i="22" s="1"/>
  <c r="V62" i="21"/>
  <c r="V62" i="20"/>
  <c r="AD62" i="22" s="1"/>
  <c r="F28" i="21"/>
  <c r="F28" i="20"/>
  <c r="F28" i="22" s="1"/>
  <c r="X123" i="21"/>
  <c r="X123" i="20"/>
  <c r="AF123" i="22" s="1"/>
  <c r="D123" i="28" s="1"/>
  <c r="F123" i="23" s="1"/>
  <c r="F82" i="20"/>
  <c r="F82" i="21"/>
  <c r="R28" i="22"/>
  <c r="O107" i="22"/>
  <c r="AM93" i="22"/>
  <c r="K93" i="28" s="1"/>
  <c r="M93" i="23" s="1"/>
  <c r="AK86" i="22"/>
  <c r="I86" i="28" s="1"/>
  <c r="K86" i="23" s="1"/>
  <c r="AM77" i="22"/>
  <c r="K77" i="28" s="1"/>
  <c r="M77" i="23" s="1"/>
  <c r="AO68" i="22"/>
  <c r="M68" i="28" s="1"/>
  <c r="O68" i="23" s="1"/>
  <c r="M36" i="22"/>
  <c r="AQ27" i="22"/>
  <c r="O27" i="28" s="1"/>
  <c r="Q27" i="23" s="1"/>
  <c r="AO20" i="22"/>
  <c r="M20" i="28" s="1"/>
  <c r="O20" i="23" s="1"/>
  <c r="O11" i="22"/>
  <c r="F131" i="21"/>
  <c r="F131" i="20"/>
  <c r="F131" i="22" s="1"/>
  <c r="X124" i="21"/>
  <c r="X124" i="20"/>
  <c r="AF124" i="22" s="1"/>
  <c r="D124" i="28" s="1"/>
  <c r="F124" i="23" s="1"/>
  <c r="X124" i="23" s="1"/>
  <c r="D125" i="27" s="1"/>
  <c r="R113" i="22"/>
  <c r="N103" i="20"/>
  <c r="N103" i="22" s="1"/>
  <c r="N103" i="21"/>
  <c r="N71" i="20"/>
  <c r="N71" i="22" s="1"/>
  <c r="N71" i="21"/>
  <c r="B65" i="20"/>
  <c r="B65" i="21"/>
  <c r="AN56" i="22"/>
  <c r="L56" i="28" s="1"/>
  <c r="N56" i="23" s="1"/>
  <c r="X48" i="20"/>
  <c r="X48" i="21"/>
  <c r="R37" i="22"/>
  <c r="X28" i="20"/>
  <c r="AF28" i="22" s="1"/>
  <c r="D28" i="28" s="1"/>
  <c r="F28" i="23" s="1"/>
  <c r="X28" i="23" s="1"/>
  <c r="D29" i="27" s="1"/>
  <c r="X28" i="21"/>
  <c r="AT17" i="22"/>
  <c r="R17" i="28" s="1"/>
  <c r="T17" i="23" s="1"/>
  <c r="N7" i="20"/>
  <c r="N7" i="21"/>
  <c r="G130" i="20"/>
  <c r="G130" i="21"/>
  <c r="AK121" i="22"/>
  <c r="I121" i="28" s="1"/>
  <c r="K121" i="23" s="1"/>
  <c r="K96" i="22"/>
  <c r="AO87" i="22"/>
  <c r="M87" i="28" s="1"/>
  <c r="O87" i="23" s="1"/>
  <c r="O78" i="22"/>
  <c r="Q69" i="22"/>
  <c r="S60" i="22"/>
  <c r="AS53" i="22"/>
  <c r="Q53" i="28" s="1"/>
  <c r="S53" i="23" s="1"/>
  <c r="S44" i="22"/>
  <c r="Q37" i="22"/>
  <c r="S28" i="22"/>
  <c r="AS21" i="22"/>
  <c r="Q21" i="28" s="1"/>
  <c r="S21" i="23" s="1"/>
  <c r="AU12" i="22"/>
  <c r="S12" i="28" s="1"/>
  <c r="U12" i="23" s="1"/>
  <c r="Q88" i="22"/>
  <c r="AU47" i="22"/>
  <c r="S47" i="28" s="1"/>
  <c r="U47" i="23" s="1"/>
  <c r="J119" i="22"/>
  <c r="P80" i="22"/>
  <c r="B35" i="20"/>
  <c r="B35" i="21"/>
  <c r="P113" i="22"/>
  <c r="AU114" i="22"/>
  <c r="S114" i="28" s="1"/>
  <c r="U114" i="23" s="1"/>
  <c r="G24" i="21"/>
  <c r="G24" i="20"/>
  <c r="G24" i="22" s="1"/>
  <c r="AN83" i="22"/>
  <c r="L83" i="28" s="1"/>
  <c r="N83" i="23" s="1"/>
  <c r="AL118" i="22"/>
  <c r="J118" i="28" s="1"/>
  <c r="L118" i="23" s="1"/>
  <c r="AR79" i="22"/>
  <c r="P79" i="28" s="1"/>
  <c r="R79" i="23" s="1"/>
  <c r="D111" i="20"/>
  <c r="D111" i="22" s="1"/>
  <c r="D111" i="21"/>
  <c r="I126" i="22"/>
  <c r="O19" i="22"/>
  <c r="V81" i="21"/>
  <c r="V81" i="20"/>
  <c r="C60" i="21"/>
  <c r="C60" i="20"/>
  <c r="AH46" i="20"/>
  <c r="AP46" i="22" s="1"/>
  <c r="AH46" i="21"/>
  <c r="J4" i="22"/>
  <c r="AM123" i="22"/>
  <c r="K123" i="28" s="1"/>
  <c r="M123" i="23" s="1"/>
  <c r="O105" i="22"/>
  <c r="Q96" i="22"/>
  <c r="E86" i="20"/>
  <c r="E86" i="22" s="1"/>
  <c r="E86" i="21"/>
  <c r="W79" i="20"/>
  <c r="AE79" i="22" s="1"/>
  <c r="C79" i="28" s="1"/>
  <c r="E79" i="23" s="1"/>
  <c r="W79" i="23" s="1"/>
  <c r="C80" i="27" s="1"/>
  <c r="W79" i="21"/>
  <c r="O57" i="22"/>
  <c r="AO50" i="22"/>
  <c r="M50" i="28" s="1"/>
  <c r="O50" i="23" s="1"/>
  <c r="O41" i="22"/>
  <c r="AS32" i="22"/>
  <c r="Q32" i="28" s="1"/>
  <c r="S32" i="23" s="1"/>
  <c r="S23" i="22"/>
  <c r="W15" i="21"/>
  <c r="W15" i="20"/>
  <c r="AE15" i="22" s="1"/>
  <c r="C15" i="28" s="1"/>
  <c r="E15" i="23" s="1"/>
  <c r="AR105" i="22"/>
  <c r="P105" i="28" s="1"/>
  <c r="R105" i="23" s="1"/>
  <c r="X130" i="21"/>
  <c r="X130" i="20"/>
  <c r="AF130" i="22" s="1"/>
  <c r="D130" i="28" s="1"/>
  <c r="F130" i="23" s="1"/>
  <c r="R87" i="22"/>
  <c r="F81" i="20"/>
  <c r="F81" i="21"/>
  <c r="V71" i="20"/>
  <c r="V71" i="21"/>
  <c r="N57" i="20"/>
  <c r="N57" i="21"/>
  <c r="F29" i="20"/>
  <c r="F29" i="21"/>
  <c r="L22" i="22"/>
  <c r="D14" i="21"/>
  <c r="D14" i="20"/>
  <c r="AT64" i="22"/>
  <c r="R64" i="28" s="1"/>
  <c r="T64" i="23" s="1"/>
  <c r="K106" i="22"/>
  <c r="AQ88" i="22"/>
  <c r="O88" i="28" s="1"/>
  <c r="Q88" i="23" s="1"/>
  <c r="I35" i="22"/>
  <c r="Q15" i="22"/>
  <c r="L123" i="22"/>
  <c r="J68" i="22"/>
  <c r="H29" i="21"/>
  <c r="H29" i="20"/>
  <c r="H29" i="22" s="1"/>
  <c r="AB127" i="21"/>
  <c r="AB127" i="20"/>
  <c r="AT118" i="22"/>
  <c r="R118" i="28" s="1"/>
  <c r="T118" i="23" s="1"/>
  <c r="J110" i="22"/>
  <c r="N88" i="21"/>
  <c r="N88" i="20"/>
  <c r="N88" i="22" s="1"/>
  <c r="V82" i="20"/>
  <c r="V82" i="21"/>
  <c r="AR71" i="22"/>
  <c r="P71" i="28" s="1"/>
  <c r="R71" i="23" s="1"/>
  <c r="AL58" i="22"/>
  <c r="J58" i="28" s="1"/>
  <c r="L58" i="23" s="1"/>
  <c r="AR51" i="22"/>
  <c r="P51" i="28" s="1"/>
  <c r="R51" i="23" s="1"/>
  <c r="AN41" i="22"/>
  <c r="L41" i="28" s="1"/>
  <c r="N41" i="23" s="1"/>
  <c r="X33" i="20"/>
  <c r="X33" i="21"/>
  <c r="AT22" i="22"/>
  <c r="R22" i="28" s="1"/>
  <c r="T22" i="23" s="1"/>
  <c r="V68" i="20"/>
  <c r="AD68" i="22" s="1"/>
  <c r="V68" i="21"/>
  <c r="AH26" i="21"/>
  <c r="AH26" i="20"/>
  <c r="Q126" i="22"/>
  <c r="AU117" i="22"/>
  <c r="S117" i="28" s="1"/>
  <c r="U117" i="23" s="1"/>
  <c r="AU101" i="22"/>
  <c r="S101" i="28" s="1"/>
  <c r="U101" i="23" s="1"/>
  <c r="AM89" i="22"/>
  <c r="K89" i="28" s="1"/>
  <c r="M89" i="23" s="1"/>
  <c r="K57" i="22"/>
  <c r="AQ39" i="22"/>
  <c r="O39" i="28" s="1"/>
  <c r="Q39" i="23" s="1"/>
  <c r="Q30" i="22"/>
  <c r="AQ7" i="22"/>
  <c r="O7" i="28" s="1"/>
  <c r="Q7" i="23" s="1"/>
  <c r="V129" i="20"/>
  <c r="AD129" i="22" s="1"/>
  <c r="V129" i="21"/>
  <c r="D112" i="20"/>
  <c r="D112" i="22" s="1"/>
  <c r="D112" i="21"/>
  <c r="AT101" i="22"/>
  <c r="R101" i="28" s="1"/>
  <c r="T101" i="23" s="1"/>
  <c r="N91" i="20"/>
  <c r="N91" i="21"/>
  <c r="AB66" i="21"/>
  <c r="AB66" i="20"/>
  <c r="AJ66" i="22" s="1"/>
  <c r="L56" i="22"/>
  <c r="AB34" i="20"/>
  <c r="AB34" i="21"/>
  <c r="D16" i="21"/>
  <c r="D16" i="20"/>
  <c r="AS117" i="22"/>
  <c r="Q117" i="28" s="1"/>
  <c r="S117" i="23" s="1"/>
  <c r="S108" i="22"/>
  <c r="AS101" i="22"/>
  <c r="Q101" i="28" s="1"/>
  <c r="S101" i="23" s="1"/>
  <c r="E91" i="21"/>
  <c r="E91" i="20"/>
  <c r="E91" i="22" s="1"/>
  <c r="AA82" i="20"/>
  <c r="AA82" i="21"/>
  <c r="Y75" i="21"/>
  <c r="Y75" i="20"/>
  <c r="AG75" i="22" s="1"/>
  <c r="E75" i="28" s="1"/>
  <c r="G75" i="23" s="1"/>
  <c r="C68" i="21"/>
  <c r="C68" i="20"/>
  <c r="C68" i="22" s="1"/>
  <c r="AK57" i="22"/>
  <c r="I57" i="28" s="1"/>
  <c r="K57" i="23" s="1"/>
  <c r="S12" i="22"/>
  <c r="P117" i="22"/>
  <c r="S31" i="22"/>
  <c r="F110" i="21"/>
  <c r="F110" i="20"/>
  <c r="F110" i="22" s="1"/>
  <c r="X73" i="20"/>
  <c r="X73" i="21"/>
  <c r="S129" i="22"/>
  <c r="Q42" i="22"/>
  <c r="K72" i="22"/>
  <c r="AA10" i="21"/>
  <c r="AA10" i="20"/>
  <c r="R104" i="22"/>
  <c r="AK96" i="22"/>
  <c r="I96" i="28" s="1"/>
  <c r="K96" i="23" s="1"/>
  <c r="AM87" i="22"/>
  <c r="K87" i="28" s="1"/>
  <c r="M87" i="23" s="1"/>
  <c r="AK80" i="22"/>
  <c r="I80" i="28" s="1"/>
  <c r="K80" i="23" s="1"/>
  <c r="K71" i="22"/>
  <c r="AK32" i="22"/>
  <c r="I32" i="28" s="1"/>
  <c r="K32" i="23" s="1"/>
  <c r="K23" i="22"/>
  <c r="AK16" i="22"/>
  <c r="I16" i="28" s="1"/>
  <c r="K16" i="23" s="1"/>
  <c r="AM7" i="22"/>
  <c r="K7" i="28" s="1"/>
  <c r="M7" i="23" s="1"/>
  <c r="AN79" i="22"/>
  <c r="L79" i="28" s="1"/>
  <c r="N79" i="23" s="1"/>
  <c r="F26" i="20"/>
  <c r="F26" i="22" s="1"/>
  <c r="F26" i="21"/>
  <c r="AN126" i="22"/>
  <c r="L126" i="28" s="1"/>
  <c r="N126" i="23" s="1"/>
  <c r="Z113" i="21"/>
  <c r="Z113" i="20"/>
  <c r="AH113" i="22" s="1"/>
  <c r="F113" i="28" s="1"/>
  <c r="H113" i="23" s="1"/>
  <c r="Z113" i="23" s="1"/>
  <c r="F114" i="27" s="1"/>
  <c r="X98" i="21"/>
  <c r="X98" i="20"/>
  <c r="AF98" i="22" s="1"/>
  <c r="D98" i="28" s="1"/>
  <c r="F98" i="23" s="1"/>
  <c r="J67" i="22"/>
  <c r="AL47" i="22"/>
  <c r="J47" i="28" s="1"/>
  <c r="L47" i="23" s="1"/>
  <c r="P8" i="22"/>
  <c r="F6" i="20"/>
  <c r="F6" i="22" s="1"/>
  <c r="F6" i="21"/>
  <c r="C126" i="21"/>
  <c r="C126" i="20"/>
  <c r="I67" i="22"/>
  <c r="AA60" i="21"/>
  <c r="AA60" i="20"/>
  <c r="AI60" i="22" s="1"/>
  <c r="G60" i="28" s="1"/>
  <c r="I60" i="23" s="1"/>
  <c r="AA60" i="23" s="1"/>
  <c r="G61" i="27" s="1"/>
  <c r="G44" i="21"/>
  <c r="G44" i="20"/>
  <c r="G44" i="22" s="1"/>
  <c r="E37" i="21"/>
  <c r="E37" i="20"/>
  <c r="E37" i="22" s="1"/>
  <c r="W30" i="20"/>
  <c r="W30" i="21"/>
  <c r="O8" i="22"/>
  <c r="AT112" i="22"/>
  <c r="R112" i="28" s="1"/>
  <c r="T112" i="23" s="1"/>
  <c r="P65" i="22"/>
  <c r="AL130" i="22"/>
  <c r="J130" i="28" s="1"/>
  <c r="L130" i="23" s="1"/>
  <c r="B122" i="21"/>
  <c r="B122" i="20"/>
  <c r="B122" i="22" s="1"/>
  <c r="AL110" i="22"/>
  <c r="J110" i="28" s="1"/>
  <c r="L110" i="23" s="1"/>
  <c r="P103" i="22"/>
  <c r="L93" i="22"/>
  <c r="AB83" i="20"/>
  <c r="AJ83" i="22" s="1"/>
  <c r="AB83" i="21"/>
  <c r="Z36" i="20"/>
  <c r="AH36" i="22" s="1"/>
  <c r="F36" i="28" s="1"/>
  <c r="H36" i="23" s="1"/>
  <c r="Z36" i="21"/>
  <c r="H7" i="21"/>
  <c r="H7" i="20"/>
  <c r="R88" i="22"/>
  <c r="AN47" i="22"/>
  <c r="L47" i="28" s="1"/>
  <c r="N47" i="23" s="1"/>
  <c r="R4" i="22"/>
  <c r="C125" i="20"/>
  <c r="C125" i="21"/>
  <c r="AK114" i="22"/>
  <c r="I114" i="28" s="1"/>
  <c r="K114" i="23" s="1"/>
  <c r="AM105" i="22"/>
  <c r="K105" i="28" s="1"/>
  <c r="M105" i="23" s="1"/>
  <c r="AA91" i="20"/>
  <c r="AA91" i="21"/>
  <c r="E84" i="21"/>
  <c r="E84" i="20"/>
  <c r="E84" i="22" s="1"/>
  <c r="W77" i="21"/>
  <c r="W77" i="20"/>
  <c r="AE77" i="22" s="1"/>
  <c r="C77" i="28" s="1"/>
  <c r="E77" i="23" s="1"/>
  <c r="AQ55" i="22"/>
  <c r="O55" i="28" s="1"/>
  <c r="Q55" i="23" s="1"/>
  <c r="O39" i="22"/>
  <c r="AM25" i="22"/>
  <c r="K25" i="28" s="1"/>
  <c r="M25" i="23" s="1"/>
  <c r="AK18" i="22"/>
  <c r="I18" i="28" s="1"/>
  <c r="K18" i="23" s="1"/>
  <c r="G11" i="20"/>
  <c r="G11" i="21"/>
  <c r="AT121" i="22"/>
  <c r="R121" i="28" s="1"/>
  <c r="T121" i="23" s="1"/>
  <c r="AH111" i="20"/>
  <c r="AP111" i="22" s="1"/>
  <c r="AH111" i="21"/>
  <c r="J81" i="22"/>
  <c r="AR74" i="22"/>
  <c r="P74" i="28" s="1"/>
  <c r="R74" i="23" s="1"/>
  <c r="X56" i="20"/>
  <c r="X56" i="21"/>
  <c r="N47" i="21"/>
  <c r="N47" i="20"/>
  <c r="AL17" i="22"/>
  <c r="J17" i="28" s="1"/>
  <c r="L17" i="23" s="1"/>
  <c r="AR10" i="22"/>
  <c r="P10" i="28" s="1"/>
  <c r="R10" i="23" s="1"/>
  <c r="M131" i="22"/>
  <c r="O122" i="22"/>
  <c r="M115" i="22"/>
  <c r="AQ106" i="22"/>
  <c r="O106" i="28" s="1"/>
  <c r="Q106" i="23" s="1"/>
  <c r="AO99" i="22"/>
  <c r="M99" i="28" s="1"/>
  <c r="O99" i="23" s="1"/>
  <c r="O90" i="22"/>
  <c r="AS81" i="22"/>
  <c r="Q81" i="28" s="1"/>
  <c r="S81" i="23" s="1"/>
  <c r="S72" i="22"/>
  <c r="AK37" i="22"/>
  <c r="I37" i="28" s="1"/>
  <c r="K37" i="23" s="1"/>
  <c r="O10" i="22"/>
  <c r="G85" i="20"/>
  <c r="G85" i="21"/>
  <c r="N117" i="21"/>
  <c r="N117" i="20"/>
  <c r="O116" i="22"/>
  <c r="Y81" i="20"/>
  <c r="Y81" i="21"/>
  <c r="K54" i="22"/>
  <c r="Y17" i="20"/>
  <c r="Y17" i="21"/>
  <c r="AN51" i="22"/>
  <c r="L51" i="28" s="1"/>
  <c r="N51" i="23" s="1"/>
  <c r="D105" i="20"/>
  <c r="D105" i="21"/>
  <c r="AN7" i="22"/>
  <c r="L7" i="28" s="1"/>
  <c r="N7" i="23" s="1"/>
  <c r="S81" i="22"/>
  <c r="G23" i="21"/>
  <c r="G23" i="20"/>
  <c r="G23" i="22" s="1"/>
  <c r="AO47" i="22"/>
  <c r="M47" i="28" s="1"/>
  <c r="O47" i="23" s="1"/>
  <c r="N86" i="20"/>
  <c r="N86" i="22" s="1"/>
  <c r="N86" i="21"/>
  <c r="H53" i="20"/>
  <c r="H53" i="21"/>
  <c r="AL20" i="22"/>
  <c r="J20" i="28" s="1"/>
  <c r="L20" i="23" s="1"/>
  <c r="M126" i="22"/>
  <c r="AU115" i="22"/>
  <c r="S115" i="28" s="1"/>
  <c r="U115" i="23" s="1"/>
  <c r="C107" i="21"/>
  <c r="C107" i="20"/>
  <c r="C107" i="22" s="1"/>
  <c r="I96" i="22"/>
  <c r="K87" i="22"/>
  <c r="M78" i="22"/>
  <c r="O69" i="22"/>
  <c r="Q60" i="22"/>
  <c r="AU51" i="22"/>
  <c r="S51" i="28" s="1"/>
  <c r="U51" i="23" s="1"/>
  <c r="C43" i="21"/>
  <c r="C43" i="20"/>
  <c r="C43" i="22" s="1"/>
  <c r="I32" i="22"/>
  <c r="AO14" i="22"/>
  <c r="M14" i="28" s="1"/>
  <c r="O14" i="23" s="1"/>
  <c r="AN103" i="22"/>
  <c r="L103" i="28" s="1"/>
  <c r="N103" i="23" s="1"/>
  <c r="AR5" i="22"/>
  <c r="P5" i="28" s="1"/>
  <c r="R5" i="23" s="1"/>
  <c r="L126" i="22"/>
  <c r="X118" i="20"/>
  <c r="X118" i="21"/>
  <c r="R107" i="22"/>
  <c r="D86" i="21"/>
  <c r="D86" i="20"/>
  <c r="D86" i="22" s="1"/>
  <c r="D74" i="20"/>
  <c r="D74" i="21"/>
  <c r="R63" i="22"/>
  <c r="F57" i="20"/>
  <c r="F57" i="21"/>
  <c r="P48" i="22"/>
  <c r="H40" i="21"/>
  <c r="H40" i="20"/>
  <c r="H40" i="22" s="1"/>
  <c r="Z25" i="21"/>
  <c r="Z25" i="20"/>
  <c r="AH25" i="22" s="1"/>
  <c r="F25" i="28" s="1"/>
  <c r="H25" i="23" s="1"/>
  <c r="P16" i="22"/>
  <c r="F5" i="20"/>
  <c r="F5" i="21"/>
  <c r="Z90" i="20"/>
  <c r="AH90" i="22" s="1"/>
  <c r="F90" i="28" s="1"/>
  <c r="H90" i="23" s="1"/>
  <c r="Z90" i="23" s="1"/>
  <c r="F91" i="27" s="1"/>
  <c r="Z90" i="21"/>
  <c r="X47" i="21"/>
  <c r="X47" i="20"/>
  <c r="D4" i="20"/>
  <c r="D4" i="22" s="1"/>
  <c r="D4" i="21"/>
  <c r="AS123" i="22"/>
  <c r="Q123" i="28" s="1"/>
  <c r="S123" i="23" s="1"/>
  <c r="I111" i="22"/>
  <c r="AQ100" i="22"/>
  <c r="O100" i="28" s="1"/>
  <c r="Q100" i="23" s="1"/>
  <c r="Q91" i="22"/>
  <c r="S82" i="22"/>
  <c r="K70" i="22"/>
  <c r="M61" i="22"/>
  <c r="AM54" i="22"/>
  <c r="K54" i="28" s="1"/>
  <c r="M54" i="23" s="1"/>
  <c r="O36" i="22"/>
  <c r="AR65" i="22"/>
  <c r="P65" i="28" s="1"/>
  <c r="R65" i="23" s="1"/>
  <c r="L125" i="22"/>
  <c r="H103" i="21"/>
  <c r="H103" i="20"/>
  <c r="H103" i="22" s="1"/>
  <c r="W103" i="22" s="1"/>
  <c r="F56" i="20"/>
  <c r="F56" i="21"/>
  <c r="J22" i="22"/>
  <c r="AR15" i="22"/>
  <c r="P15" i="28" s="1"/>
  <c r="R15" i="23" s="1"/>
  <c r="V96" i="21"/>
  <c r="V96" i="20"/>
  <c r="AD96" i="22" s="1"/>
  <c r="H17" i="21"/>
  <c r="H17" i="20"/>
  <c r="H17" i="22" s="1"/>
  <c r="E128" i="20"/>
  <c r="E128" i="21"/>
  <c r="K117" i="22"/>
  <c r="M108" i="22"/>
  <c r="AM101" i="22"/>
  <c r="K101" i="28" s="1"/>
  <c r="M101" i="23" s="1"/>
  <c r="AO92" i="22"/>
  <c r="M92" i="28" s="1"/>
  <c r="O92" i="23" s="1"/>
  <c r="O83" i="22"/>
  <c r="Q74" i="22"/>
  <c r="I62" i="22"/>
  <c r="AQ51" i="22"/>
  <c r="O51" i="28" s="1"/>
  <c r="Q51" i="23" s="1"/>
  <c r="AO44" i="22"/>
  <c r="M44" i="28" s="1"/>
  <c r="O44" i="23" s="1"/>
  <c r="AO28" i="22"/>
  <c r="M28" i="28" s="1"/>
  <c r="O28" i="23" s="1"/>
  <c r="D120" i="21"/>
  <c r="D120" i="20"/>
  <c r="D120" i="22" s="1"/>
  <c r="AT109" i="22"/>
  <c r="R109" i="28" s="1"/>
  <c r="T109" i="23" s="1"/>
  <c r="N99" i="21"/>
  <c r="N99" i="20"/>
  <c r="B93" i="20"/>
  <c r="B93" i="22" s="1"/>
  <c r="B93" i="21"/>
  <c r="P82" i="22"/>
  <c r="F71" i="20"/>
  <c r="F71" i="21"/>
  <c r="AN64" i="22"/>
  <c r="L64" i="28" s="1"/>
  <c r="N64" i="23" s="1"/>
  <c r="L52" i="22"/>
  <c r="AB42" i="20"/>
  <c r="AB42" i="21"/>
  <c r="AT33" i="22"/>
  <c r="R33" i="28" s="1"/>
  <c r="T33" i="23" s="1"/>
  <c r="J25" i="22"/>
  <c r="B4" i="21"/>
  <c r="B4" i="20"/>
  <c r="B4" i="22" s="1"/>
  <c r="AM124" i="22"/>
  <c r="K124" i="28" s="1"/>
  <c r="M124" i="23" s="1"/>
  <c r="AO115" i="22"/>
  <c r="M115" i="28" s="1"/>
  <c r="O115" i="23" s="1"/>
  <c r="G62" i="21"/>
  <c r="G62" i="20"/>
  <c r="G62" i="22" s="1"/>
  <c r="E55" i="21"/>
  <c r="E55" i="20"/>
  <c r="E55" i="22" s="1"/>
  <c r="W48" i="21"/>
  <c r="W48" i="20"/>
  <c r="AE48" i="22" s="1"/>
  <c r="C48" i="28" s="1"/>
  <c r="E48" i="23" s="1"/>
  <c r="S40" i="22"/>
  <c r="G30" i="21"/>
  <c r="G30" i="20"/>
  <c r="E23" i="21"/>
  <c r="E23" i="20"/>
  <c r="AA14" i="20"/>
  <c r="AA14" i="21"/>
  <c r="E7" i="20"/>
  <c r="E7" i="22" s="1"/>
  <c r="E7" i="21"/>
  <c r="M58" i="22"/>
  <c r="AK12" i="22"/>
  <c r="I12" i="28" s="1"/>
  <c r="K12" i="23" s="1"/>
  <c r="F121" i="20"/>
  <c r="F121" i="22" s="1"/>
  <c r="F121" i="21"/>
  <c r="V67" i="20"/>
  <c r="V67" i="21"/>
  <c r="L6" i="22"/>
  <c r="Z22" i="20"/>
  <c r="Z22" i="21"/>
  <c r="C106" i="21"/>
  <c r="C106" i="20"/>
  <c r="C106" i="22" s="1"/>
  <c r="AO77" i="22"/>
  <c r="M77" i="28" s="1"/>
  <c r="O77" i="23" s="1"/>
  <c r="AT8" i="22"/>
  <c r="R8" i="28" s="1"/>
  <c r="T8" i="23" s="1"/>
  <c r="B66" i="21"/>
  <c r="B66" i="20"/>
  <c r="B66" i="22" s="1"/>
  <c r="AH40" i="21"/>
  <c r="AH40" i="20"/>
  <c r="AP40" i="22" s="1"/>
  <c r="L5" i="22"/>
  <c r="O99" i="22"/>
  <c r="AQ67" i="22"/>
  <c r="O67" i="28" s="1"/>
  <c r="Q67" i="23" s="1"/>
  <c r="X108" i="20"/>
  <c r="X108" i="21"/>
  <c r="AL77" i="22"/>
  <c r="J77" i="28" s="1"/>
  <c r="L77" i="23" s="1"/>
  <c r="AL25" i="22"/>
  <c r="J25" i="28" s="1"/>
  <c r="L25" i="23" s="1"/>
  <c r="W28" i="20"/>
  <c r="AE28" i="22" s="1"/>
  <c r="C28" i="28" s="1"/>
  <c r="E28" i="23" s="1"/>
  <c r="W28" i="21"/>
  <c r="E110" i="20"/>
  <c r="E110" i="22" s="1"/>
  <c r="E110" i="21"/>
  <c r="H48" i="20"/>
  <c r="H48" i="21"/>
  <c r="F44" i="20"/>
  <c r="F44" i="22" s="1"/>
  <c r="F44" i="21"/>
  <c r="AA35" i="21"/>
  <c r="AA35" i="20"/>
  <c r="D84" i="20"/>
  <c r="D84" i="22" s="1"/>
  <c r="D84" i="21"/>
  <c r="F47" i="20"/>
  <c r="F47" i="21"/>
  <c r="AA74" i="20"/>
  <c r="AI74" i="22" s="1"/>
  <c r="G74" i="28" s="1"/>
  <c r="I74" i="23" s="1"/>
  <c r="AA74" i="21"/>
  <c r="B108" i="21"/>
  <c r="B108" i="20"/>
  <c r="H100" i="21"/>
  <c r="H100" i="20"/>
  <c r="X6" i="20"/>
  <c r="X6" i="21"/>
  <c r="W102" i="21"/>
  <c r="W102" i="20"/>
  <c r="AA52" i="21"/>
  <c r="AA52" i="20"/>
  <c r="V92" i="20"/>
  <c r="AD92" i="22" s="1"/>
  <c r="V92" i="21"/>
  <c r="B106" i="20"/>
  <c r="B106" i="21"/>
  <c r="Y76" i="20"/>
  <c r="AG76" i="22" s="1"/>
  <c r="E76" i="28" s="1"/>
  <c r="G76" i="23" s="1"/>
  <c r="Y76" i="23" s="1"/>
  <c r="E77" i="27" s="1"/>
  <c r="Y76" i="21"/>
  <c r="AA19" i="21"/>
  <c r="AA19" i="20"/>
  <c r="F99" i="20"/>
  <c r="F99" i="22" s="1"/>
  <c r="F99" i="21"/>
  <c r="H38" i="20"/>
  <c r="H38" i="21"/>
  <c r="D99" i="21"/>
  <c r="D99" i="20"/>
  <c r="N113" i="20"/>
  <c r="N113" i="22" s="1"/>
  <c r="N113" i="21"/>
  <c r="C114" i="21"/>
  <c r="C114" i="20"/>
  <c r="AB87" i="20"/>
  <c r="AB87" i="21"/>
  <c r="AH48" i="21"/>
  <c r="AH48" i="20"/>
  <c r="H4" i="20"/>
  <c r="H4" i="22" s="1"/>
  <c r="H4" i="21"/>
  <c r="B109" i="20"/>
  <c r="B109" i="22" s="1"/>
  <c r="B109" i="21"/>
  <c r="AH51" i="21"/>
  <c r="AH51" i="20"/>
  <c r="X8" i="21"/>
  <c r="X8" i="20"/>
  <c r="Y79" i="20"/>
  <c r="AG79" i="22" s="1"/>
  <c r="E79" i="28" s="1"/>
  <c r="G79" i="23" s="1"/>
  <c r="Y79" i="23" s="1"/>
  <c r="E80" i="27" s="1"/>
  <c r="Y79" i="21"/>
  <c r="Y14" i="21"/>
  <c r="Y14" i="20"/>
  <c r="W42" i="20"/>
  <c r="W42" i="21"/>
  <c r="AA125" i="20"/>
  <c r="AI125" i="22" s="1"/>
  <c r="G125" i="28" s="1"/>
  <c r="I125" i="23" s="1"/>
  <c r="AA125" i="21"/>
  <c r="C95" i="20"/>
  <c r="C95" i="22" s="1"/>
  <c r="C95" i="21"/>
  <c r="W63" i="21"/>
  <c r="W63" i="20"/>
  <c r="Y22" i="21"/>
  <c r="Y22" i="20"/>
  <c r="AG22" i="22" s="1"/>
  <c r="E22" i="28" s="1"/>
  <c r="G22" i="23" s="1"/>
  <c r="AB9" i="21"/>
  <c r="AB9" i="20"/>
  <c r="D109" i="21"/>
  <c r="D109" i="20"/>
  <c r="F16" i="21"/>
  <c r="F16" i="20"/>
  <c r="G79" i="21"/>
  <c r="G79" i="20"/>
  <c r="G79" i="22" s="1"/>
  <c r="AH71" i="21"/>
  <c r="AH71" i="20"/>
  <c r="D28" i="21"/>
  <c r="D28" i="20"/>
  <c r="H123" i="20"/>
  <c r="H123" i="22" s="1"/>
  <c r="H123" i="21"/>
  <c r="X12" i="20"/>
  <c r="X12" i="21"/>
  <c r="W127" i="20"/>
  <c r="AE127" i="22" s="1"/>
  <c r="C127" i="28" s="1"/>
  <c r="E127" i="23" s="1"/>
  <c r="W127" i="23" s="1"/>
  <c r="C128" i="27" s="1"/>
  <c r="W127" i="21"/>
  <c r="AB69" i="20"/>
  <c r="AJ69" i="22" s="1"/>
  <c r="AB69" i="21"/>
  <c r="AH89" i="20"/>
  <c r="AP89" i="22" s="1"/>
  <c r="AH89" i="21"/>
  <c r="V114" i="20"/>
  <c r="V114" i="21"/>
  <c r="V26" i="21"/>
  <c r="V26" i="20"/>
  <c r="B68" i="20"/>
  <c r="B68" i="22" s="1"/>
  <c r="B68" i="21"/>
  <c r="X112" i="21"/>
  <c r="X112" i="20"/>
  <c r="G82" i="21"/>
  <c r="G82" i="20"/>
  <c r="G82" i="22" s="1"/>
  <c r="Z110" i="21"/>
  <c r="Z110" i="20"/>
  <c r="AA121" i="20"/>
  <c r="AI121" i="22" s="1"/>
  <c r="G121" i="28" s="1"/>
  <c r="I121" i="23" s="1"/>
  <c r="AA121" i="21"/>
  <c r="E66" i="20"/>
  <c r="E66" i="22" s="1"/>
  <c r="E66" i="21"/>
  <c r="H116" i="20"/>
  <c r="H116" i="21"/>
  <c r="C46" i="21"/>
  <c r="C46" i="20"/>
  <c r="AA107" i="21"/>
  <c r="AA107" i="20"/>
  <c r="D56" i="21"/>
  <c r="D56" i="20"/>
  <c r="X95" i="21"/>
  <c r="X95" i="20"/>
  <c r="AF95" i="22" s="1"/>
  <c r="D95" i="28" s="1"/>
  <c r="F95" i="23" s="1"/>
  <c r="X95" i="23" s="1"/>
  <c r="D96" i="27" s="1"/>
  <c r="X86" i="20"/>
  <c r="AF86" i="22" s="1"/>
  <c r="D86" i="28" s="1"/>
  <c r="F86" i="23" s="1"/>
  <c r="X86" i="21"/>
  <c r="X42" i="21"/>
  <c r="X42" i="20"/>
  <c r="D107" i="21"/>
  <c r="D107" i="20"/>
  <c r="E49" i="21"/>
  <c r="E49" i="20"/>
  <c r="E49" i="22" s="1"/>
  <c r="AH64" i="21"/>
  <c r="AH64" i="20"/>
  <c r="AB17" i="21"/>
  <c r="AB17" i="20"/>
  <c r="AA62" i="21"/>
  <c r="AA62" i="20"/>
  <c r="Y23" i="20"/>
  <c r="Y23" i="21"/>
  <c r="F22" i="20"/>
  <c r="F22" i="22" s="1"/>
  <c r="F22" i="21"/>
  <c r="H101" i="20"/>
  <c r="H101" i="22" s="1"/>
  <c r="H101" i="21"/>
  <c r="AN67" i="22"/>
  <c r="L67" i="28" s="1"/>
  <c r="N67" i="23" s="1"/>
  <c r="G69" i="20"/>
  <c r="G69" i="21"/>
  <c r="C23" i="21"/>
  <c r="C23" i="20"/>
  <c r="C23" i="22" s="1"/>
  <c r="F126" i="20"/>
  <c r="F126" i="21"/>
  <c r="B84" i="21"/>
  <c r="B84" i="20"/>
  <c r="B84" i="22" s="1"/>
  <c r="AH38" i="20"/>
  <c r="AH38" i="21"/>
  <c r="X94" i="20"/>
  <c r="X94" i="21"/>
  <c r="AH73" i="21"/>
  <c r="AH73" i="20"/>
  <c r="AP73" i="22" s="1"/>
  <c r="Z65" i="20"/>
  <c r="Z65" i="21"/>
  <c r="AA84" i="21"/>
  <c r="AA84" i="20"/>
  <c r="AI84" i="22" s="1"/>
  <c r="G84" i="28" s="1"/>
  <c r="I84" i="23" s="1"/>
  <c r="E77" i="21"/>
  <c r="E77" i="20"/>
  <c r="E77" i="22" s="1"/>
  <c r="L83" i="22"/>
  <c r="F42" i="21"/>
  <c r="F42" i="20"/>
  <c r="N104" i="21"/>
  <c r="N104" i="20"/>
  <c r="V98" i="21"/>
  <c r="V98" i="20"/>
  <c r="AD98" i="22" s="1"/>
  <c r="AR87" i="22"/>
  <c r="P87" i="28" s="1"/>
  <c r="R87" i="23" s="1"/>
  <c r="Z76" i="20"/>
  <c r="Z76" i="21"/>
  <c r="X61" i="20"/>
  <c r="X61" i="21"/>
  <c r="AH28" i="21"/>
  <c r="AH28" i="20"/>
  <c r="AP28" i="22" s="1"/>
  <c r="V22" i="20"/>
  <c r="V22" i="21"/>
  <c r="AB117" i="21"/>
  <c r="AB117" i="20"/>
  <c r="AJ117" i="22" s="1"/>
  <c r="Y108" i="20"/>
  <c r="Y108" i="21"/>
  <c r="C69" i="21"/>
  <c r="C69" i="20"/>
  <c r="C69" i="22" s="1"/>
  <c r="F111" i="21"/>
  <c r="F111" i="20"/>
  <c r="F111" i="22" s="1"/>
  <c r="AB82" i="21"/>
  <c r="AB82" i="20"/>
  <c r="AJ82" i="22" s="1"/>
  <c r="V57" i="20"/>
  <c r="V57" i="21"/>
  <c r="Z15" i="21"/>
  <c r="Z15" i="20"/>
  <c r="AH15" i="22" s="1"/>
  <c r="F15" i="28" s="1"/>
  <c r="H15" i="23" s="1"/>
  <c r="Z15" i="23" s="1"/>
  <c r="F16" i="27" s="1"/>
  <c r="Q125" i="22"/>
  <c r="AK97" i="22"/>
  <c r="I97" i="28" s="1"/>
  <c r="K97" i="23" s="1"/>
  <c r="G90" i="21"/>
  <c r="G90" i="20"/>
  <c r="G90" i="22" s="1"/>
  <c r="AM72" i="22"/>
  <c r="K72" i="28" s="1"/>
  <c r="M72" i="23" s="1"/>
  <c r="M63" i="22"/>
  <c r="S52" i="22"/>
  <c r="AS45" i="22"/>
  <c r="Q45" i="28" s="1"/>
  <c r="S45" i="23" s="1"/>
  <c r="AA26" i="20"/>
  <c r="AA26" i="21"/>
  <c r="E19" i="20"/>
  <c r="E19" i="21"/>
  <c r="W12" i="21"/>
  <c r="W12" i="20"/>
  <c r="AE12" i="22" s="1"/>
  <c r="C12" i="28" s="1"/>
  <c r="E12" i="23" s="1"/>
  <c r="AN60" i="22"/>
  <c r="L60" i="28" s="1"/>
  <c r="N60" i="23" s="1"/>
  <c r="F35" i="21"/>
  <c r="F35" i="20"/>
  <c r="F35" i="22" s="1"/>
  <c r="B13" i="21"/>
  <c r="B13" i="20"/>
  <c r="W88" i="21"/>
  <c r="W88" i="20"/>
  <c r="C40" i="20"/>
  <c r="C40" i="22" s="1"/>
  <c r="C40" i="21"/>
  <c r="Z34" i="21"/>
  <c r="Z34" i="20"/>
  <c r="AH34" i="22" s="1"/>
  <c r="F34" i="28" s="1"/>
  <c r="H34" i="23" s="1"/>
  <c r="Z34" i="23" s="1"/>
  <c r="F35" i="27" s="1"/>
  <c r="W131" i="21"/>
  <c r="W131" i="20"/>
  <c r="E122" i="21"/>
  <c r="E122" i="20"/>
  <c r="G113" i="21"/>
  <c r="G113" i="20"/>
  <c r="W35" i="20"/>
  <c r="W35" i="21"/>
  <c r="J95" i="22"/>
  <c r="AR88" i="22"/>
  <c r="P88" i="28" s="1"/>
  <c r="R88" i="23" s="1"/>
  <c r="X50" i="20"/>
  <c r="AF50" i="22" s="1"/>
  <c r="D50" i="28" s="1"/>
  <c r="F50" i="23" s="1"/>
  <c r="X50" i="21"/>
  <c r="X38" i="21"/>
  <c r="X38" i="20"/>
  <c r="AH29" i="20"/>
  <c r="AH29" i="21"/>
  <c r="B23" i="21"/>
  <c r="B23" i="20"/>
  <c r="P12" i="22"/>
  <c r="AR129" i="22"/>
  <c r="P129" i="28" s="1"/>
  <c r="R129" i="23" s="1"/>
  <c r="N94" i="21"/>
  <c r="N94" i="20"/>
  <c r="N50" i="21"/>
  <c r="N50" i="20"/>
  <c r="AM130" i="22"/>
  <c r="K130" i="28" s="1"/>
  <c r="M130" i="23" s="1"/>
  <c r="AK123" i="22"/>
  <c r="I123" i="28" s="1"/>
  <c r="K123" i="23" s="1"/>
  <c r="K114" i="22"/>
  <c r="AK107" i="22"/>
  <c r="I107" i="28" s="1"/>
  <c r="K107" i="23" s="1"/>
  <c r="K98" i="22"/>
  <c r="AK91" i="22"/>
  <c r="I91" i="28" s="1"/>
  <c r="K91" i="23" s="1"/>
  <c r="AM82" i="22"/>
  <c r="K82" i="28" s="1"/>
  <c r="M82" i="23" s="1"/>
  <c r="M57" i="22"/>
  <c r="AM50" i="22"/>
  <c r="K50" i="28" s="1"/>
  <c r="M50" i="23" s="1"/>
  <c r="AK43" i="22"/>
  <c r="I43" i="28" s="1"/>
  <c r="K43" i="23" s="1"/>
  <c r="G36" i="21"/>
  <c r="G36" i="20"/>
  <c r="Y29" i="20"/>
  <c r="AG29" i="22" s="1"/>
  <c r="E29" i="28" s="1"/>
  <c r="G29" i="23" s="1"/>
  <c r="Y29" i="21"/>
  <c r="W22" i="21"/>
  <c r="W22" i="20"/>
  <c r="AE22" i="22" s="1"/>
  <c r="C22" i="28" s="1"/>
  <c r="E22" i="23" s="1"/>
  <c r="AS7" i="22"/>
  <c r="Q7" i="28" s="1"/>
  <c r="S7" i="23" s="1"/>
  <c r="AL80" i="22"/>
  <c r="J80" i="28" s="1"/>
  <c r="L80" i="23" s="1"/>
  <c r="AL24" i="22"/>
  <c r="J24" i="28" s="1"/>
  <c r="L24" i="23" s="1"/>
  <c r="Z128" i="21"/>
  <c r="Z128" i="20"/>
  <c r="AH128" i="22" s="1"/>
  <c r="F128" i="28" s="1"/>
  <c r="H128" i="23" s="1"/>
  <c r="AN121" i="22"/>
  <c r="L121" i="28" s="1"/>
  <c r="N121" i="23" s="1"/>
  <c r="X113" i="20"/>
  <c r="X113" i="21"/>
  <c r="R102" i="22"/>
  <c r="AB23" i="20"/>
  <c r="AB23" i="21"/>
  <c r="R14" i="22"/>
  <c r="Z8" i="20"/>
  <c r="AH8" i="22" s="1"/>
  <c r="F8" i="28" s="1"/>
  <c r="H8" i="23" s="1"/>
  <c r="Z8" i="21"/>
  <c r="Z94" i="21"/>
  <c r="Z94" i="20"/>
  <c r="AH94" i="22" s="1"/>
  <c r="F94" i="28" s="1"/>
  <c r="H94" i="23" s="1"/>
  <c r="AN63" i="22"/>
  <c r="L63" i="28" s="1"/>
  <c r="N63" i="23" s="1"/>
  <c r="D7" i="20"/>
  <c r="D7" i="21"/>
  <c r="O111" i="22"/>
  <c r="Q102" i="22"/>
  <c r="AQ95" i="22"/>
  <c r="O95" i="28" s="1"/>
  <c r="Q95" i="23" s="1"/>
  <c r="AM81" i="22"/>
  <c r="K81" i="28" s="1"/>
  <c r="M81" i="23" s="1"/>
  <c r="I74" i="22"/>
  <c r="O63" i="22"/>
  <c r="AS54" i="22"/>
  <c r="Q54" i="28" s="1"/>
  <c r="S54" i="23" s="1"/>
  <c r="AQ31" i="22"/>
  <c r="O31" i="28" s="1"/>
  <c r="Q31" i="23" s="1"/>
  <c r="AM17" i="22"/>
  <c r="K17" i="28" s="1"/>
  <c r="M17" i="23" s="1"/>
  <c r="J117" i="22"/>
  <c r="F67" i="21"/>
  <c r="F67" i="20"/>
  <c r="F67" i="22" s="1"/>
  <c r="AH31" i="20"/>
  <c r="AH31" i="21"/>
  <c r="I125" i="22"/>
  <c r="E95" i="20"/>
  <c r="E95" i="22" s="1"/>
  <c r="E95" i="21"/>
  <c r="AS73" i="22"/>
  <c r="Q73" i="28" s="1"/>
  <c r="S73" i="23" s="1"/>
  <c r="AQ50" i="22"/>
  <c r="O50" i="28" s="1"/>
  <c r="Q50" i="23" s="1"/>
  <c r="Q25" i="22"/>
  <c r="F122" i="21"/>
  <c r="F122" i="20"/>
  <c r="F122" i="22" s="1"/>
  <c r="D91" i="21"/>
  <c r="D91" i="20"/>
  <c r="D91" i="22" s="1"/>
  <c r="R56" i="22"/>
  <c r="E58" i="21"/>
  <c r="E58" i="20"/>
  <c r="AA49" i="21"/>
  <c r="AA49" i="20"/>
  <c r="AI49" i="22" s="1"/>
  <c r="G49" i="28" s="1"/>
  <c r="I49" i="23" s="1"/>
  <c r="Y42" i="21"/>
  <c r="Y42" i="20"/>
  <c r="G33" i="20"/>
  <c r="G33" i="22" s="1"/>
  <c r="G33" i="21"/>
  <c r="E26" i="21"/>
  <c r="E26" i="20"/>
  <c r="AA17" i="21"/>
  <c r="AA17" i="20"/>
  <c r="AI17" i="22" s="1"/>
  <c r="G17" i="28" s="1"/>
  <c r="I17" i="23" s="1"/>
  <c r="AA17" i="23" s="1"/>
  <c r="G18" i="27" s="1"/>
  <c r="E10" i="20"/>
  <c r="E10" i="22" s="1"/>
  <c r="E10" i="21"/>
  <c r="V124" i="20"/>
  <c r="AD124" i="22" s="1"/>
  <c r="V124" i="21"/>
  <c r="L71" i="22"/>
  <c r="X122" i="21"/>
  <c r="X122" i="20"/>
  <c r="AF122" i="22" s="1"/>
  <c r="D122" i="28" s="1"/>
  <c r="F122" i="23" s="1"/>
  <c r="B95" i="20"/>
  <c r="B95" i="21"/>
  <c r="AB56" i="20"/>
  <c r="AB56" i="21"/>
  <c r="X26" i="20"/>
  <c r="X26" i="21"/>
  <c r="R15" i="22"/>
  <c r="Z9" i="20"/>
  <c r="Z9" i="21"/>
  <c r="X59" i="20"/>
  <c r="AF59" i="22" s="1"/>
  <c r="D59" i="28" s="1"/>
  <c r="F59" i="23" s="1"/>
  <c r="X59" i="21"/>
  <c r="G112" i="21"/>
  <c r="G112" i="20"/>
  <c r="E105" i="20"/>
  <c r="E105" i="22" s="1"/>
  <c r="E105" i="21"/>
  <c r="C98" i="20"/>
  <c r="C98" i="21"/>
  <c r="C50" i="21"/>
  <c r="C50" i="20"/>
  <c r="C34" i="21"/>
  <c r="C34" i="20"/>
  <c r="E25" i="20"/>
  <c r="E25" i="22" s="1"/>
  <c r="E25" i="21"/>
  <c r="W18" i="21"/>
  <c r="W18" i="20"/>
  <c r="AE18" i="22" s="1"/>
  <c r="C18" i="28" s="1"/>
  <c r="E18" i="23" s="1"/>
  <c r="W18" i="23" s="1"/>
  <c r="C19" i="27" s="1"/>
  <c r="D71" i="21"/>
  <c r="D71" i="20"/>
  <c r="AH30" i="21"/>
  <c r="AH30" i="20"/>
  <c r="P127" i="22"/>
  <c r="H119" i="21"/>
  <c r="H119" i="20"/>
  <c r="H119" i="22" s="1"/>
  <c r="F84" i="20"/>
  <c r="F84" i="21"/>
  <c r="AB55" i="21"/>
  <c r="AB55" i="20"/>
  <c r="AJ55" i="22" s="1"/>
  <c r="AT46" i="22"/>
  <c r="R46" i="28" s="1"/>
  <c r="T46" i="23" s="1"/>
  <c r="AR31" i="22"/>
  <c r="P31" i="28" s="1"/>
  <c r="R31" i="23" s="1"/>
  <c r="AR19" i="22"/>
  <c r="P19" i="28" s="1"/>
  <c r="R19" i="23" s="1"/>
  <c r="H11" i="21"/>
  <c r="H11" i="20"/>
  <c r="AT28" i="22"/>
  <c r="R28" i="28" s="1"/>
  <c r="T28" i="23" s="1"/>
  <c r="Q130" i="22"/>
  <c r="AQ123" i="22"/>
  <c r="O123" i="28" s="1"/>
  <c r="Q123" i="23" s="1"/>
  <c r="AU105" i="22"/>
  <c r="S105" i="28" s="1"/>
  <c r="U105" i="23" s="1"/>
  <c r="K93" i="22"/>
  <c r="O75" i="22"/>
  <c r="M68" i="22"/>
  <c r="C33" i="20"/>
  <c r="C33" i="21"/>
  <c r="I22" i="22"/>
  <c r="AK6" i="22"/>
  <c r="I6" i="28" s="1"/>
  <c r="K6" i="23" s="1"/>
  <c r="AB122" i="21"/>
  <c r="AB122" i="20"/>
  <c r="AJ122" i="22" s="1"/>
  <c r="J105" i="22"/>
  <c r="B97" i="20"/>
  <c r="B97" i="21"/>
  <c r="F87" i="21"/>
  <c r="F87" i="20"/>
  <c r="X72" i="21"/>
  <c r="X72" i="20"/>
  <c r="AB58" i="21"/>
  <c r="AB58" i="20"/>
  <c r="F43" i="21"/>
  <c r="F43" i="20"/>
  <c r="F43" i="22" s="1"/>
  <c r="F23" i="20"/>
  <c r="F23" i="22" s="1"/>
  <c r="F23" i="21"/>
  <c r="AR69" i="22"/>
  <c r="P69" i="28" s="1"/>
  <c r="R69" i="23" s="1"/>
  <c r="E127" i="21"/>
  <c r="E127" i="20"/>
  <c r="E127" i="22" s="1"/>
  <c r="W120" i="20"/>
  <c r="W120" i="21"/>
  <c r="AS105" i="22"/>
  <c r="Q105" i="28" s="1"/>
  <c r="S105" i="23" s="1"/>
  <c r="I77" i="22"/>
  <c r="O66" i="22"/>
  <c r="AO59" i="22"/>
  <c r="M59" i="28" s="1"/>
  <c r="O59" i="23" s="1"/>
  <c r="S48" i="22"/>
  <c r="Q41" i="22"/>
  <c r="E31" i="21"/>
  <c r="E31" i="20"/>
  <c r="E31" i="22" s="1"/>
  <c r="C24" i="21"/>
  <c r="C24" i="20"/>
  <c r="C24" i="22" s="1"/>
  <c r="Y15" i="20"/>
  <c r="Y15" i="21"/>
  <c r="AT76" i="22"/>
  <c r="R76" i="28" s="1"/>
  <c r="T76" i="23" s="1"/>
  <c r="H92" i="20"/>
  <c r="H92" i="22" s="1"/>
  <c r="H92" i="21"/>
  <c r="D30" i="20"/>
  <c r="D30" i="21"/>
  <c r="Q123" i="22"/>
  <c r="AS75" i="22"/>
  <c r="Q75" i="28" s="1"/>
  <c r="S75" i="23" s="1"/>
  <c r="Y33" i="20"/>
  <c r="AG33" i="22" s="1"/>
  <c r="E33" i="28" s="1"/>
  <c r="G33" i="23" s="1"/>
  <c r="Y33" i="21"/>
  <c r="R126" i="22"/>
  <c r="B78" i="21"/>
  <c r="B78" i="20"/>
  <c r="B78" i="22" s="1"/>
  <c r="AO124" i="22"/>
  <c r="M124" i="28" s="1"/>
  <c r="O124" i="23" s="1"/>
  <c r="E80" i="21"/>
  <c r="E80" i="20"/>
  <c r="C41" i="20"/>
  <c r="C41" i="22" s="1"/>
  <c r="C41" i="21"/>
  <c r="AL109" i="22"/>
  <c r="J109" i="28" s="1"/>
  <c r="L109" i="23" s="1"/>
  <c r="AN8" i="22"/>
  <c r="L8" i="28" s="1"/>
  <c r="N8" i="23" s="1"/>
  <c r="D131" i="20"/>
  <c r="D131" i="21"/>
  <c r="I116" i="22"/>
  <c r="AM107" i="22"/>
  <c r="K107" i="28" s="1"/>
  <c r="M107" i="23" s="1"/>
  <c r="AA93" i="21"/>
  <c r="AA93" i="20"/>
  <c r="AM75" i="22"/>
  <c r="K75" i="28" s="1"/>
  <c r="M75" i="23" s="1"/>
  <c r="G61" i="21"/>
  <c r="G61" i="20"/>
  <c r="G61" i="22" s="1"/>
  <c r="AK36" i="22"/>
  <c r="I36" i="28" s="1"/>
  <c r="K36" i="23" s="1"/>
  <c r="F130" i="20"/>
  <c r="F130" i="22" s="1"/>
  <c r="F130" i="21"/>
  <c r="AR81" i="22"/>
  <c r="P81" i="28" s="1"/>
  <c r="R81" i="23" s="1"/>
  <c r="F46" i="20"/>
  <c r="F46" i="21"/>
  <c r="J123" i="22"/>
  <c r="N101" i="21"/>
  <c r="N101" i="20"/>
  <c r="N101" i="22" s="1"/>
  <c r="X78" i="21"/>
  <c r="X78" i="20"/>
  <c r="N69" i="21"/>
  <c r="N69" i="20"/>
  <c r="Z61" i="21"/>
  <c r="Z61" i="20"/>
  <c r="V51" i="20"/>
  <c r="V51" i="21"/>
  <c r="AB109" i="21"/>
  <c r="AB109" i="20"/>
  <c r="AB33" i="20"/>
  <c r="AJ33" i="22" s="1"/>
  <c r="AB33" i="21"/>
  <c r="AB89" i="21"/>
  <c r="AB89" i="20"/>
  <c r="AB107" i="21"/>
  <c r="AB107" i="20"/>
  <c r="AJ107" i="22" s="1"/>
  <c r="D77" i="21"/>
  <c r="D77" i="20"/>
  <c r="N68" i="21"/>
  <c r="N68" i="20"/>
  <c r="B62" i="20"/>
  <c r="B62" i="22" s="1"/>
  <c r="B62" i="21"/>
  <c r="AR39" i="22"/>
  <c r="P39" i="28" s="1"/>
  <c r="R39" i="23" s="1"/>
  <c r="Z28" i="20"/>
  <c r="Z28" i="21"/>
  <c r="D115" i="21"/>
  <c r="D115" i="20"/>
  <c r="D115" i="22" s="1"/>
  <c r="Z131" i="21"/>
  <c r="Z131" i="20"/>
  <c r="AH131" i="22" s="1"/>
  <c r="F131" i="28" s="1"/>
  <c r="H131" i="23" s="1"/>
  <c r="D124" i="21"/>
  <c r="D124" i="20"/>
  <c r="D124" i="22" s="1"/>
  <c r="H110" i="21"/>
  <c r="H110" i="20"/>
  <c r="H110" i="22" s="1"/>
  <c r="R101" i="22"/>
  <c r="D80" i="21"/>
  <c r="D80" i="20"/>
  <c r="Z63" i="21"/>
  <c r="Z63" i="20"/>
  <c r="AB46" i="21"/>
  <c r="AB46" i="20"/>
  <c r="AJ46" i="22" s="1"/>
  <c r="AN36" i="22"/>
  <c r="L36" i="28" s="1"/>
  <c r="N36" i="23" s="1"/>
  <c r="H14" i="21"/>
  <c r="H14" i="20"/>
  <c r="H14" i="22" s="1"/>
  <c r="Q101" i="22"/>
  <c r="O94" i="22"/>
  <c r="AS85" i="22"/>
  <c r="Q85" i="28" s="1"/>
  <c r="S85" i="23" s="1"/>
  <c r="AA66" i="20"/>
  <c r="AA66" i="21"/>
  <c r="Y59" i="21"/>
  <c r="Y59" i="20"/>
  <c r="G50" i="21"/>
  <c r="G50" i="20"/>
  <c r="Y43" i="21"/>
  <c r="Y43" i="20"/>
  <c r="AA34" i="20"/>
  <c r="AA34" i="21"/>
  <c r="Y27" i="21"/>
  <c r="Y27" i="20"/>
  <c r="AA18" i="21"/>
  <c r="AA18" i="20"/>
  <c r="E11" i="20"/>
  <c r="E11" i="22" s="1"/>
  <c r="E11" i="21"/>
  <c r="M26" i="22"/>
  <c r="AL56" i="22"/>
  <c r="J56" i="28" s="1"/>
  <c r="L56" i="23" s="1"/>
  <c r="V111" i="21"/>
  <c r="V111" i="20"/>
  <c r="AN70" i="22"/>
  <c r="L70" i="28" s="1"/>
  <c r="N70" i="23" s="1"/>
  <c r="V35" i="20"/>
  <c r="V35" i="21"/>
  <c r="AA24" i="21"/>
  <c r="AA24" i="20"/>
  <c r="AI24" i="22" s="1"/>
  <c r="G24" i="28" s="1"/>
  <c r="I24" i="23" s="1"/>
  <c r="AA24" i="23" s="1"/>
  <c r="G25" i="27" s="1"/>
  <c r="X111" i="21"/>
  <c r="X111" i="20"/>
  <c r="AF111" i="22" s="1"/>
  <c r="D111" i="28" s="1"/>
  <c r="F111" i="23" s="1"/>
  <c r="B81" i="21"/>
  <c r="B81" i="20"/>
  <c r="B81" i="22" s="1"/>
  <c r="W60" i="21"/>
  <c r="W60" i="20"/>
  <c r="AE60" i="22" s="1"/>
  <c r="C60" i="28" s="1"/>
  <c r="E60" i="23" s="1"/>
  <c r="Z114" i="21"/>
  <c r="Z114" i="20"/>
  <c r="AH114" i="22" s="1"/>
  <c r="F114" i="28" s="1"/>
  <c r="H114" i="23" s="1"/>
  <c r="Z114" i="23" s="1"/>
  <c r="F115" i="27" s="1"/>
  <c r="AB81" i="21"/>
  <c r="AB81" i="20"/>
  <c r="AJ81" i="22" s="1"/>
  <c r="Y86" i="21"/>
  <c r="Y86" i="20"/>
  <c r="AG86" i="22" s="1"/>
  <c r="E86" i="28" s="1"/>
  <c r="G86" i="23" s="1"/>
  <c r="Y86" i="23" s="1"/>
  <c r="E87" i="27" s="1"/>
  <c r="C79" i="20"/>
  <c r="C79" i="21"/>
  <c r="C15" i="21"/>
  <c r="C15" i="20"/>
  <c r="C15" i="22" s="1"/>
  <c r="D130" i="21"/>
  <c r="D130" i="20"/>
  <c r="D130" i="22" s="1"/>
  <c r="D110" i="21"/>
  <c r="D110" i="20"/>
  <c r="D110" i="22" s="1"/>
  <c r="X14" i="20"/>
  <c r="X14" i="21"/>
  <c r="W78" i="21"/>
  <c r="W78" i="20"/>
  <c r="AE78" i="22" s="1"/>
  <c r="C78" i="28" s="1"/>
  <c r="E78" i="23" s="1"/>
  <c r="Y53" i="20"/>
  <c r="Y53" i="21"/>
  <c r="K42" i="22"/>
  <c r="S22" i="22"/>
  <c r="Z106" i="21"/>
  <c r="Z106" i="20"/>
  <c r="AH106" i="22" s="1"/>
  <c r="F106" i="28" s="1"/>
  <c r="H106" i="23" s="1"/>
  <c r="Z106" i="23" s="1"/>
  <c r="F107" i="27" s="1"/>
  <c r="V60" i="20"/>
  <c r="V60" i="21"/>
  <c r="AB29" i="21"/>
  <c r="AB29" i="20"/>
  <c r="AJ29" i="22" s="1"/>
  <c r="H127" i="20"/>
  <c r="H127" i="21"/>
  <c r="AB95" i="20"/>
  <c r="AB95" i="21"/>
  <c r="R86" i="22"/>
  <c r="Z80" i="20"/>
  <c r="Z80" i="21"/>
  <c r="D33" i="21"/>
  <c r="D33" i="20"/>
  <c r="AA123" i="21"/>
  <c r="AA123" i="20"/>
  <c r="Y116" i="21"/>
  <c r="Y116" i="20"/>
  <c r="W109" i="21"/>
  <c r="W109" i="20"/>
  <c r="AE109" i="22" s="1"/>
  <c r="C109" i="28" s="1"/>
  <c r="E109" i="23" s="1"/>
  <c r="S37" i="22"/>
  <c r="K25" i="22"/>
  <c r="S5" i="22"/>
  <c r="AN108" i="22"/>
  <c r="L108" i="28" s="1"/>
  <c r="N108" i="23" s="1"/>
  <c r="AB98" i="21"/>
  <c r="AB98" i="20"/>
  <c r="R89" i="22"/>
  <c r="H34" i="20"/>
  <c r="H34" i="21"/>
  <c r="X16" i="20"/>
  <c r="X16" i="21"/>
  <c r="Y123" i="20"/>
  <c r="Y123" i="21"/>
  <c r="G114" i="20"/>
  <c r="G114" i="21"/>
  <c r="E107" i="21"/>
  <c r="E107" i="20"/>
  <c r="E107" i="22" s="1"/>
  <c r="AM96" i="22"/>
  <c r="K96" i="28" s="1"/>
  <c r="M96" i="23" s="1"/>
  <c r="AK89" i="22"/>
  <c r="I89" i="28" s="1"/>
  <c r="K89" i="23" s="1"/>
  <c r="AM80" i="22"/>
  <c r="K80" i="28" s="1"/>
  <c r="M80" i="23" s="1"/>
  <c r="AM64" i="22"/>
  <c r="K64" i="28" s="1"/>
  <c r="M64" i="23" s="1"/>
  <c r="AO55" i="22"/>
  <c r="M55" i="28" s="1"/>
  <c r="O55" i="23" s="1"/>
  <c r="AQ46" i="22"/>
  <c r="O46" i="28" s="1"/>
  <c r="Q46" i="23" s="1"/>
  <c r="AS37" i="22"/>
  <c r="Q37" i="28" s="1"/>
  <c r="S37" i="23" s="1"/>
  <c r="AU28" i="22"/>
  <c r="S28" i="28" s="1"/>
  <c r="U28" i="23" s="1"/>
  <c r="C20" i="21"/>
  <c r="C20" i="20"/>
  <c r="C20" i="22" s="1"/>
  <c r="AK9" i="22"/>
  <c r="I9" i="28" s="1"/>
  <c r="K9" i="23" s="1"/>
  <c r="I92" i="22"/>
  <c r="I60" i="22"/>
  <c r="AA21" i="21"/>
  <c r="AA21" i="20"/>
  <c r="AI21" i="22" s="1"/>
  <c r="G21" i="28" s="1"/>
  <c r="I21" i="23" s="1"/>
  <c r="E4" i="20"/>
  <c r="E4" i="22" s="1"/>
  <c r="E4" i="21"/>
  <c r="J11" i="22"/>
  <c r="AS43" i="22"/>
  <c r="Q43" i="28" s="1"/>
  <c r="S43" i="23" s="1"/>
  <c r="AA8" i="20"/>
  <c r="AI8" i="22" s="1"/>
  <c r="G8" i="28" s="1"/>
  <c r="I8" i="23" s="1"/>
  <c r="AA8" i="21"/>
  <c r="J106" i="22"/>
  <c r="N8" i="20"/>
  <c r="N8" i="21"/>
  <c r="C121" i="21"/>
  <c r="C121" i="20"/>
  <c r="C121" i="22" s="1"/>
  <c r="X44" i="21"/>
  <c r="X44" i="20"/>
  <c r="AF44" i="22" s="1"/>
  <c r="D44" i="28" s="1"/>
  <c r="F44" i="23" s="1"/>
  <c r="V5" i="20"/>
  <c r="V5" i="21"/>
  <c r="AO95" i="22"/>
  <c r="M95" i="28" s="1"/>
  <c r="O95" i="23" s="1"/>
  <c r="F113" i="20"/>
  <c r="F113" i="22" s="1"/>
  <c r="F113" i="21"/>
  <c r="D98" i="21"/>
  <c r="D98" i="20"/>
  <c r="H84" i="20"/>
  <c r="H84" i="22" s="1"/>
  <c r="H84" i="21"/>
  <c r="N45" i="20"/>
  <c r="N45" i="21"/>
  <c r="V39" i="21"/>
  <c r="V39" i="20"/>
  <c r="V27" i="21"/>
  <c r="V27" i="20"/>
  <c r="AH13" i="21"/>
  <c r="AH13" i="20"/>
  <c r="Z6" i="20"/>
  <c r="Z6" i="21"/>
  <c r="W126" i="21"/>
  <c r="W126" i="20"/>
  <c r="G60" i="21"/>
  <c r="G60" i="20"/>
  <c r="AA44" i="21"/>
  <c r="AA44" i="20"/>
  <c r="Y37" i="21"/>
  <c r="Y37" i="20"/>
  <c r="AG37" i="22" s="1"/>
  <c r="E37" i="28" s="1"/>
  <c r="G37" i="23" s="1"/>
  <c r="Y37" i="23" s="1"/>
  <c r="E38" i="27" s="1"/>
  <c r="C30" i="21"/>
  <c r="C30" i="20"/>
  <c r="V122" i="21"/>
  <c r="V122" i="20"/>
  <c r="L61" i="22"/>
  <c r="D53" i="21"/>
  <c r="D53" i="20"/>
  <c r="D53" i="22" s="1"/>
  <c r="AH44" i="21"/>
  <c r="AH44" i="20"/>
  <c r="AP44" i="22" s="1"/>
  <c r="AT128" i="22"/>
  <c r="R128" i="28" s="1"/>
  <c r="T128" i="23" s="1"/>
  <c r="W125" i="21"/>
  <c r="W125" i="20"/>
  <c r="G91" i="20"/>
  <c r="G91" i="22" s="1"/>
  <c r="G91" i="21"/>
  <c r="Y84" i="21"/>
  <c r="Y84" i="20"/>
  <c r="AG84" i="22" s="1"/>
  <c r="E84" i="28" s="1"/>
  <c r="G84" i="23" s="1"/>
  <c r="C77" i="20"/>
  <c r="C77" i="22" s="1"/>
  <c r="C77" i="21"/>
  <c r="AA11" i="21"/>
  <c r="AA11" i="20"/>
  <c r="N111" i="21"/>
  <c r="N111" i="20"/>
  <c r="J101" i="22"/>
  <c r="AT89" i="22"/>
  <c r="R89" i="28" s="1"/>
  <c r="T89" i="23" s="1"/>
  <c r="AH79" i="21"/>
  <c r="AH79" i="20"/>
  <c r="V73" i="21"/>
  <c r="V73" i="20"/>
  <c r="P62" i="22"/>
  <c r="AB54" i="21"/>
  <c r="AB54" i="20"/>
  <c r="AJ54" i="22" s="1"/>
  <c r="X24" i="20"/>
  <c r="X24" i="21"/>
  <c r="AH15" i="20"/>
  <c r="AH15" i="21"/>
  <c r="B9" i="21"/>
  <c r="B9" i="20"/>
  <c r="B9" i="22" s="1"/>
  <c r="Q129" i="22"/>
  <c r="S120" i="22"/>
  <c r="Q113" i="22"/>
  <c r="S104" i="22"/>
  <c r="S88" i="22"/>
  <c r="W80" i="20"/>
  <c r="AE80" i="22" s="1"/>
  <c r="C80" i="28" s="1"/>
  <c r="E80" i="23" s="1"/>
  <c r="W80" i="21"/>
  <c r="Y71" i="21"/>
  <c r="Y71" i="20"/>
  <c r="W64" i="21"/>
  <c r="W64" i="20"/>
  <c r="AE64" i="22" s="1"/>
  <c r="C64" i="28" s="1"/>
  <c r="E64" i="23" s="1"/>
  <c r="AO35" i="22"/>
  <c r="M35" i="28" s="1"/>
  <c r="O35" i="23" s="1"/>
  <c r="Q17" i="22"/>
  <c r="S8" i="22"/>
  <c r="I124" i="22"/>
  <c r="X67" i="20"/>
  <c r="AF67" i="22" s="1"/>
  <c r="D67" i="28" s="1"/>
  <c r="F67" i="23" s="1"/>
  <c r="X67" i="23" s="1"/>
  <c r="D68" i="27" s="1"/>
  <c r="X67" i="21"/>
  <c r="B79" i="20"/>
  <c r="B79" i="21"/>
  <c r="Q107" i="22"/>
  <c r="AA72" i="20"/>
  <c r="AA72" i="21"/>
  <c r="F18" i="20"/>
  <c r="F18" i="21"/>
  <c r="AH84" i="21"/>
  <c r="AH84" i="20"/>
  <c r="AP84" i="22" s="1"/>
  <c r="C73" i="21"/>
  <c r="C73" i="20"/>
  <c r="C73" i="22" s="1"/>
  <c r="AB126" i="21"/>
  <c r="AB126" i="20"/>
  <c r="AJ126" i="22" s="1"/>
  <c r="O118" i="22"/>
  <c r="Y67" i="20"/>
  <c r="AG67" i="22" s="1"/>
  <c r="E67" i="28" s="1"/>
  <c r="G67" i="23" s="1"/>
  <c r="Y67" i="21"/>
  <c r="N126" i="21"/>
  <c r="N126" i="20"/>
  <c r="N126" i="22" s="1"/>
  <c r="AH86" i="21"/>
  <c r="AH86" i="20"/>
  <c r="AB53" i="20"/>
  <c r="AJ53" i="22" s="1"/>
  <c r="AB53" i="21"/>
  <c r="W107" i="21"/>
  <c r="W107" i="20"/>
  <c r="W43" i="21"/>
  <c r="W43" i="20"/>
  <c r="AE43" i="22" s="1"/>
  <c r="C43" i="28" s="1"/>
  <c r="E43" i="23" s="1"/>
  <c r="W43" i="23" s="1"/>
  <c r="C44" i="27" s="1"/>
  <c r="D118" i="21"/>
  <c r="D118" i="20"/>
  <c r="X106" i="21"/>
  <c r="X106" i="20"/>
  <c r="AH97" i="20"/>
  <c r="AP97" i="22" s="1"/>
  <c r="AH97" i="21"/>
  <c r="V91" i="20"/>
  <c r="V91" i="21"/>
  <c r="X74" i="20"/>
  <c r="AF74" i="22" s="1"/>
  <c r="D74" i="28" s="1"/>
  <c r="F74" i="23" s="1"/>
  <c r="X74" i="23" s="1"/>
  <c r="D75" i="27" s="1"/>
  <c r="X74" i="21"/>
  <c r="Z57" i="21"/>
  <c r="Z57" i="20"/>
  <c r="AB40" i="21"/>
  <c r="AB40" i="20"/>
  <c r="Z5" i="21"/>
  <c r="Z5" i="20"/>
  <c r="AH5" i="22" s="1"/>
  <c r="F5" i="28" s="1"/>
  <c r="H5" i="23" s="1"/>
  <c r="Z5" i="23" s="1"/>
  <c r="F6" i="27" s="1"/>
  <c r="F90" i="20"/>
  <c r="F90" i="22" s="1"/>
  <c r="F90" i="21"/>
  <c r="D47" i="21"/>
  <c r="D47" i="20"/>
  <c r="X4" i="21"/>
  <c r="X4" i="20"/>
  <c r="Z100" i="20"/>
  <c r="Z100" i="21"/>
  <c r="D85" i="21"/>
  <c r="D85" i="20"/>
  <c r="N20" i="20"/>
  <c r="N20" i="22" s="1"/>
  <c r="N20" i="21"/>
  <c r="B14" i="21"/>
  <c r="B14" i="20"/>
  <c r="X127" i="20"/>
  <c r="X127" i="21"/>
  <c r="X87" i="20"/>
  <c r="AF87" i="22" s="1"/>
  <c r="D87" i="28" s="1"/>
  <c r="F87" i="23" s="1"/>
  <c r="X87" i="21"/>
  <c r="Y16" i="21"/>
  <c r="Y16" i="20"/>
  <c r="W9" i="20"/>
  <c r="AE9" i="22" s="1"/>
  <c r="C9" i="28" s="1"/>
  <c r="E9" i="23" s="1"/>
  <c r="W9" i="23" s="1"/>
  <c r="C10" i="27" s="1"/>
  <c r="W9" i="21"/>
  <c r="H130" i="20"/>
  <c r="H130" i="21"/>
  <c r="H106" i="21"/>
  <c r="H106" i="20"/>
  <c r="H42" i="21"/>
  <c r="H42" i="20"/>
  <c r="H10" i="21"/>
  <c r="H10" i="20"/>
  <c r="C96" i="20"/>
  <c r="C96" i="21"/>
  <c r="E87" i="21"/>
  <c r="E87" i="20"/>
  <c r="AA78" i="21"/>
  <c r="AA78" i="20"/>
  <c r="G46" i="20"/>
  <c r="G46" i="22" s="1"/>
  <c r="G46" i="21"/>
  <c r="AK21" i="22"/>
  <c r="I21" i="28" s="1"/>
  <c r="K21" i="23" s="1"/>
  <c r="K12" i="22"/>
  <c r="AK5" i="22"/>
  <c r="I5" i="28" s="1"/>
  <c r="K5" i="23" s="1"/>
  <c r="AT92" i="22"/>
  <c r="R92" i="28" s="1"/>
  <c r="T92" i="23" s="1"/>
  <c r="H105" i="21"/>
  <c r="H105" i="20"/>
  <c r="AU130" i="22"/>
  <c r="S130" i="28" s="1"/>
  <c r="U130" i="23" s="1"/>
  <c r="S66" i="22"/>
  <c r="K22" i="22"/>
  <c r="X125" i="21"/>
  <c r="X125" i="20"/>
  <c r="AF125" i="22" s="1"/>
  <c r="D125" i="28" s="1"/>
  <c r="F125" i="23" s="1"/>
  <c r="X93" i="21"/>
  <c r="X93" i="20"/>
  <c r="AF93" i="22" s="1"/>
  <c r="D93" i="28" s="1"/>
  <c r="F93" i="23" s="1"/>
  <c r="AB59" i="20"/>
  <c r="AB59" i="21"/>
  <c r="P35" i="22"/>
  <c r="AR101" i="22"/>
  <c r="P101" i="28" s="1"/>
  <c r="R101" i="23" s="1"/>
  <c r="AS90" i="22"/>
  <c r="Q90" i="28" s="1"/>
  <c r="S90" i="23" s="1"/>
  <c r="W57" i="21"/>
  <c r="W57" i="20"/>
  <c r="AK49" i="22"/>
  <c r="I49" i="28" s="1"/>
  <c r="K49" i="23" s="1"/>
  <c r="W87" i="21"/>
  <c r="W87" i="20"/>
  <c r="AE87" i="22" s="1"/>
  <c r="C87" i="28" s="1"/>
  <c r="E87" i="23" s="1"/>
  <c r="AH90" i="20"/>
  <c r="AH90" i="21"/>
  <c r="Z109" i="21"/>
  <c r="Z109" i="20"/>
  <c r="AH109" i="22" s="1"/>
  <c r="F109" i="28" s="1"/>
  <c r="H109" i="23" s="1"/>
  <c r="AB16" i="20"/>
  <c r="AB16" i="21"/>
  <c r="Y61" i="21"/>
  <c r="Y61" i="20"/>
  <c r="AG61" i="22" s="1"/>
  <c r="E61" i="28" s="1"/>
  <c r="G61" i="23" s="1"/>
  <c r="Y61" i="23" s="1"/>
  <c r="E62" i="27" s="1"/>
  <c r="E99" i="20"/>
  <c r="E99" i="21"/>
  <c r="Z30" i="21"/>
  <c r="Z30" i="20"/>
  <c r="AH30" i="22" s="1"/>
  <c r="F30" i="28" s="1"/>
  <c r="H30" i="23" s="1"/>
  <c r="Z30" i="23" s="1"/>
  <c r="F31" i="27" s="1"/>
  <c r="E125" i="21"/>
  <c r="E125" i="20"/>
  <c r="E125" i="22" s="1"/>
  <c r="W86" i="21"/>
  <c r="W86" i="20"/>
  <c r="AE86" i="22" s="1"/>
  <c r="C86" i="28" s="1"/>
  <c r="E86" i="23" s="1"/>
  <c r="H131" i="20"/>
  <c r="H131" i="21"/>
  <c r="AB67" i="20"/>
  <c r="AB67" i="21"/>
  <c r="D25" i="20"/>
  <c r="D25" i="21"/>
  <c r="V100" i="20"/>
  <c r="V100" i="21"/>
  <c r="C56" i="20"/>
  <c r="C56" i="21"/>
  <c r="AB65" i="21"/>
  <c r="AB65" i="20"/>
  <c r="AJ65" i="22" s="1"/>
  <c r="Z85" i="21"/>
  <c r="Z85" i="20"/>
  <c r="AH85" i="22" s="1"/>
  <c r="F85" i="28" s="1"/>
  <c r="H85" i="23" s="1"/>
  <c r="E121" i="21"/>
  <c r="E121" i="20"/>
  <c r="E121" i="22" s="1"/>
  <c r="D121" i="21"/>
  <c r="D121" i="20"/>
  <c r="D121" i="22" s="1"/>
  <c r="N106" i="20"/>
  <c r="N106" i="21"/>
  <c r="AH115" i="20"/>
  <c r="AH115" i="21"/>
  <c r="V45" i="21"/>
  <c r="V45" i="20"/>
  <c r="AD45" i="22" s="1"/>
  <c r="D27" i="20"/>
  <c r="D27" i="21"/>
  <c r="E118" i="20"/>
  <c r="E118" i="21"/>
  <c r="E6" i="20"/>
  <c r="E6" i="21"/>
  <c r="Z41" i="21"/>
  <c r="Z41" i="20"/>
  <c r="AH41" i="22" s="1"/>
  <c r="F41" i="28" s="1"/>
  <c r="H41" i="23" s="1"/>
  <c r="AH74" i="21"/>
  <c r="AH74" i="20"/>
  <c r="AP74" i="22" s="1"/>
  <c r="AB31" i="21"/>
  <c r="AB31" i="20"/>
  <c r="AJ31" i="22" s="1"/>
  <c r="Z82" i="21"/>
  <c r="Z82" i="20"/>
  <c r="AH82" i="22" s="1"/>
  <c r="F82" i="28" s="1"/>
  <c r="H82" i="23" s="1"/>
  <c r="G95" i="21"/>
  <c r="G95" i="20"/>
  <c r="G95" i="22" s="1"/>
  <c r="AA130" i="21"/>
  <c r="AA130" i="20"/>
  <c r="AI130" i="22" s="1"/>
  <c r="G130" i="28" s="1"/>
  <c r="I130" i="23" s="1"/>
  <c r="G120" i="20"/>
  <c r="G120" i="21"/>
  <c r="N46" i="20"/>
  <c r="N46" i="21"/>
  <c r="AH57" i="20"/>
  <c r="AH57" i="21"/>
  <c r="B7" i="20"/>
  <c r="B7" i="21"/>
  <c r="N26" i="21"/>
  <c r="N26" i="20"/>
  <c r="N26" i="22" s="1"/>
  <c r="X26" i="22" s="1"/>
  <c r="H66" i="20"/>
  <c r="H66" i="21"/>
  <c r="N27" i="20"/>
  <c r="N27" i="21"/>
  <c r="W68" i="20"/>
  <c r="W68" i="21"/>
  <c r="G10" i="21"/>
  <c r="G10" i="20"/>
  <c r="G10" i="22" s="1"/>
  <c r="E98" i="20"/>
  <c r="E98" i="21"/>
  <c r="AA41" i="20"/>
  <c r="AA41" i="21"/>
  <c r="E18" i="20"/>
  <c r="E18" i="21"/>
  <c r="AH98" i="21"/>
  <c r="AH98" i="20"/>
  <c r="AP98" i="22" s="1"/>
  <c r="H83" i="21"/>
  <c r="H83" i="20"/>
  <c r="H83" i="22" s="1"/>
  <c r="F36" i="20"/>
  <c r="F36" i="21"/>
  <c r="F10" i="20"/>
  <c r="F10" i="21"/>
  <c r="Y100" i="20"/>
  <c r="Y100" i="21"/>
  <c r="Y20" i="20"/>
  <c r="Y20" i="21"/>
  <c r="AH117" i="21"/>
  <c r="AH117" i="20"/>
  <c r="AP117" i="22" s="1"/>
  <c r="E17" i="21"/>
  <c r="E17" i="20"/>
  <c r="E17" i="22" s="1"/>
  <c r="AB8" i="20"/>
  <c r="AB8" i="21"/>
  <c r="AB103" i="20"/>
  <c r="AB103" i="21"/>
  <c r="Y128" i="20"/>
  <c r="Y128" i="21"/>
  <c r="AH99" i="21"/>
  <c r="AH99" i="20"/>
  <c r="AP99" i="22" s="1"/>
  <c r="Y55" i="21"/>
  <c r="Y55" i="20"/>
  <c r="AG55" i="22" s="1"/>
  <c r="E55" i="28" s="1"/>
  <c r="G55" i="23" s="1"/>
  <c r="Y55" i="23" s="1"/>
  <c r="E56" i="27" s="1"/>
  <c r="G14" i="21"/>
  <c r="G14" i="20"/>
  <c r="G14" i="22" s="1"/>
  <c r="Z121" i="21"/>
  <c r="Z121" i="20"/>
  <c r="AH121" i="22" s="1"/>
  <c r="F121" i="28" s="1"/>
  <c r="H121" i="23" s="1"/>
  <c r="Z121" i="23" s="1"/>
  <c r="F122" i="27" s="1"/>
  <c r="AB101" i="21"/>
  <c r="AB101" i="20"/>
  <c r="AJ101" i="22" s="1"/>
  <c r="AA37" i="21"/>
  <c r="AA37" i="20"/>
  <c r="AI37" i="22" s="1"/>
  <c r="G37" i="28" s="1"/>
  <c r="I37" i="23" s="1"/>
  <c r="Z74" i="21"/>
  <c r="Z74" i="20"/>
  <c r="AH74" i="22" s="1"/>
  <c r="F74" i="28" s="1"/>
  <c r="H74" i="23" s="1"/>
  <c r="N38" i="20"/>
  <c r="N38" i="21"/>
  <c r="D126" i="21"/>
  <c r="D126" i="20"/>
  <c r="D126" i="22" s="1"/>
  <c r="D82" i="21"/>
  <c r="D82" i="20"/>
  <c r="D82" i="22" s="1"/>
  <c r="F65" i="21"/>
  <c r="F65" i="20"/>
  <c r="F65" i="22" s="1"/>
  <c r="N41" i="20"/>
  <c r="N41" i="21"/>
  <c r="AH9" i="21"/>
  <c r="AH9" i="20"/>
  <c r="AP9" i="22" s="1"/>
  <c r="G100" i="20"/>
  <c r="G100" i="21"/>
  <c r="H129" i="20"/>
  <c r="H129" i="21"/>
  <c r="V130" i="20"/>
  <c r="V130" i="21"/>
  <c r="AH104" i="21"/>
  <c r="AH104" i="20"/>
  <c r="AP104" i="22" s="1"/>
  <c r="B98" i="21"/>
  <c r="B98" i="20"/>
  <c r="B98" i="22" s="1"/>
  <c r="D61" i="20"/>
  <c r="D61" i="21"/>
  <c r="D49" i="21"/>
  <c r="D49" i="20"/>
  <c r="D49" i="22" s="1"/>
  <c r="H117" i="21"/>
  <c r="H117" i="20"/>
  <c r="H117" i="22" s="1"/>
  <c r="N22" i="20"/>
  <c r="N22" i="21"/>
  <c r="AA67" i="21"/>
  <c r="AA67" i="20"/>
  <c r="AI67" i="22" s="1"/>
  <c r="G67" i="28" s="1"/>
  <c r="I67" i="23" s="1"/>
  <c r="E60" i="21"/>
  <c r="E60" i="20"/>
  <c r="E60" i="22" s="1"/>
  <c r="W53" i="20"/>
  <c r="W53" i="21"/>
  <c r="E12" i="21"/>
  <c r="E12" i="20"/>
  <c r="E12" i="22" s="1"/>
  <c r="AH131" i="21"/>
  <c r="AH131" i="20"/>
  <c r="AP131" i="22" s="1"/>
  <c r="H82" i="21"/>
  <c r="H82" i="20"/>
  <c r="H82" i="22" s="1"/>
  <c r="D64" i="20"/>
  <c r="D64" i="21"/>
  <c r="AH43" i="21"/>
  <c r="AH43" i="20"/>
  <c r="AP43" i="22" s="1"/>
  <c r="V37" i="21"/>
  <c r="V37" i="20"/>
  <c r="AD37" i="22" s="1"/>
  <c r="V25" i="20"/>
  <c r="V25" i="21"/>
  <c r="AA90" i="21"/>
  <c r="AA90" i="20"/>
  <c r="AI90" i="22" s="1"/>
  <c r="G90" i="28" s="1"/>
  <c r="I90" i="23" s="1"/>
  <c r="G26" i="21"/>
  <c r="G26" i="20"/>
  <c r="G26" i="22" s="1"/>
  <c r="Y19" i="21"/>
  <c r="Y19" i="20"/>
  <c r="AG19" i="22" s="1"/>
  <c r="E19" i="28" s="1"/>
  <c r="G19" i="23" s="1"/>
  <c r="C12" i="20"/>
  <c r="C12" i="21"/>
  <c r="Z35" i="21"/>
  <c r="Z35" i="20"/>
  <c r="AH35" i="22" s="1"/>
  <c r="F35" i="28" s="1"/>
  <c r="H35" i="23" s="1"/>
  <c r="AA86" i="21"/>
  <c r="AA86" i="20"/>
  <c r="AI86" i="22" s="1"/>
  <c r="G86" i="28" s="1"/>
  <c r="I86" i="23" s="1"/>
  <c r="AA86" i="23" s="1"/>
  <c r="G87" i="27" s="1"/>
  <c r="W72" i="21"/>
  <c r="W72" i="20"/>
  <c r="AE72" i="22" s="1"/>
  <c r="C72" i="28" s="1"/>
  <c r="E72" i="23" s="1"/>
  <c r="G38" i="20"/>
  <c r="G38" i="21"/>
  <c r="G22" i="21"/>
  <c r="G22" i="20"/>
  <c r="G22" i="22" s="1"/>
  <c r="W8" i="20"/>
  <c r="W8" i="21"/>
  <c r="Y74" i="20"/>
  <c r="Y74" i="21"/>
  <c r="C67" i="21"/>
  <c r="C67" i="20"/>
  <c r="C67" i="22" s="1"/>
  <c r="C51" i="20"/>
  <c r="C51" i="21"/>
  <c r="N125" i="21"/>
  <c r="N125" i="20"/>
  <c r="N125" i="22" s="1"/>
  <c r="X125" i="22" s="1"/>
  <c r="V119" i="20"/>
  <c r="V119" i="21"/>
  <c r="B75" i="21"/>
  <c r="B75" i="20"/>
  <c r="B75" i="22" s="1"/>
  <c r="N61" i="21"/>
  <c r="N61" i="20"/>
  <c r="N61" i="22" s="1"/>
  <c r="V55" i="21"/>
  <c r="V55" i="20"/>
  <c r="AD55" i="22" s="1"/>
  <c r="D38" i="20"/>
  <c r="D38" i="21"/>
  <c r="N29" i="21"/>
  <c r="N29" i="20"/>
  <c r="N29" i="22" s="1"/>
  <c r="V23" i="20"/>
  <c r="V23" i="21"/>
  <c r="AH94" i="20"/>
  <c r="AH94" i="21"/>
  <c r="AH50" i="21"/>
  <c r="AH50" i="20"/>
  <c r="AP50" i="22" s="1"/>
  <c r="AA36" i="21"/>
  <c r="AA36" i="20"/>
  <c r="AI36" i="22" s="1"/>
  <c r="G36" i="28" s="1"/>
  <c r="I36" i="23" s="1"/>
  <c r="E29" i="21"/>
  <c r="E29" i="20"/>
  <c r="E29" i="22" s="1"/>
  <c r="C22" i="21"/>
  <c r="C22" i="20"/>
  <c r="C22" i="22" s="1"/>
  <c r="F128" i="21"/>
  <c r="F128" i="20"/>
  <c r="F128" i="22" s="1"/>
  <c r="D113" i="20"/>
  <c r="D113" i="21"/>
  <c r="AH60" i="21"/>
  <c r="AH60" i="20"/>
  <c r="AP60" i="22" s="1"/>
  <c r="B54" i="20"/>
  <c r="B54" i="21"/>
  <c r="H23" i="21"/>
  <c r="H23" i="20"/>
  <c r="H23" i="22" s="1"/>
  <c r="F8" i="20"/>
  <c r="F8" i="21"/>
  <c r="F94" i="20"/>
  <c r="F94" i="21"/>
  <c r="X7" i="21"/>
  <c r="X7" i="20"/>
  <c r="AF7" i="22" s="1"/>
  <c r="D7" i="28" s="1"/>
  <c r="F7" i="23" s="1"/>
  <c r="X7" i="23" s="1"/>
  <c r="D8" i="27" s="1"/>
  <c r="AH95" i="21"/>
  <c r="AH95" i="20"/>
  <c r="AP95" i="22" s="1"/>
  <c r="B89" i="21"/>
  <c r="B89" i="20"/>
  <c r="B89" i="22" s="1"/>
  <c r="V77" i="20"/>
  <c r="V77" i="21"/>
  <c r="N31" i="20"/>
  <c r="N31" i="21"/>
  <c r="Y95" i="21"/>
  <c r="Y95" i="20"/>
  <c r="AG95" i="22" s="1"/>
  <c r="E95" i="28" s="1"/>
  <c r="G95" i="23" s="1"/>
  <c r="Z122" i="21"/>
  <c r="Z122" i="20"/>
  <c r="AH122" i="22" s="1"/>
  <c r="F122" i="28" s="1"/>
  <c r="H122" i="23" s="1"/>
  <c r="X91" i="20"/>
  <c r="X91" i="21"/>
  <c r="W115" i="20"/>
  <c r="W115" i="21"/>
  <c r="Y106" i="20"/>
  <c r="Y106" i="21"/>
  <c r="W99" i="21"/>
  <c r="W99" i="20"/>
  <c r="AE99" i="22" s="1"/>
  <c r="C99" i="28" s="1"/>
  <c r="E99" i="23" s="1"/>
  <c r="W99" i="23" s="1"/>
  <c r="C100" i="27" s="1"/>
  <c r="W83" i="21"/>
  <c r="W83" i="20"/>
  <c r="AE83" i="22" s="1"/>
  <c r="C83" i="28" s="1"/>
  <c r="E83" i="23" s="1"/>
  <c r="H120" i="21"/>
  <c r="H120" i="20"/>
  <c r="H120" i="22" s="1"/>
  <c r="X102" i="20"/>
  <c r="X102" i="21"/>
  <c r="AH81" i="20"/>
  <c r="AH81" i="21"/>
  <c r="H56" i="21"/>
  <c r="H56" i="20"/>
  <c r="H56" i="22" s="1"/>
  <c r="D26" i="21"/>
  <c r="D26" i="20"/>
  <c r="D26" i="22" s="1"/>
  <c r="X35" i="21"/>
  <c r="X35" i="20"/>
  <c r="AF35" i="22" s="1"/>
  <c r="D35" i="28" s="1"/>
  <c r="F35" i="23" s="1"/>
  <c r="X35" i="23" s="1"/>
  <c r="D36" i="27" s="1"/>
  <c r="G96" i="21"/>
  <c r="G96" i="20"/>
  <c r="G96" i="22" s="1"/>
  <c r="E89" i="20"/>
  <c r="E89" i="21"/>
  <c r="C82" i="20"/>
  <c r="C82" i="21"/>
  <c r="AA48" i="21"/>
  <c r="AA48" i="20"/>
  <c r="AI48" i="22" s="1"/>
  <c r="G48" i="28" s="1"/>
  <c r="I48" i="23" s="1"/>
  <c r="AA16" i="20"/>
  <c r="AA16" i="21"/>
  <c r="E9" i="20"/>
  <c r="E9" i="21"/>
  <c r="X71" i="20"/>
  <c r="X71" i="21"/>
  <c r="N30" i="20"/>
  <c r="N30" i="21"/>
  <c r="Z116" i="20"/>
  <c r="Z116" i="21"/>
  <c r="H55" i="21"/>
  <c r="H55" i="20"/>
  <c r="H55" i="22" s="1"/>
  <c r="W33" i="21"/>
  <c r="W33" i="20"/>
  <c r="AE33" i="22" s="1"/>
  <c r="C33" i="28" s="1"/>
  <c r="E33" i="23" s="1"/>
  <c r="W33" i="23" s="1"/>
  <c r="C34" i="27" s="1"/>
  <c r="H122" i="21"/>
  <c r="H122" i="20"/>
  <c r="H122" i="22" s="1"/>
  <c r="V97" i="21"/>
  <c r="V97" i="20"/>
  <c r="AD97" i="22" s="1"/>
  <c r="Z87" i="21"/>
  <c r="Z87" i="20"/>
  <c r="AH87" i="22" s="1"/>
  <c r="F87" i="28" s="1"/>
  <c r="H87" i="23" s="1"/>
  <c r="D72" i="20"/>
  <c r="D72" i="21"/>
  <c r="H58" i="21"/>
  <c r="H58" i="20"/>
  <c r="H58" i="22" s="1"/>
  <c r="Z43" i="20"/>
  <c r="Z43" i="21"/>
  <c r="Z23" i="21"/>
  <c r="Z23" i="20"/>
  <c r="AH23" i="22" s="1"/>
  <c r="F23" i="28" s="1"/>
  <c r="H23" i="23" s="1"/>
  <c r="Y127" i="20"/>
  <c r="Y127" i="21"/>
  <c r="C120" i="21"/>
  <c r="C120" i="20"/>
  <c r="C120" i="22" s="1"/>
  <c r="Y31" i="21"/>
  <c r="Y31" i="20"/>
  <c r="AG31" i="22" s="1"/>
  <c r="E31" i="28" s="1"/>
  <c r="G31" i="23" s="1"/>
  <c r="W24" i="21"/>
  <c r="W24" i="20"/>
  <c r="AE24" i="22" s="1"/>
  <c r="C24" i="28" s="1"/>
  <c r="E24" i="23" s="1"/>
  <c r="E15" i="21"/>
  <c r="E15" i="20"/>
  <c r="E15" i="22" s="1"/>
  <c r="AB92" i="20"/>
  <c r="AB92" i="21"/>
  <c r="X30" i="20"/>
  <c r="X30" i="21"/>
  <c r="E33" i="21"/>
  <c r="E33" i="20"/>
  <c r="E33" i="22" s="1"/>
  <c r="V78" i="20"/>
  <c r="V78" i="21"/>
  <c r="Y80" i="20"/>
  <c r="Y80" i="21"/>
  <c r="W41" i="21"/>
  <c r="W41" i="20"/>
  <c r="AE41" i="22" s="1"/>
  <c r="C41" i="28" s="1"/>
  <c r="E41" i="23" s="1"/>
  <c r="W41" i="23" s="1"/>
  <c r="C42" i="27" s="1"/>
  <c r="X131" i="20"/>
  <c r="X131" i="21"/>
  <c r="G93" i="21"/>
  <c r="G93" i="20"/>
  <c r="G93" i="22" s="1"/>
  <c r="AA61" i="20"/>
  <c r="AA61" i="21"/>
  <c r="Z130" i="21"/>
  <c r="Z130" i="20"/>
  <c r="AH130" i="22" s="1"/>
  <c r="F130" i="28" s="1"/>
  <c r="H130" i="23" s="1"/>
  <c r="B28" i="20"/>
  <c r="B28" i="21"/>
  <c r="AH101" i="20"/>
  <c r="AH101" i="21"/>
  <c r="Z93" i="21"/>
  <c r="Z93" i="20"/>
  <c r="AH93" i="22" s="1"/>
  <c r="F93" i="28" s="1"/>
  <c r="H93" i="23" s="1"/>
  <c r="Z93" i="23" s="1"/>
  <c r="F94" i="27" s="1"/>
  <c r="AB76" i="21"/>
  <c r="AB76" i="20"/>
  <c r="AJ76" i="22" s="1"/>
  <c r="F61" i="20"/>
  <c r="F61" i="21"/>
  <c r="B51" i="21"/>
  <c r="B51" i="20"/>
  <c r="B51" i="22" s="1"/>
  <c r="V19" i="21"/>
  <c r="V19" i="20"/>
  <c r="AD19" i="22" s="1"/>
  <c r="AH5" i="21"/>
  <c r="AH5" i="20"/>
  <c r="AP5" i="22" s="1"/>
  <c r="H57" i="20"/>
  <c r="H57" i="21"/>
  <c r="V24" i="21"/>
  <c r="V24" i="20"/>
  <c r="AD24" i="22" s="1"/>
  <c r="C66" i="20"/>
  <c r="C66" i="21"/>
  <c r="Y41" i="20"/>
  <c r="Y41" i="21"/>
  <c r="AA32" i="21"/>
  <c r="AA32" i="20"/>
  <c r="AI32" i="22" s="1"/>
  <c r="G32" i="28" s="1"/>
  <c r="I32" i="23" s="1"/>
  <c r="AA32" i="23" s="1"/>
  <c r="G33" i="27" s="1"/>
  <c r="H107" i="21"/>
  <c r="H107" i="20"/>
  <c r="H107" i="22" s="1"/>
  <c r="H75" i="21"/>
  <c r="H75" i="20"/>
  <c r="H75" i="22" s="1"/>
  <c r="Z60" i="20"/>
  <c r="Z60" i="21"/>
  <c r="X115" i="20"/>
  <c r="X115" i="21"/>
  <c r="W49" i="20"/>
  <c r="W49" i="21"/>
  <c r="AB110" i="21"/>
  <c r="AB110" i="20"/>
  <c r="AJ110" i="22" s="1"/>
  <c r="X80" i="20"/>
  <c r="X80" i="21"/>
  <c r="F63" i="20"/>
  <c r="F63" i="21"/>
  <c r="H46" i="21"/>
  <c r="H46" i="20"/>
  <c r="H46" i="22" s="1"/>
  <c r="AB14" i="21"/>
  <c r="AB14" i="20"/>
  <c r="AJ14" i="22" s="1"/>
  <c r="G66" i="21"/>
  <c r="G66" i="20"/>
  <c r="G66" i="22" s="1"/>
  <c r="E59" i="21"/>
  <c r="E59" i="20"/>
  <c r="E59" i="22" s="1"/>
  <c r="AA50" i="21"/>
  <c r="AA50" i="20"/>
  <c r="AI50" i="22" s="1"/>
  <c r="G50" i="28" s="1"/>
  <c r="I50" i="23" s="1"/>
  <c r="E43" i="21"/>
  <c r="E43" i="20"/>
  <c r="E43" i="22" s="1"/>
  <c r="G34" i="21"/>
  <c r="G34" i="20"/>
  <c r="G34" i="22" s="1"/>
  <c r="E27" i="20"/>
  <c r="E27" i="21"/>
  <c r="G18" i="21"/>
  <c r="G18" i="20"/>
  <c r="G18" i="22" s="1"/>
  <c r="Y11" i="21"/>
  <c r="Y11" i="20"/>
  <c r="AG11" i="22" s="1"/>
  <c r="E11" i="28" s="1"/>
  <c r="G11" i="23" s="1"/>
  <c r="B111" i="21"/>
  <c r="B111" i="20"/>
  <c r="B111" i="22" s="1"/>
  <c r="H28" i="20"/>
  <c r="H28" i="21"/>
  <c r="AB61" i="21"/>
  <c r="AB61" i="20"/>
  <c r="AJ61" i="22" s="1"/>
  <c r="G104" i="20"/>
  <c r="G104" i="21"/>
  <c r="C74" i="20"/>
  <c r="C74" i="21"/>
  <c r="Z108" i="21"/>
  <c r="Z108" i="20"/>
  <c r="AH108" i="22" s="1"/>
  <c r="F108" i="28" s="1"/>
  <c r="H108" i="23" s="1"/>
  <c r="B34" i="21"/>
  <c r="B34" i="20"/>
  <c r="B34" i="22" s="1"/>
  <c r="AA119" i="21"/>
  <c r="AA119" i="20"/>
  <c r="AI119" i="22" s="1"/>
  <c r="G119" i="28" s="1"/>
  <c r="I119" i="23" s="1"/>
  <c r="G55" i="20"/>
  <c r="G55" i="21"/>
  <c r="H94" i="20"/>
  <c r="H94" i="21"/>
  <c r="B69" i="20"/>
  <c r="B69" i="21"/>
  <c r="N23" i="21"/>
  <c r="N23" i="20"/>
  <c r="N23" i="22" s="1"/>
  <c r="F114" i="21"/>
  <c r="F114" i="20"/>
  <c r="F114" i="22" s="1"/>
  <c r="H81" i="21"/>
  <c r="H81" i="20"/>
  <c r="H81" i="22" s="1"/>
  <c r="C31" i="20"/>
  <c r="C31" i="21"/>
  <c r="H128" i="21"/>
  <c r="H128" i="20"/>
  <c r="H128" i="22" s="1"/>
  <c r="X110" i="21"/>
  <c r="X110" i="20"/>
  <c r="AF110" i="22" s="1"/>
  <c r="D110" i="28" s="1"/>
  <c r="F110" i="23" s="1"/>
  <c r="AB96" i="20"/>
  <c r="AB96" i="21"/>
  <c r="AT67" i="22"/>
  <c r="R67" i="28" s="1"/>
  <c r="T67" i="23" s="1"/>
  <c r="R55" i="22"/>
  <c r="X46" i="21"/>
  <c r="X46" i="20"/>
  <c r="AF46" i="22" s="1"/>
  <c r="D46" i="28" s="1"/>
  <c r="F46" i="23" s="1"/>
  <c r="X46" i="23" s="1"/>
  <c r="D47" i="27" s="1"/>
  <c r="M113" i="22"/>
  <c r="O104" i="22"/>
  <c r="Q95" i="22"/>
  <c r="C78" i="20"/>
  <c r="C78" i="21"/>
  <c r="E53" i="21"/>
  <c r="E53" i="20"/>
  <c r="F106" i="20"/>
  <c r="F106" i="22" s="1"/>
  <c r="F106" i="21"/>
  <c r="B60" i="21"/>
  <c r="B60" i="20"/>
  <c r="B20" i="21"/>
  <c r="B20" i="20"/>
  <c r="B20" i="22" s="1"/>
  <c r="F124" i="21"/>
  <c r="F124" i="20"/>
  <c r="H95" i="21"/>
  <c r="H95" i="20"/>
  <c r="F80" i="20"/>
  <c r="F80" i="22" s="1"/>
  <c r="F80" i="21"/>
  <c r="AH56" i="20"/>
  <c r="AH56" i="21"/>
  <c r="B50" i="21"/>
  <c r="B50" i="20"/>
  <c r="AB19" i="21"/>
  <c r="AB19" i="20"/>
  <c r="G123" i="20"/>
  <c r="G123" i="22" s="1"/>
  <c r="G123" i="21"/>
  <c r="E116" i="21"/>
  <c r="E116" i="20"/>
  <c r="E116" i="22" s="1"/>
  <c r="C109" i="20"/>
  <c r="C109" i="22" s="1"/>
  <c r="C109" i="21"/>
  <c r="I98" i="22"/>
  <c r="I66" i="22"/>
  <c r="H98" i="20"/>
  <c r="H98" i="22" s="1"/>
  <c r="H98" i="21"/>
  <c r="V41" i="21"/>
  <c r="V41" i="20"/>
  <c r="AD41" i="22" s="1"/>
  <c r="Z31" i="21"/>
  <c r="Z31" i="20"/>
  <c r="E123" i="20"/>
  <c r="E123" i="22" s="1"/>
  <c r="E123" i="21"/>
  <c r="AA114" i="21"/>
  <c r="AA114" i="20"/>
  <c r="Y107" i="20"/>
  <c r="Y107" i="21"/>
  <c r="W20" i="20"/>
  <c r="AE20" i="22" s="1"/>
  <c r="C20" i="28" s="1"/>
  <c r="E20" i="23" s="1"/>
  <c r="W20" i="23" s="1"/>
  <c r="C21" i="27" s="1"/>
  <c r="W20" i="21"/>
  <c r="G21" i="21"/>
  <c r="G21" i="20"/>
  <c r="Y4" i="20"/>
  <c r="AG4" i="22" s="1"/>
  <c r="E4" i="28" s="1"/>
  <c r="G4" i="23" s="1"/>
  <c r="Y4" i="23" s="1"/>
  <c r="E5" i="27" s="1"/>
  <c r="Y4" i="21"/>
  <c r="G8" i="20"/>
  <c r="G8" i="21"/>
  <c r="AH8" i="21"/>
  <c r="AH8" i="20"/>
  <c r="W121" i="20"/>
  <c r="AE121" i="22" s="1"/>
  <c r="C121" i="28" s="1"/>
  <c r="E121" i="23" s="1"/>
  <c r="W121" i="23" s="1"/>
  <c r="C122" i="27" s="1"/>
  <c r="W121" i="21"/>
  <c r="D44" i="21"/>
  <c r="D44" i="20"/>
  <c r="B5" i="21"/>
  <c r="B5" i="20"/>
  <c r="B5" i="22" s="1"/>
  <c r="J128" i="22"/>
  <c r="J88" i="22"/>
  <c r="P105" i="22"/>
  <c r="J16" i="22"/>
  <c r="AB84" i="20"/>
  <c r="AJ84" i="22" s="1"/>
  <c r="AB84" i="21"/>
  <c r="X66" i="21"/>
  <c r="X66" i="20"/>
  <c r="AF66" i="22" s="1"/>
  <c r="D66" i="28" s="1"/>
  <c r="F66" i="23" s="1"/>
  <c r="AH45" i="21"/>
  <c r="AH45" i="20"/>
  <c r="B39" i="20"/>
  <c r="B39" i="22" s="1"/>
  <c r="B39" i="21"/>
  <c r="B27" i="21"/>
  <c r="B27" i="20"/>
  <c r="N13" i="20"/>
  <c r="N13" i="21"/>
  <c r="AA124" i="20"/>
  <c r="AI124" i="22" s="1"/>
  <c r="G124" i="28" s="1"/>
  <c r="I124" i="23" s="1"/>
  <c r="AA124" i="23" s="1"/>
  <c r="G125" i="27" s="1"/>
  <c r="AA124" i="21"/>
  <c r="Y117" i="21"/>
  <c r="Y117" i="20"/>
  <c r="G108" i="20"/>
  <c r="G108" i="22" s="1"/>
  <c r="G108" i="21"/>
  <c r="E101" i="21"/>
  <c r="E101" i="20"/>
  <c r="E101" i="22" s="1"/>
  <c r="AA92" i="20"/>
  <c r="AI92" i="22" s="1"/>
  <c r="G92" i="28" s="1"/>
  <c r="I92" i="23" s="1"/>
  <c r="AA92" i="23" s="1"/>
  <c r="G93" i="27" s="1"/>
  <c r="AA92" i="21"/>
  <c r="Y85" i="20"/>
  <c r="AG85" i="22" s="1"/>
  <c r="E85" i="28" s="1"/>
  <c r="G85" i="23" s="1"/>
  <c r="Y85" i="21"/>
  <c r="G28" i="21"/>
  <c r="G28" i="20"/>
  <c r="E21" i="20"/>
  <c r="E21" i="21"/>
  <c r="C14" i="21"/>
  <c r="C14" i="20"/>
  <c r="B104" i="21"/>
  <c r="B104" i="20"/>
  <c r="X129" i="21"/>
  <c r="X129" i="20"/>
  <c r="AH108" i="21"/>
  <c r="AH108" i="20"/>
  <c r="AP108" i="22" s="1"/>
  <c r="V102" i="21"/>
  <c r="V102" i="20"/>
  <c r="X53" i="21"/>
  <c r="X53" i="20"/>
  <c r="N44" i="20"/>
  <c r="N44" i="22" s="1"/>
  <c r="X44" i="22" s="1"/>
  <c r="N44" i="21"/>
  <c r="B80" i="21"/>
  <c r="B80" i="20"/>
  <c r="B80" i="22" s="1"/>
  <c r="G75" i="20"/>
  <c r="G75" i="22" s="1"/>
  <c r="G75" i="21"/>
  <c r="E68" i="21"/>
  <c r="E68" i="20"/>
  <c r="W61" i="20"/>
  <c r="AE61" i="22" s="1"/>
  <c r="C61" i="28" s="1"/>
  <c r="E61" i="23" s="1"/>
  <c r="W61" i="21"/>
  <c r="C45" i="21"/>
  <c r="C45" i="20"/>
  <c r="C45" i="22" s="1"/>
  <c r="AB118" i="21"/>
  <c r="AB118" i="20"/>
  <c r="N79" i="21"/>
  <c r="N79" i="20"/>
  <c r="B73" i="21"/>
  <c r="B73" i="20"/>
  <c r="H54" i="21"/>
  <c r="H54" i="20"/>
  <c r="D24" i="21"/>
  <c r="D24" i="20"/>
  <c r="N15" i="20"/>
  <c r="N15" i="22" s="1"/>
  <c r="N15" i="21"/>
  <c r="V9" i="20"/>
  <c r="AD9" i="22" s="1"/>
  <c r="V9" i="21"/>
  <c r="C80" i="21"/>
  <c r="C80" i="20"/>
  <c r="C80" i="22" s="1"/>
  <c r="E71" i="20"/>
  <c r="E71" i="22" s="1"/>
  <c r="E71" i="21"/>
  <c r="C64" i="20"/>
  <c r="C64" i="22" s="1"/>
  <c r="C64" i="21"/>
  <c r="D67" i="21"/>
  <c r="D67" i="20"/>
  <c r="V79" i="21"/>
  <c r="V79" i="20"/>
  <c r="AD79" i="22" s="1"/>
  <c r="G72" i="20"/>
  <c r="G72" i="22" s="1"/>
  <c r="G72" i="21"/>
  <c r="Z18" i="20"/>
  <c r="AH18" i="22" s="1"/>
  <c r="F18" i="28" s="1"/>
  <c r="H18" i="23" s="1"/>
  <c r="Z18" i="21"/>
  <c r="N84" i="21"/>
  <c r="N84" i="20"/>
  <c r="W73" i="21"/>
  <c r="W73" i="20"/>
  <c r="AE73" i="22" s="1"/>
  <c r="C73" i="28" s="1"/>
  <c r="E73" i="23" s="1"/>
  <c r="W73" i="23" s="1"/>
  <c r="C74" i="27" s="1"/>
  <c r="H126" i="21"/>
  <c r="H126" i="20"/>
  <c r="E67" i="20"/>
  <c r="E67" i="22" s="1"/>
  <c r="E67" i="21"/>
  <c r="AH126" i="21"/>
  <c r="AH126" i="20"/>
  <c r="N78" i="20"/>
  <c r="N78" i="21"/>
  <c r="AB45" i="20"/>
  <c r="AJ45" i="22" s="1"/>
  <c r="AB45" i="21"/>
  <c r="Z14" i="20"/>
  <c r="AH14" i="22" s="1"/>
  <c r="F14" i="28" s="1"/>
  <c r="H14" i="23" s="1"/>
  <c r="Z14" i="21"/>
  <c r="W59" i="20"/>
  <c r="AE59" i="22" s="1"/>
  <c r="C59" i="28" s="1"/>
  <c r="E59" i="23" s="1"/>
  <c r="W59" i="23" s="1"/>
  <c r="C60" i="27" s="1"/>
  <c r="W59" i="21"/>
  <c r="V128" i="21"/>
  <c r="V128" i="20"/>
  <c r="AD128" i="22" s="1"/>
  <c r="D106" i="21"/>
  <c r="D106" i="20"/>
  <c r="N97" i="20"/>
  <c r="N97" i="22" s="1"/>
  <c r="N97" i="21"/>
  <c r="B91" i="21"/>
  <c r="B91" i="20"/>
  <c r="H72" i="21"/>
  <c r="H72" i="20"/>
  <c r="V47" i="21"/>
  <c r="V47" i="20"/>
  <c r="F37" i="20"/>
  <c r="F37" i="22" s="1"/>
  <c r="F37" i="21"/>
  <c r="D39" i="21"/>
  <c r="D39" i="20"/>
  <c r="W90" i="21"/>
  <c r="W90" i="20"/>
  <c r="AE90" i="22" s="1"/>
  <c r="C90" i="28" s="1"/>
  <c r="E90" i="23" s="1"/>
  <c r="W26" i="21"/>
  <c r="W26" i="20"/>
  <c r="P123" i="22"/>
  <c r="F100" i="20"/>
  <c r="F100" i="21"/>
  <c r="X85" i="20"/>
  <c r="X85" i="21"/>
  <c r="H71" i="20"/>
  <c r="H71" i="21"/>
  <c r="AL54" i="22"/>
  <c r="J54" i="28" s="1"/>
  <c r="L54" i="23" s="1"/>
  <c r="D41" i="20"/>
  <c r="D41" i="22" s="1"/>
  <c r="D41" i="21"/>
  <c r="AH20" i="20"/>
  <c r="AP20" i="22" s="1"/>
  <c r="AH20" i="21"/>
  <c r="V14" i="20"/>
  <c r="V14" i="21"/>
  <c r="D127" i="21"/>
  <c r="D127" i="20"/>
  <c r="D87" i="20"/>
  <c r="D87" i="22" s="1"/>
  <c r="D87" i="21"/>
  <c r="L7" i="22"/>
  <c r="AK126" i="22"/>
  <c r="I126" i="28" s="1"/>
  <c r="K126" i="23" s="1"/>
  <c r="AQ99" i="22"/>
  <c r="O99" i="28" s="1"/>
  <c r="Q99" i="23" s="1"/>
  <c r="AU81" i="22"/>
  <c r="S81" i="28" s="1"/>
  <c r="U81" i="23" s="1"/>
  <c r="S49" i="22"/>
  <c r="E16" i="20"/>
  <c r="E16" i="21"/>
  <c r="C9" i="20"/>
  <c r="C9" i="21"/>
  <c r="AB130" i="21"/>
  <c r="AB130" i="20"/>
  <c r="AJ130" i="22" s="1"/>
  <c r="L116" i="22"/>
  <c r="AB106" i="20"/>
  <c r="AJ106" i="22" s="1"/>
  <c r="AB106" i="21"/>
  <c r="F39" i="20"/>
  <c r="F39" i="22" s="1"/>
  <c r="F39" i="21"/>
  <c r="AB10" i="21"/>
  <c r="AB10" i="20"/>
  <c r="AS113" i="22"/>
  <c r="Q113" i="28" s="1"/>
  <c r="S113" i="23" s="1"/>
  <c r="W96" i="21"/>
  <c r="W96" i="20"/>
  <c r="AE96" i="22" s="1"/>
  <c r="C96" i="28" s="1"/>
  <c r="E96" i="23" s="1"/>
  <c r="Y87" i="21"/>
  <c r="Y87" i="20"/>
  <c r="AG87" i="22" s="1"/>
  <c r="E87" i="28" s="1"/>
  <c r="G87" i="23" s="1"/>
  <c r="G78" i="21"/>
  <c r="G78" i="20"/>
  <c r="G78" i="22" s="1"/>
  <c r="AA46" i="20"/>
  <c r="AA46" i="21"/>
  <c r="AB105" i="20"/>
  <c r="AB105" i="21"/>
  <c r="D125" i="21"/>
  <c r="D125" i="20"/>
  <c r="D125" i="22" s="1"/>
  <c r="D93" i="21"/>
  <c r="D93" i="20"/>
  <c r="D93" i="22" s="1"/>
  <c r="H59" i="20"/>
  <c r="H59" i="21"/>
  <c r="C57" i="21"/>
  <c r="C57" i="20"/>
  <c r="C57" i="22" s="1"/>
  <c r="E94" i="20"/>
  <c r="E94" i="21"/>
  <c r="Y78" i="20"/>
  <c r="Y78" i="21"/>
  <c r="C7" i="21"/>
  <c r="C7" i="20"/>
  <c r="C7" i="22" s="1"/>
  <c r="N4" i="21"/>
  <c r="N4" i="20"/>
  <c r="N4" i="22" s="1"/>
  <c r="Z102" i="21"/>
  <c r="Z102" i="20"/>
  <c r="AH102" i="22" s="1"/>
  <c r="F102" i="28" s="1"/>
  <c r="H102" i="23" s="1"/>
  <c r="Z102" i="23" s="1"/>
  <c r="F103" i="27" s="1"/>
  <c r="AA54" i="20"/>
  <c r="AA54" i="21"/>
  <c r="G4" i="21"/>
  <c r="G4" i="20"/>
  <c r="G4" i="22" s="1"/>
  <c r="D103" i="20"/>
  <c r="D103" i="21"/>
  <c r="G116" i="20"/>
  <c r="G116" i="21"/>
  <c r="E93" i="21"/>
  <c r="E93" i="20"/>
  <c r="E93" i="22" s="1"/>
  <c r="C38" i="21"/>
  <c r="C38" i="20"/>
  <c r="C38" i="22" s="1"/>
  <c r="B10" i="21"/>
  <c r="B10" i="20"/>
  <c r="B10" i="22" s="1"/>
  <c r="AA83" i="21"/>
  <c r="AA83" i="20"/>
  <c r="AI83" i="22" s="1"/>
  <c r="G83" i="28" s="1"/>
  <c r="I83" i="23" s="1"/>
  <c r="N127" i="21"/>
  <c r="N127" i="20"/>
  <c r="N127" i="22" s="1"/>
  <c r="AB70" i="20"/>
  <c r="AB70" i="21"/>
  <c r="AH17" i="21"/>
  <c r="AH17" i="20"/>
  <c r="AP17" i="22" s="1"/>
  <c r="Z104" i="21"/>
  <c r="Z104" i="20"/>
  <c r="AH104" i="22" s="1"/>
  <c r="F104" i="28" s="1"/>
  <c r="H104" i="23" s="1"/>
  <c r="Z104" i="23" s="1"/>
  <c r="F105" i="27" s="1"/>
  <c r="AB90" i="21"/>
  <c r="AB90" i="20"/>
  <c r="AJ90" i="22" s="1"/>
  <c r="Y102" i="21"/>
  <c r="Y102" i="20"/>
  <c r="AG102" i="22" s="1"/>
  <c r="E102" i="28" s="1"/>
  <c r="G102" i="23" s="1"/>
  <c r="G77" i="21"/>
  <c r="G77" i="20"/>
  <c r="G77" i="22" s="1"/>
  <c r="AA45" i="21"/>
  <c r="AA45" i="20"/>
  <c r="AI45" i="22" s="1"/>
  <c r="G45" i="28" s="1"/>
  <c r="I45" i="23" s="1"/>
  <c r="AA45" i="23" s="1"/>
  <c r="G46" i="27" s="1"/>
  <c r="G13" i="21"/>
  <c r="G13" i="20"/>
  <c r="G13" i="22" s="1"/>
  <c r="X119" i="21"/>
  <c r="X119" i="20"/>
  <c r="AF119" i="22" s="1"/>
  <c r="D119" i="28" s="1"/>
  <c r="F119" i="23" s="1"/>
  <c r="D123" i="21"/>
  <c r="D123" i="20"/>
  <c r="D123" i="22" s="1"/>
  <c r="V65" i="21"/>
  <c r="V65" i="20"/>
  <c r="AD65" i="22" s="1"/>
  <c r="AH7" i="20"/>
  <c r="AH7" i="21"/>
  <c r="AH88" i="20"/>
  <c r="AH88" i="21"/>
  <c r="V6" i="21"/>
  <c r="V6" i="20"/>
  <c r="AD6" i="22" s="1"/>
  <c r="AH91" i="21"/>
  <c r="AH91" i="20"/>
  <c r="AP91" i="22" s="1"/>
  <c r="E75" i="20"/>
  <c r="E75" i="21"/>
  <c r="Y114" i="21"/>
  <c r="Y114" i="20"/>
  <c r="AG114" i="22" s="1"/>
  <c r="E114" i="28" s="1"/>
  <c r="G114" i="23" s="1"/>
  <c r="AA73" i="20"/>
  <c r="AA73" i="21"/>
  <c r="E34" i="20"/>
  <c r="E34" i="21"/>
  <c r="D15" i="21"/>
  <c r="D15" i="20"/>
  <c r="D15" i="22" s="1"/>
  <c r="AB7" i="21"/>
  <c r="AB7" i="20"/>
  <c r="AJ7" i="22" s="1"/>
  <c r="AH47" i="20"/>
  <c r="AH47" i="21"/>
  <c r="AA85" i="21"/>
  <c r="AA85" i="20"/>
  <c r="AI85" i="22" s="1"/>
  <c r="G85" i="28" s="1"/>
  <c r="I85" i="23" s="1"/>
  <c r="E81" i="20"/>
  <c r="E81" i="21"/>
  <c r="C91" i="21"/>
  <c r="C91" i="20"/>
  <c r="C91" i="22" s="1"/>
  <c r="N65" i="20"/>
  <c r="N65" i="21"/>
  <c r="F25" i="21"/>
  <c r="F25" i="20"/>
  <c r="F25" i="22" s="1"/>
  <c r="AB13" i="21"/>
  <c r="AB13" i="20"/>
  <c r="AJ13" i="22" s="1"/>
  <c r="AA56" i="21"/>
  <c r="AA56" i="20"/>
  <c r="AI56" i="22" s="1"/>
  <c r="G56" i="28" s="1"/>
  <c r="I56" i="23" s="1"/>
  <c r="X117" i="20"/>
  <c r="X117" i="21"/>
  <c r="Z56" i="21"/>
  <c r="Z56" i="20"/>
  <c r="AH56" i="22" s="1"/>
  <c r="F56" i="28" s="1"/>
  <c r="H56" i="23" s="1"/>
  <c r="F27" i="20"/>
  <c r="F27" i="21"/>
  <c r="C28" i="20"/>
  <c r="C28" i="21"/>
  <c r="J124" i="22"/>
  <c r="H93" i="20"/>
  <c r="H93" i="22" s="1"/>
  <c r="H93" i="21"/>
  <c r="AH58" i="21"/>
  <c r="AH58" i="20"/>
  <c r="AM131" i="22"/>
  <c r="K131" i="28" s="1"/>
  <c r="M131" i="23" s="1"/>
  <c r="O113" i="22"/>
  <c r="AO106" i="22"/>
  <c r="M106" i="28" s="1"/>
  <c r="O106" i="23" s="1"/>
  <c r="O97" i="22"/>
  <c r="AM67" i="22"/>
  <c r="K67" i="28" s="1"/>
  <c r="M67" i="23" s="1"/>
  <c r="AO58" i="22"/>
  <c r="M58" i="28" s="1"/>
  <c r="O58" i="23" s="1"/>
  <c r="G37" i="20"/>
  <c r="G37" i="22" s="1"/>
  <c r="G37" i="21"/>
  <c r="I28" i="22"/>
  <c r="K19" i="22"/>
  <c r="AO10" i="22"/>
  <c r="M10" i="28" s="1"/>
  <c r="O10" i="23" s="1"/>
  <c r="F74" i="20"/>
  <c r="F74" i="21"/>
  <c r="X126" i="21"/>
  <c r="X126" i="20"/>
  <c r="AF126" i="22" s="1"/>
  <c r="D126" i="28" s="1"/>
  <c r="F126" i="23" s="1"/>
  <c r="X114" i="21"/>
  <c r="X114" i="20"/>
  <c r="AF114" i="22" s="1"/>
  <c r="D114" i="28" s="1"/>
  <c r="F114" i="23" s="1"/>
  <c r="AH105" i="21"/>
  <c r="AH105" i="20"/>
  <c r="AP105" i="22" s="1"/>
  <c r="X82" i="20"/>
  <c r="X82" i="21"/>
  <c r="R71" i="22"/>
  <c r="AH41" i="21"/>
  <c r="AH41" i="20"/>
  <c r="R19" i="22"/>
  <c r="N9" i="20"/>
  <c r="N9" i="21"/>
  <c r="Q119" i="22"/>
  <c r="S110" i="22"/>
  <c r="AA100" i="20"/>
  <c r="AA100" i="21"/>
  <c r="I91" i="22"/>
  <c r="K82" i="22"/>
  <c r="AU46" i="22"/>
  <c r="S46" i="28" s="1"/>
  <c r="U46" i="23" s="1"/>
  <c r="K34" i="22"/>
  <c r="AU14" i="22"/>
  <c r="S14" i="28" s="1"/>
  <c r="U14" i="23" s="1"/>
  <c r="AB129" i="21"/>
  <c r="AB129" i="20"/>
  <c r="B130" i="20"/>
  <c r="B130" i="22" s="1"/>
  <c r="B130" i="21"/>
  <c r="Z96" i="20"/>
  <c r="AH96" i="22" s="1"/>
  <c r="F96" i="28" s="1"/>
  <c r="H96" i="23" s="1"/>
  <c r="Z96" i="23" s="1"/>
  <c r="F97" i="27" s="1"/>
  <c r="Z96" i="21"/>
  <c r="X49" i="21"/>
  <c r="X49" i="20"/>
  <c r="AF49" i="22" s="1"/>
  <c r="D49" i="28" s="1"/>
  <c r="F49" i="23" s="1"/>
  <c r="AT38" i="22"/>
  <c r="R38" i="28" s="1"/>
  <c r="T38" i="23" s="1"/>
  <c r="R6" i="22"/>
  <c r="L63" i="22"/>
  <c r="AH22" i="20"/>
  <c r="AH22" i="21"/>
  <c r="AU125" i="22"/>
  <c r="S125" i="28" s="1"/>
  <c r="U125" i="23" s="1"/>
  <c r="K113" i="22"/>
  <c r="Q86" i="22"/>
  <c r="AK74" i="22"/>
  <c r="I74" i="28" s="1"/>
  <c r="K74" i="23" s="1"/>
  <c r="G67" i="20"/>
  <c r="G67" i="21"/>
  <c r="Y60" i="21"/>
  <c r="Y60" i="20"/>
  <c r="AG60" i="22" s="1"/>
  <c r="E60" i="28" s="1"/>
  <c r="G60" i="23" s="1"/>
  <c r="C53" i="21"/>
  <c r="C53" i="20"/>
  <c r="C53" i="22" s="1"/>
  <c r="AS38" i="22"/>
  <c r="Q38" i="28" s="1"/>
  <c r="S38" i="23" s="1"/>
  <c r="Q22" i="22"/>
  <c r="Y12" i="20"/>
  <c r="Y12" i="21"/>
  <c r="N131" i="21"/>
  <c r="N131" i="20"/>
  <c r="N131" i="22" s="1"/>
  <c r="P122" i="22"/>
  <c r="J109" i="22"/>
  <c r="P90" i="22"/>
  <c r="Z79" i="20"/>
  <c r="AH79" i="22" s="1"/>
  <c r="F79" i="28" s="1"/>
  <c r="H79" i="23" s="1"/>
  <c r="Z79" i="21"/>
  <c r="AN72" i="22"/>
  <c r="L72" i="28" s="1"/>
  <c r="N72" i="23" s="1"/>
  <c r="X64" i="20"/>
  <c r="X64" i="21"/>
  <c r="R53" i="22"/>
  <c r="N43" i="21"/>
  <c r="N43" i="20"/>
  <c r="N43" i="22" s="1"/>
  <c r="B37" i="21"/>
  <c r="B37" i="20"/>
  <c r="B25" i="21"/>
  <c r="B25" i="20"/>
  <c r="W124" i="20"/>
  <c r="AE124" i="22" s="1"/>
  <c r="C124" i="28" s="1"/>
  <c r="E124" i="23" s="1"/>
  <c r="W124" i="21"/>
  <c r="AU116" i="22"/>
  <c r="S116" i="28" s="1"/>
  <c r="U116" i="23" s="1"/>
  <c r="Q109" i="22"/>
  <c r="E51" i="21"/>
  <c r="E51" i="20"/>
  <c r="AA42" i="20"/>
  <c r="AI42" i="22" s="1"/>
  <c r="G42" i="28" s="1"/>
  <c r="I42" i="23" s="1"/>
  <c r="AA42" i="21"/>
  <c r="AM8" i="22"/>
  <c r="K8" i="28" s="1"/>
  <c r="M8" i="23" s="1"/>
  <c r="M123" i="22"/>
  <c r="Q105" i="22"/>
  <c r="S96" i="22"/>
  <c r="G86" i="21"/>
  <c r="G86" i="20"/>
  <c r="C72" i="21"/>
  <c r="C72" i="20"/>
  <c r="AU48" i="22"/>
  <c r="S48" i="28" s="1"/>
  <c r="U48" i="23" s="1"/>
  <c r="AA38" i="21"/>
  <c r="AA38" i="20"/>
  <c r="AI38" i="22" s="1"/>
  <c r="G38" i="28" s="1"/>
  <c r="I38" i="23" s="1"/>
  <c r="AA22" i="21"/>
  <c r="AA22" i="20"/>
  <c r="AI22" i="22" s="1"/>
  <c r="G22" i="28" s="1"/>
  <c r="I22" i="23" s="1"/>
  <c r="AA22" i="23" s="1"/>
  <c r="G23" i="27" s="1"/>
  <c r="C8" i="21"/>
  <c r="C8" i="20"/>
  <c r="C8" i="22" s="1"/>
  <c r="AN115" i="22"/>
  <c r="L115" i="28" s="1"/>
  <c r="N115" i="23" s="1"/>
  <c r="L67" i="22"/>
  <c r="AN27" i="22"/>
  <c r="L27" i="28" s="1"/>
  <c r="N27" i="23" s="1"/>
  <c r="AS84" i="22"/>
  <c r="Q84" i="28" s="1"/>
  <c r="S84" i="23" s="1"/>
  <c r="E74" i="21"/>
  <c r="E74" i="20"/>
  <c r="E74" i="22" s="1"/>
  <c r="W67" i="21"/>
  <c r="W67" i="20"/>
  <c r="AE67" i="22" s="1"/>
  <c r="C67" i="28" s="1"/>
  <c r="E67" i="23" s="1"/>
  <c r="W67" i="23" s="1"/>
  <c r="C68" i="27" s="1"/>
  <c r="AU59" i="22"/>
  <c r="S59" i="28" s="1"/>
  <c r="U59" i="23" s="1"/>
  <c r="W51" i="20"/>
  <c r="AE51" i="22" s="1"/>
  <c r="C51" i="28" s="1"/>
  <c r="E51" i="23" s="1"/>
  <c r="W51" i="21"/>
  <c r="I40" i="22"/>
  <c r="K31" i="22"/>
  <c r="M22" i="22"/>
  <c r="AQ13" i="22"/>
  <c r="O13" i="28" s="1"/>
  <c r="Q13" i="23" s="1"/>
  <c r="O4" i="22"/>
  <c r="AH125" i="21"/>
  <c r="AH125" i="20"/>
  <c r="AP125" i="22" s="1"/>
  <c r="B119" i="21"/>
  <c r="B119" i="20"/>
  <c r="B119" i="22" s="1"/>
  <c r="N93" i="20"/>
  <c r="N93" i="21"/>
  <c r="V75" i="20"/>
  <c r="V75" i="21"/>
  <c r="AH61" i="21"/>
  <c r="AH61" i="20"/>
  <c r="AP61" i="22" s="1"/>
  <c r="B55" i="20"/>
  <c r="B55" i="21"/>
  <c r="L46" i="22"/>
  <c r="H36" i="20"/>
  <c r="H36" i="22" s="1"/>
  <c r="W36" i="22" s="1"/>
  <c r="H36" i="21"/>
  <c r="F21" i="21"/>
  <c r="F21" i="20"/>
  <c r="V11" i="21"/>
  <c r="V11" i="20"/>
  <c r="AB121" i="21"/>
  <c r="AB121" i="20"/>
  <c r="H85" i="20"/>
  <c r="H85" i="22" s="1"/>
  <c r="W85" i="22" s="1"/>
  <c r="H85" i="21"/>
  <c r="AH42" i="20"/>
  <c r="AP42" i="22" s="1"/>
  <c r="AH42" i="21"/>
  <c r="AQ128" i="22"/>
  <c r="O128" i="28" s="1"/>
  <c r="Q128" i="23" s="1"/>
  <c r="AO121" i="22"/>
  <c r="M121" i="28" s="1"/>
  <c r="O121" i="23" s="1"/>
  <c r="AQ112" i="22"/>
  <c r="O112" i="28" s="1"/>
  <c r="Q112" i="23" s="1"/>
  <c r="M105" i="22"/>
  <c r="AQ96" i="22"/>
  <c r="O96" i="28" s="1"/>
  <c r="Q96" i="23" s="1"/>
  <c r="AO89" i="22"/>
  <c r="M89" i="28" s="1"/>
  <c r="O89" i="23" s="1"/>
  <c r="AQ80" i="22"/>
  <c r="O80" i="28" s="1"/>
  <c r="Q80" i="23" s="1"/>
  <c r="AQ48" i="22"/>
  <c r="O48" i="28" s="1"/>
  <c r="Q48" i="23" s="1"/>
  <c r="AM34" i="22"/>
  <c r="K34" i="28" s="1"/>
  <c r="M34" i="23" s="1"/>
  <c r="AA20" i="20"/>
  <c r="AA20" i="21"/>
  <c r="Y13" i="20"/>
  <c r="Y13" i="21"/>
  <c r="W6" i="20"/>
  <c r="W6" i="21"/>
  <c r="L15" i="22"/>
  <c r="J126" i="22"/>
  <c r="AR119" i="22"/>
  <c r="P119" i="28" s="1"/>
  <c r="R119" i="23" s="1"/>
  <c r="L109" i="22"/>
  <c r="AB99" i="21"/>
  <c r="AB99" i="20"/>
  <c r="AJ99" i="22" s="1"/>
  <c r="D81" i="21"/>
  <c r="D81" i="20"/>
  <c r="D81" i="22" s="1"/>
  <c r="N60" i="20"/>
  <c r="N60" i="21"/>
  <c r="V54" i="21"/>
  <c r="V54" i="20"/>
  <c r="AD54" i="22" s="1"/>
  <c r="F40" i="21"/>
  <c r="F40" i="20"/>
  <c r="F40" i="22" s="1"/>
  <c r="P31" i="22"/>
  <c r="Z20" i="20"/>
  <c r="AH20" i="22" s="1"/>
  <c r="F20" i="28" s="1"/>
  <c r="H20" i="23" s="1"/>
  <c r="Z20" i="21"/>
  <c r="AA131" i="21"/>
  <c r="AA131" i="20"/>
  <c r="E124" i="20"/>
  <c r="E124" i="21"/>
  <c r="C117" i="21"/>
  <c r="C117" i="20"/>
  <c r="C101" i="21"/>
  <c r="C101" i="20"/>
  <c r="AS22" i="22"/>
  <c r="Q22" i="28" s="1"/>
  <c r="S22" i="23" s="1"/>
  <c r="W5" i="21"/>
  <c r="W5" i="20"/>
  <c r="AE5" i="22" s="1"/>
  <c r="C5" i="28" s="1"/>
  <c r="E5" i="23" s="1"/>
  <c r="L124" i="22"/>
  <c r="X116" i="20"/>
  <c r="AF116" i="22" s="1"/>
  <c r="D116" i="28" s="1"/>
  <c r="F116" i="23" s="1"/>
  <c r="X116" i="21"/>
  <c r="N95" i="20"/>
  <c r="N95" i="22" s="1"/>
  <c r="X95" i="22" s="1"/>
  <c r="N95" i="21"/>
  <c r="V89" i="21"/>
  <c r="V89" i="20"/>
  <c r="B77" i="20"/>
  <c r="B77" i="21"/>
  <c r="X52" i="21"/>
  <c r="X52" i="20"/>
  <c r="Q121" i="22"/>
  <c r="M91" i="22"/>
  <c r="AU64" i="22"/>
  <c r="S64" i="28" s="1"/>
  <c r="U64" i="23" s="1"/>
  <c r="O18" i="22"/>
  <c r="L115" i="22"/>
  <c r="N82" i="21"/>
  <c r="N82" i="20"/>
  <c r="N82" i="22" s="1"/>
  <c r="P9" i="22"/>
  <c r="AU123" i="22"/>
  <c r="S123" i="28" s="1"/>
  <c r="U123" i="23" s="1"/>
  <c r="C115" i="20"/>
  <c r="C115" i="21"/>
  <c r="E106" i="21"/>
  <c r="E106" i="20"/>
  <c r="E106" i="22" s="1"/>
  <c r="C99" i="20"/>
  <c r="C99" i="21"/>
  <c r="S91" i="22"/>
  <c r="C83" i="20"/>
  <c r="C83" i="22" s="1"/>
  <c r="C83" i="21"/>
  <c r="AM63" i="22"/>
  <c r="K63" i="28" s="1"/>
  <c r="M63" i="23" s="1"/>
  <c r="AK40" i="22"/>
  <c r="I40" i="28" s="1"/>
  <c r="K40" i="23" s="1"/>
  <c r="AM31" i="22"/>
  <c r="K31" i="28" s="1"/>
  <c r="M31" i="23" s="1"/>
  <c r="AK24" i="22"/>
  <c r="I24" i="28" s="1"/>
  <c r="K24" i="23" s="1"/>
  <c r="K15" i="22"/>
  <c r="AK8" i="22"/>
  <c r="I8" i="28" s="1"/>
  <c r="K8" i="23" s="1"/>
  <c r="P128" i="22"/>
  <c r="AB120" i="21"/>
  <c r="AB120" i="20"/>
  <c r="AJ120" i="22" s="1"/>
  <c r="D102" i="20"/>
  <c r="D102" i="21"/>
  <c r="AT91" i="22"/>
  <c r="R91" i="28" s="1"/>
  <c r="T91" i="23" s="1"/>
  <c r="N81" i="20"/>
  <c r="N81" i="22" s="1"/>
  <c r="N81" i="21"/>
  <c r="J71" i="22"/>
  <c r="B63" i="21"/>
  <c r="B63" i="20"/>
  <c r="B63" i="22" s="1"/>
  <c r="AL51" i="22"/>
  <c r="J51" i="28" s="1"/>
  <c r="L51" i="23" s="1"/>
  <c r="AR44" i="22"/>
  <c r="P44" i="28" s="1"/>
  <c r="R44" i="23" s="1"/>
  <c r="AB24" i="20"/>
  <c r="AB24" i="21"/>
  <c r="J7" i="22"/>
  <c r="D35" i="20"/>
  <c r="D35" i="22" s="1"/>
  <c r="D35" i="21"/>
  <c r="AQ124" i="22"/>
  <c r="O124" i="28" s="1"/>
  <c r="Q124" i="23" s="1"/>
  <c r="AO117" i="22"/>
  <c r="M117" i="28" s="1"/>
  <c r="O117" i="23" s="1"/>
  <c r="AM110" i="22"/>
  <c r="K110" i="28" s="1"/>
  <c r="M110" i="23" s="1"/>
  <c r="AA96" i="21"/>
  <c r="AA96" i="20"/>
  <c r="AI96" i="22" s="1"/>
  <c r="G96" i="28" s="1"/>
  <c r="I96" i="23" s="1"/>
  <c r="AA96" i="23" s="1"/>
  <c r="G97" i="27" s="1"/>
  <c r="Y89" i="21"/>
  <c r="Y89" i="20"/>
  <c r="AG89" i="22" s="1"/>
  <c r="E89" i="28" s="1"/>
  <c r="G89" i="23" s="1"/>
  <c r="W82" i="21"/>
  <c r="W82" i="20"/>
  <c r="AE82" i="22" s="1"/>
  <c r="C82" i="28" s="1"/>
  <c r="E82" i="23" s="1"/>
  <c r="AU74" i="22"/>
  <c r="S74" i="28" s="1"/>
  <c r="U74" i="23" s="1"/>
  <c r="I55" i="22"/>
  <c r="G48" i="21"/>
  <c r="G48" i="20"/>
  <c r="G48" i="22" s="1"/>
  <c r="AK23" i="22"/>
  <c r="I23" i="28" s="1"/>
  <c r="K23" i="23" s="1"/>
  <c r="G16" i="21"/>
  <c r="G16" i="20"/>
  <c r="Y9" i="21"/>
  <c r="Y9" i="20"/>
  <c r="B56" i="21"/>
  <c r="B56" i="20"/>
  <c r="B56" i="22" s="1"/>
  <c r="P21" i="22"/>
  <c r="F116" i="21"/>
  <c r="F116" i="20"/>
  <c r="F116" i="22" s="1"/>
  <c r="AN109" i="22"/>
  <c r="L109" i="28" s="1"/>
  <c r="N109" i="23" s="1"/>
  <c r="D101" i="21"/>
  <c r="D101" i="20"/>
  <c r="R90" i="22"/>
  <c r="J82" i="22"/>
  <c r="P63" i="22"/>
  <c r="Z52" i="21"/>
  <c r="Z52" i="20"/>
  <c r="AH52" i="22" s="1"/>
  <c r="F52" i="28" s="1"/>
  <c r="H52" i="23" s="1"/>
  <c r="Z52" i="23" s="1"/>
  <c r="F53" i="27" s="1"/>
  <c r="AN45" i="22"/>
  <c r="L45" i="28" s="1"/>
  <c r="N45" i="23" s="1"/>
  <c r="AH36" i="20"/>
  <c r="AP36" i="22" s="1"/>
  <c r="AH36" i="21"/>
  <c r="V30" i="20"/>
  <c r="V30" i="21"/>
  <c r="R60" i="22"/>
  <c r="AB21" i="20"/>
  <c r="AB21" i="21"/>
  <c r="W129" i="21"/>
  <c r="W129" i="20"/>
  <c r="AE129" i="22" s="1"/>
  <c r="C129" i="28" s="1"/>
  <c r="E129" i="23" s="1"/>
  <c r="AU121" i="22"/>
  <c r="S121" i="28" s="1"/>
  <c r="U121" i="23" s="1"/>
  <c r="AA111" i="21"/>
  <c r="AA111" i="20"/>
  <c r="AI111" i="22" s="1"/>
  <c r="G111" i="28" s="1"/>
  <c r="I111" i="23" s="1"/>
  <c r="O91" i="22"/>
  <c r="AS66" i="22"/>
  <c r="Q66" i="28" s="1"/>
  <c r="S66" i="23" s="1"/>
  <c r="M20" i="22"/>
  <c r="F119" i="21"/>
  <c r="F119" i="20"/>
  <c r="F119" i="22" s="1"/>
  <c r="D104" i="21"/>
  <c r="D104" i="20"/>
  <c r="D104" i="22" s="1"/>
  <c r="J85" i="22"/>
  <c r="AR78" i="22"/>
  <c r="P78" i="28" s="1"/>
  <c r="R78" i="23" s="1"/>
  <c r="L68" i="22"/>
  <c r="Z55" i="21"/>
  <c r="Z55" i="20"/>
  <c r="AN48" i="22"/>
  <c r="L48" i="28" s="1"/>
  <c r="N48" i="23" s="1"/>
  <c r="AL41" i="22"/>
  <c r="J41" i="28" s="1"/>
  <c r="L41" i="23" s="1"/>
  <c r="B33" i="20"/>
  <c r="B33" i="21"/>
  <c r="P14" i="22"/>
  <c r="AK125" i="22"/>
  <c r="I125" i="28" s="1"/>
  <c r="K125" i="23" s="1"/>
  <c r="AA118" i="21"/>
  <c r="AA118" i="20"/>
  <c r="Y111" i="20"/>
  <c r="AG111" i="22" s="1"/>
  <c r="E111" i="28" s="1"/>
  <c r="G111" i="23" s="1"/>
  <c r="Y111" i="23" s="1"/>
  <c r="E112" i="27" s="1"/>
  <c r="Y111" i="21"/>
  <c r="C104" i="21"/>
  <c r="C104" i="20"/>
  <c r="C104" i="22" s="1"/>
  <c r="AQ82" i="22"/>
  <c r="O82" i="28" s="1"/>
  <c r="Q82" i="23" s="1"/>
  <c r="M75" i="22"/>
  <c r="S64" i="22"/>
  <c r="Q57" i="22"/>
  <c r="Y47" i="21"/>
  <c r="Y47" i="20"/>
  <c r="K20" i="22"/>
  <c r="Q72" i="22"/>
  <c r="K35" i="22"/>
  <c r="L23" i="22"/>
  <c r="AN82" i="22"/>
  <c r="L82" i="28" s="1"/>
  <c r="N82" i="23" s="1"/>
  <c r="AN18" i="22"/>
  <c r="L18" i="28" s="1"/>
  <c r="N18" i="23" s="1"/>
  <c r="AK63" i="22"/>
  <c r="I63" i="28" s="1"/>
  <c r="K63" i="23" s="1"/>
  <c r="AO13" i="22"/>
  <c r="M13" i="28" s="1"/>
  <c r="O13" i="23" s="1"/>
  <c r="AN69" i="22"/>
  <c r="L69" i="28" s="1"/>
  <c r="N69" i="23" s="1"/>
  <c r="H15" i="21"/>
  <c r="H15" i="20"/>
  <c r="H15" i="22" s="1"/>
  <c r="G71" i="21"/>
  <c r="G71" i="20"/>
  <c r="G71" i="22" s="1"/>
  <c r="V32" i="21"/>
  <c r="V32" i="20"/>
  <c r="AD32" i="22" s="1"/>
  <c r="AO130" i="22"/>
  <c r="M130" i="28" s="1"/>
  <c r="O130" i="23" s="1"/>
  <c r="M114" i="22"/>
  <c r="AQ105" i="22"/>
  <c r="O105" i="28" s="1"/>
  <c r="Q105" i="23" s="1"/>
  <c r="AO82" i="22"/>
  <c r="M82" i="28" s="1"/>
  <c r="O82" i="23" s="1"/>
  <c r="M50" i="22"/>
  <c r="M18" i="22"/>
  <c r="AN71" i="22"/>
  <c r="L71" i="28" s="1"/>
  <c r="N71" i="23" s="1"/>
  <c r="V28" i="21"/>
  <c r="V28" i="20"/>
  <c r="AB108" i="20"/>
  <c r="AB108" i="21"/>
  <c r="F93" i="20"/>
  <c r="F93" i="22" s="1"/>
  <c r="F93" i="21"/>
  <c r="H76" i="20"/>
  <c r="H76" i="22" s="1"/>
  <c r="H76" i="21"/>
  <c r="AT47" i="22"/>
  <c r="R47" i="28" s="1"/>
  <c r="T47" i="23" s="1"/>
  <c r="AH37" i="20"/>
  <c r="AH37" i="21"/>
  <c r="B19" i="20"/>
  <c r="B19" i="21"/>
  <c r="N5" i="20"/>
  <c r="N5" i="21"/>
  <c r="AT100" i="22"/>
  <c r="R100" i="28" s="1"/>
  <c r="T100" i="23" s="1"/>
  <c r="AB57" i="21"/>
  <c r="AB57" i="20"/>
  <c r="B24" i="21"/>
  <c r="B24" i="20"/>
  <c r="B24" i="22" s="1"/>
  <c r="AM126" i="22"/>
  <c r="K126" i="28" s="1"/>
  <c r="M126" i="23" s="1"/>
  <c r="S74" i="22"/>
  <c r="W66" i="21"/>
  <c r="W66" i="20"/>
  <c r="S58" i="22"/>
  <c r="AS51" i="22"/>
  <c r="Q51" i="28" s="1"/>
  <c r="S51" i="23" s="1"/>
  <c r="E41" i="20"/>
  <c r="E41" i="21"/>
  <c r="G32" i="20"/>
  <c r="G32" i="22" s="1"/>
  <c r="G32" i="21"/>
  <c r="AR125" i="22"/>
  <c r="P125" i="28" s="1"/>
  <c r="R125" i="23" s="1"/>
  <c r="AL68" i="22"/>
  <c r="J68" i="28" s="1"/>
  <c r="L68" i="23" s="1"/>
  <c r="AR127" i="22"/>
  <c r="P127" i="28" s="1"/>
  <c r="R127" i="23" s="1"/>
  <c r="J102" i="22"/>
  <c r="P95" i="22"/>
  <c r="AR83" i="22"/>
  <c r="P83" i="28" s="1"/>
  <c r="R83" i="23" s="1"/>
  <c r="AB75" i="21"/>
  <c r="AB75" i="20"/>
  <c r="F60" i="20"/>
  <c r="F60" i="22" s="1"/>
  <c r="F60" i="21"/>
  <c r="AL26" i="22"/>
  <c r="J26" i="28" s="1"/>
  <c r="L26" i="23" s="1"/>
  <c r="AN9" i="22"/>
  <c r="L9" i="28" s="1"/>
  <c r="N9" i="23" s="1"/>
  <c r="AR97" i="22"/>
  <c r="P97" i="28" s="1"/>
  <c r="R97" i="23" s="1"/>
  <c r="J12" i="22"/>
  <c r="S105" i="22"/>
  <c r="AS98" i="22"/>
  <c r="Q98" i="28" s="1"/>
  <c r="S98" i="23" s="1"/>
  <c r="AQ75" i="22"/>
  <c r="O75" i="28" s="1"/>
  <c r="Q75" i="23" s="1"/>
  <c r="Q66" i="22"/>
  <c r="S57" i="22"/>
  <c r="C49" i="20"/>
  <c r="C49" i="21"/>
  <c r="AU41" i="22"/>
  <c r="S41" i="28" s="1"/>
  <c r="U41" i="23" s="1"/>
  <c r="AU25" i="22"/>
  <c r="S25" i="28" s="1"/>
  <c r="U25" i="23" s="1"/>
  <c r="Q18" i="22"/>
  <c r="Z107" i="20"/>
  <c r="AH107" i="22" s="1"/>
  <c r="F107" i="28" s="1"/>
  <c r="H107" i="23" s="1"/>
  <c r="Z107" i="23" s="1"/>
  <c r="F108" i="27" s="1"/>
  <c r="Z107" i="21"/>
  <c r="P86" i="22"/>
  <c r="H78" i="20"/>
  <c r="H78" i="21"/>
  <c r="AN68" i="22"/>
  <c r="L68" i="28" s="1"/>
  <c r="N68" i="23" s="1"/>
  <c r="V53" i="21"/>
  <c r="V53" i="20"/>
  <c r="J41" i="22"/>
  <c r="AR34" i="22"/>
  <c r="P34" i="28" s="1"/>
  <c r="R34" i="23" s="1"/>
  <c r="P22" i="22"/>
  <c r="F11" i="20"/>
  <c r="F11" i="21"/>
  <c r="P69" i="22"/>
  <c r="AQ126" i="22"/>
  <c r="O126" i="28" s="1"/>
  <c r="Q126" i="23" s="1"/>
  <c r="Q117" i="22"/>
  <c r="AU108" i="22"/>
  <c r="S108" i="28" s="1"/>
  <c r="U108" i="23" s="1"/>
  <c r="W100" i="21"/>
  <c r="W100" i="20"/>
  <c r="AE100" i="22" s="1"/>
  <c r="C100" i="28" s="1"/>
  <c r="E100" i="23" s="1"/>
  <c r="W84" i="21"/>
  <c r="W84" i="20"/>
  <c r="AE84" i="22" s="1"/>
  <c r="C84" i="28" s="1"/>
  <c r="E84" i="23" s="1"/>
  <c r="I57" i="22"/>
  <c r="AM32" i="22"/>
  <c r="K32" i="28" s="1"/>
  <c r="M32" i="23" s="1"/>
  <c r="AQ129" i="22"/>
  <c r="O129" i="28" s="1"/>
  <c r="Q129" i="23" s="1"/>
  <c r="Y62" i="21"/>
  <c r="Y62" i="20"/>
  <c r="AU15" i="22"/>
  <c r="S15" i="28" s="1"/>
  <c r="U15" i="23" s="1"/>
  <c r="AR13" i="22"/>
  <c r="P13" i="28" s="1"/>
  <c r="R13" i="23" s="1"/>
  <c r="AB28" i="20"/>
  <c r="AB28" i="21"/>
  <c r="H61" i="21"/>
  <c r="H61" i="20"/>
  <c r="AA104" i="21"/>
  <c r="AA104" i="20"/>
  <c r="W74" i="20"/>
  <c r="AE74" i="22" s="1"/>
  <c r="C74" i="28" s="1"/>
  <c r="E74" i="23" s="1"/>
  <c r="W74" i="21"/>
  <c r="AN35" i="22"/>
  <c r="L35" i="28" s="1"/>
  <c r="N35" i="23" s="1"/>
  <c r="F108" i="20"/>
  <c r="F108" i="21"/>
  <c r="R62" i="22"/>
  <c r="V34" i="20"/>
  <c r="AD34" i="22" s="1"/>
  <c r="V34" i="21"/>
  <c r="G119" i="21"/>
  <c r="G119" i="20"/>
  <c r="AA55" i="20"/>
  <c r="AA55" i="21"/>
  <c r="AS10" i="22"/>
  <c r="Q10" i="28" s="1"/>
  <c r="S10" i="23" s="1"/>
  <c r="AB94" i="21"/>
  <c r="AB94" i="20"/>
  <c r="AJ94" i="22" s="1"/>
  <c r="V69" i="21"/>
  <c r="V69" i="20"/>
  <c r="AD69" i="22" s="1"/>
  <c r="AH23" i="21"/>
  <c r="AH23" i="20"/>
  <c r="AP23" i="22" s="1"/>
  <c r="AU84" i="22"/>
  <c r="S84" i="28" s="1"/>
  <c r="U84" i="23" s="1"/>
  <c r="AU52" i="22"/>
  <c r="S52" i="28" s="1"/>
  <c r="U52" i="23" s="1"/>
  <c r="AT104" i="22"/>
  <c r="R104" i="28" s="1"/>
  <c r="T104" i="23" s="1"/>
  <c r="O121" i="22"/>
  <c r="Q112" i="22"/>
  <c r="AU103" i="22"/>
  <c r="S103" i="28" s="1"/>
  <c r="U103" i="23" s="1"/>
  <c r="K91" i="22"/>
  <c r="K75" i="22"/>
  <c r="S55" i="22"/>
  <c r="Q48" i="22"/>
  <c r="AU39" i="22"/>
  <c r="S39" i="28" s="1"/>
  <c r="U39" i="23" s="1"/>
  <c r="W31" i="20"/>
  <c r="AE31" i="22" s="1"/>
  <c r="C31" i="28" s="1"/>
  <c r="E31" i="23" s="1"/>
  <c r="W31" i="23" s="1"/>
  <c r="C32" i="27" s="1"/>
  <c r="W31" i="21"/>
  <c r="AM11" i="22"/>
  <c r="K11" i="28" s="1"/>
  <c r="M11" i="23" s="1"/>
  <c r="AN95" i="22"/>
  <c r="L95" i="28" s="1"/>
  <c r="N95" i="23" s="1"/>
  <c r="AN43" i="22"/>
  <c r="L43" i="28" s="1"/>
  <c r="N43" i="23" s="1"/>
  <c r="AB128" i="20"/>
  <c r="AB128" i="21"/>
  <c r="H96" i="21"/>
  <c r="H96" i="20"/>
  <c r="H96" i="22" s="1"/>
  <c r="L86" i="22"/>
  <c r="AN74" i="22"/>
  <c r="L74" i="28" s="1"/>
  <c r="N74" i="23" s="1"/>
  <c r="H64" i="20"/>
  <c r="H64" i="21"/>
  <c r="D46" i="21"/>
  <c r="D46" i="20"/>
  <c r="D46" i="22" s="1"/>
  <c r="D34" i="21"/>
  <c r="D34" i="20"/>
  <c r="D34" i="22" s="1"/>
  <c r="N25" i="21"/>
  <c r="N25" i="20"/>
  <c r="N25" i="22" s="1"/>
  <c r="AK131" i="22"/>
  <c r="I131" i="28" s="1"/>
  <c r="K131" i="23" s="1"/>
  <c r="Q111" i="22"/>
  <c r="S102" i="22"/>
  <c r="C94" i="20"/>
  <c r="C94" i="22" s="1"/>
  <c r="C94" i="21"/>
  <c r="AA76" i="21"/>
  <c r="AA76" i="20"/>
  <c r="E69" i="20"/>
  <c r="E69" i="22" s="1"/>
  <c r="E69" i="21"/>
  <c r="AK51" i="22"/>
  <c r="I51" i="28" s="1"/>
  <c r="K51" i="23" s="1"/>
  <c r="AQ40" i="22"/>
  <c r="O40" i="28" s="1"/>
  <c r="Q40" i="23" s="1"/>
  <c r="AS31" i="22"/>
  <c r="Q31" i="28" s="1"/>
  <c r="S31" i="23" s="1"/>
  <c r="I19" i="22"/>
  <c r="F54" i="20"/>
  <c r="F54" i="22" s="1"/>
  <c r="F54" i="21"/>
  <c r="V20" i="20"/>
  <c r="AD20" i="22" s="1"/>
  <c r="V20" i="21"/>
  <c r="Z124" i="21"/>
  <c r="Z124" i="20"/>
  <c r="AH124" i="22" s="1"/>
  <c r="F124" i="28" s="1"/>
  <c r="H124" i="23" s="1"/>
  <c r="F92" i="20"/>
  <c r="F92" i="22" s="1"/>
  <c r="F92" i="21"/>
  <c r="J78" i="22"/>
  <c r="N56" i="20"/>
  <c r="N56" i="21"/>
  <c r="V50" i="21"/>
  <c r="V50" i="20"/>
  <c r="AD50" i="22" s="1"/>
  <c r="H19" i="21"/>
  <c r="H19" i="20"/>
  <c r="H19" i="22" s="1"/>
  <c r="W19" i="22" s="1"/>
  <c r="AM121" i="22"/>
  <c r="K121" i="28" s="1"/>
  <c r="M121" i="23" s="1"/>
  <c r="M96" i="22"/>
  <c r="I34" i="22"/>
  <c r="O23" i="22"/>
  <c r="AO4" i="22"/>
  <c r="M4" i="28" s="1"/>
  <c r="O4" i="23" s="1"/>
  <c r="AH123" i="21"/>
  <c r="AH123" i="20"/>
  <c r="AP123" i="22" s="1"/>
  <c r="B117" i="20"/>
  <c r="B117" i="22" s="1"/>
  <c r="B117" i="21"/>
  <c r="F95" i="20"/>
  <c r="F95" i="22" s="1"/>
  <c r="F95" i="21"/>
  <c r="P74" i="22"/>
  <c r="N59" i="20"/>
  <c r="N59" i="21"/>
  <c r="B41" i="21"/>
  <c r="B41" i="20"/>
  <c r="B41" i="22" s="1"/>
  <c r="F31" i="21"/>
  <c r="F31" i="20"/>
  <c r="F31" i="22" s="1"/>
  <c r="AN12" i="22"/>
  <c r="L12" i="28" s="1"/>
  <c r="N12" i="23" s="1"/>
  <c r="I121" i="22"/>
  <c r="AQ94" i="22"/>
  <c r="O94" i="28" s="1"/>
  <c r="Q94" i="23" s="1"/>
  <c r="M87" i="22"/>
  <c r="AQ78" i="22"/>
  <c r="O78" i="28" s="1"/>
  <c r="Q78" i="23" s="1"/>
  <c r="Q53" i="22"/>
  <c r="W36" i="20"/>
  <c r="W36" i="21"/>
  <c r="AM16" i="22"/>
  <c r="K16" i="28" s="1"/>
  <c r="M16" i="23" s="1"/>
  <c r="M7" i="22"/>
  <c r="B12" i="21"/>
  <c r="B12" i="20"/>
  <c r="B12" i="22" s="1"/>
  <c r="AU111" i="22"/>
  <c r="S111" i="28" s="1"/>
  <c r="U111" i="23" s="1"/>
  <c r="K83" i="22"/>
  <c r="AM51" i="22"/>
  <c r="K51" i="28" s="1"/>
  <c r="M51" i="23" s="1"/>
  <c r="O17" i="22"/>
  <c r="P112" i="22"/>
  <c r="F45" i="21"/>
  <c r="F45" i="20"/>
  <c r="N122" i="21"/>
  <c r="N122" i="20"/>
  <c r="N122" i="22" s="1"/>
  <c r="AQ36" i="22"/>
  <c r="O36" i="28" s="1"/>
  <c r="Q36" i="23" s="1"/>
  <c r="H91" i="21"/>
  <c r="H91" i="20"/>
  <c r="H91" i="22" s="1"/>
  <c r="W91" i="22" s="1"/>
  <c r="R50" i="22"/>
  <c r="L55" i="22"/>
  <c r="AQ115" i="22"/>
  <c r="O115" i="28" s="1"/>
  <c r="Q115" i="23" s="1"/>
  <c r="AS58" i="22"/>
  <c r="Q58" i="28" s="1"/>
  <c r="S58" i="23" s="1"/>
  <c r="I129" i="22"/>
  <c r="AQ86" i="22"/>
  <c r="O86" i="28" s="1"/>
  <c r="Q86" i="23" s="1"/>
  <c r="AA58" i="21"/>
  <c r="AA58" i="20"/>
  <c r="AI58" i="22" s="1"/>
  <c r="G58" i="28" s="1"/>
  <c r="I58" i="23" s="1"/>
  <c r="AA58" i="23" s="1"/>
  <c r="G59" i="27" s="1"/>
  <c r="B120" i="21"/>
  <c r="B120" i="20"/>
  <c r="B120" i="22" s="1"/>
  <c r="AO110" i="22"/>
  <c r="M110" i="28" s="1"/>
  <c r="O110" i="23" s="1"/>
  <c r="AO78" i="22"/>
  <c r="M78" i="28" s="1"/>
  <c r="O78" i="23" s="1"/>
  <c r="AQ69" i="22"/>
  <c r="O69" i="28" s="1"/>
  <c r="Q69" i="23" s="1"/>
  <c r="O53" i="22"/>
  <c r="AQ37" i="22"/>
  <c r="O37" i="28" s="1"/>
  <c r="Q37" i="23" s="1"/>
  <c r="O21" i="22"/>
  <c r="M14" i="22"/>
  <c r="AQ5" i="22"/>
  <c r="O5" i="28" s="1"/>
  <c r="Q5" i="23" s="1"/>
  <c r="L95" i="22"/>
  <c r="Z50" i="20"/>
  <c r="Z50" i="21"/>
  <c r="P5" i="22"/>
  <c r="AN94" i="22"/>
  <c r="L94" i="28" s="1"/>
  <c r="N94" i="23" s="1"/>
  <c r="AL79" i="22"/>
  <c r="J79" i="28" s="1"/>
  <c r="L79" i="23" s="1"/>
  <c r="AR72" i="22"/>
  <c r="P72" i="28" s="1"/>
  <c r="R72" i="23" s="1"/>
  <c r="D66" i="21"/>
  <c r="D66" i="20"/>
  <c r="H52" i="21"/>
  <c r="H52" i="20"/>
  <c r="AT23" i="22"/>
  <c r="R23" i="28" s="1"/>
  <c r="T23" i="23" s="1"/>
  <c r="AT11" i="22"/>
  <c r="R11" i="28" s="1"/>
  <c r="T11" i="23" s="1"/>
  <c r="R124" i="22"/>
  <c r="AL72" i="22"/>
  <c r="J72" i="28" s="1"/>
  <c r="L72" i="23" s="1"/>
  <c r="G124" i="20"/>
  <c r="G124" i="22" s="1"/>
  <c r="G124" i="21"/>
  <c r="E117" i="20"/>
  <c r="E117" i="21"/>
  <c r="AA108" i="21"/>
  <c r="AA108" i="20"/>
  <c r="Y101" i="21"/>
  <c r="Y101" i="20"/>
  <c r="G92" i="21"/>
  <c r="G92" i="20"/>
  <c r="E85" i="21"/>
  <c r="E85" i="20"/>
  <c r="E85" i="22" s="1"/>
  <c r="K74" i="22"/>
  <c r="AO65" i="22"/>
  <c r="M65" i="28" s="1"/>
  <c r="O65" i="23" s="1"/>
  <c r="AO49" i="22"/>
  <c r="M49" i="28" s="1"/>
  <c r="O49" i="23" s="1"/>
  <c r="AM42" i="22"/>
  <c r="K42" i="28" s="1"/>
  <c r="M42" i="23" s="1"/>
  <c r="AA28" i="21"/>
  <c r="AA28" i="20"/>
  <c r="Y21" i="20"/>
  <c r="Y21" i="21"/>
  <c r="W14" i="20"/>
  <c r="AE14" i="22" s="1"/>
  <c r="C14" i="28" s="1"/>
  <c r="E14" i="23" s="1"/>
  <c r="W14" i="23" s="1"/>
  <c r="C15" i="27" s="1"/>
  <c r="W14" i="21"/>
  <c r="AU6" i="22"/>
  <c r="S6" i="28" s="1"/>
  <c r="U6" i="23" s="1"/>
  <c r="V104" i="21"/>
  <c r="V104" i="20"/>
  <c r="AD104" i="22" s="1"/>
  <c r="B44" i="21"/>
  <c r="B44" i="20"/>
  <c r="B44" i="22" s="1"/>
  <c r="D129" i="21"/>
  <c r="D129" i="20"/>
  <c r="D129" i="22" s="1"/>
  <c r="N108" i="20"/>
  <c r="N108" i="21"/>
  <c r="B102" i="20"/>
  <c r="B102" i="21"/>
  <c r="AR91" i="22"/>
  <c r="P91" i="28" s="1"/>
  <c r="R91" i="23" s="1"/>
  <c r="AH76" i="21"/>
  <c r="AH76" i="20"/>
  <c r="AP76" i="22" s="1"/>
  <c r="B70" i="21"/>
  <c r="B70" i="20"/>
  <c r="H51" i="21"/>
  <c r="H51" i="20"/>
  <c r="N32" i="20"/>
  <c r="N32" i="22" s="1"/>
  <c r="X32" i="22" s="1"/>
  <c r="N32" i="21"/>
  <c r="V80" i="20"/>
  <c r="V80" i="21"/>
  <c r="K121" i="22"/>
  <c r="AO96" i="22"/>
  <c r="M96" i="28" s="1"/>
  <c r="O96" i="23" s="1"/>
  <c r="K89" i="22"/>
  <c r="I82" i="22"/>
  <c r="AA75" i="20"/>
  <c r="AI75" i="22" s="1"/>
  <c r="G75" i="28" s="1"/>
  <c r="I75" i="23" s="1"/>
  <c r="AA75" i="23" s="1"/>
  <c r="G76" i="27" s="1"/>
  <c r="AA75" i="21"/>
  <c r="Y68" i="21"/>
  <c r="Y68" i="20"/>
  <c r="AG68" i="22" s="1"/>
  <c r="E68" i="28" s="1"/>
  <c r="G68" i="23" s="1"/>
  <c r="C61" i="20"/>
  <c r="C61" i="22" s="1"/>
  <c r="C61" i="21"/>
  <c r="AU53" i="22"/>
  <c r="S53" i="28" s="1"/>
  <c r="U53" i="23" s="1"/>
  <c r="W45" i="20"/>
  <c r="W45" i="21"/>
  <c r="AR130" i="22"/>
  <c r="P130" i="28" s="1"/>
  <c r="R130" i="23" s="1"/>
  <c r="H118" i="20"/>
  <c r="H118" i="21"/>
  <c r="R109" i="22"/>
  <c r="D100" i="20"/>
  <c r="D100" i="21"/>
  <c r="AB86" i="21"/>
  <c r="AB86" i="20"/>
  <c r="AJ86" i="22" s="1"/>
  <c r="AT77" i="22"/>
  <c r="R77" i="28" s="1"/>
  <c r="T77" i="23" s="1"/>
  <c r="AL69" i="22"/>
  <c r="J69" i="28" s="1"/>
  <c r="L69" i="23" s="1"/>
  <c r="B61" i="20"/>
  <c r="B61" i="21"/>
  <c r="F51" i="20"/>
  <c r="F51" i="21"/>
  <c r="AR30" i="22"/>
  <c r="P30" i="28" s="1"/>
  <c r="R30" i="23" s="1"/>
  <c r="AB22" i="20"/>
  <c r="AJ22" i="22" s="1"/>
  <c r="AB22" i="21"/>
  <c r="G126" i="21"/>
  <c r="G126" i="20"/>
  <c r="G126" i="22" s="1"/>
  <c r="E119" i="21"/>
  <c r="E119" i="20"/>
  <c r="W112" i="21"/>
  <c r="W112" i="20"/>
  <c r="Y103" i="20"/>
  <c r="AG103" i="22" s="1"/>
  <c r="E103" i="28" s="1"/>
  <c r="G103" i="23" s="1"/>
  <c r="Y103" i="23" s="1"/>
  <c r="E104" i="27" s="1"/>
  <c r="Y103" i="21"/>
  <c r="G94" i="20"/>
  <c r="G94" i="21"/>
  <c r="C16" i="21"/>
  <c r="C16" i="20"/>
  <c r="I5" i="22"/>
  <c r="AQ113" i="22"/>
  <c r="O113" i="28" s="1"/>
  <c r="Q113" i="23" s="1"/>
  <c r="Y46" i="20"/>
  <c r="AG46" i="22" s="1"/>
  <c r="E46" i="28" s="1"/>
  <c r="G46" i="23" s="1"/>
  <c r="Y46" i="23" s="1"/>
  <c r="E47" i="27" s="1"/>
  <c r="Y46" i="21"/>
  <c r="AM19" i="22"/>
  <c r="K19" i="28" s="1"/>
  <c r="M19" i="23" s="1"/>
  <c r="AT40" i="22"/>
  <c r="R40" i="28" s="1"/>
  <c r="T40" i="23" s="1"/>
  <c r="AB60" i="21"/>
  <c r="AB60" i="20"/>
  <c r="J23" i="22"/>
  <c r="E129" i="21"/>
  <c r="E129" i="20"/>
  <c r="E129" i="22" s="1"/>
  <c r="O100" i="22"/>
  <c r="Y65" i="21"/>
  <c r="Y65" i="20"/>
  <c r="AG65" i="22" s="1"/>
  <c r="E65" i="28" s="1"/>
  <c r="G65" i="23" s="1"/>
  <c r="Y65" i="23" s="1"/>
  <c r="E66" i="27" s="1"/>
  <c r="AM38" i="22"/>
  <c r="K38" i="28" s="1"/>
  <c r="M38" i="23" s="1"/>
  <c r="N110" i="20"/>
  <c r="N110" i="21"/>
  <c r="AH116" i="20"/>
  <c r="AH116" i="21"/>
  <c r="Z32" i="21"/>
  <c r="Z32" i="20"/>
  <c r="AH32" i="22" s="1"/>
  <c r="F32" i="28" s="1"/>
  <c r="H32" i="23" s="1"/>
  <c r="Z32" i="23" s="1"/>
  <c r="F33" i="27" s="1"/>
  <c r="E64" i="21"/>
  <c r="E64" i="20"/>
  <c r="E64" i="22" s="1"/>
  <c r="AH119" i="20"/>
  <c r="AH119" i="21"/>
  <c r="B17" i="21"/>
  <c r="B17" i="20"/>
  <c r="B17" i="22" s="1"/>
  <c r="AH78" i="20"/>
  <c r="AH78" i="21"/>
  <c r="H45" i="21"/>
  <c r="H45" i="20"/>
  <c r="H45" i="22" s="1"/>
  <c r="F14" i="20"/>
  <c r="F14" i="21"/>
  <c r="C59" i="21"/>
  <c r="C59" i="20"/>
  <c r="C59" i="22" s="1"/>
  <c r="AO30" i="22"/>
  <c r="M30" i="28" s="1"/>
  <c r="O30" i="23" s="1"/>
  <c r="AQ21" i="22"/>
  <c r="O21" i="28" s="1"/>
  <c r="Q21" i="23" s="1"/>
  <c r="B128" i="20"/>
  <c r="B128" i="21"/>
  <c r="R40" i="22"/>
  <c r="J131" i="22"/>
  <c r="AB104" i="20"/>
  <c r="AB104" i="21"/>
  <c r="Z89" i="20"/>
  <c r="Z89" i="21"/>
  <c r="AR80" i="22"/>
  <c r="P80" i="28" s="1"/>
  <c r="R80" i="23" s="1"/>
  <c r="AB72" i="20"/>
  <c r="AJ72" i="22" s="1"/>
  <c r="AB72" i="21"/>
  <c r="AN62" i="22"/>
  <c r="L62" i="28" s="1"/>
  <c r="N62" i="23" s="1"/>
  <c r="B47" i="21"/>
  <c r="B47" i="20"/>
  <c r="B47" i="22" s="1"/>
  <c r="Z37" i="20"/>
  <c r="Z37" i="21"/>
  <c r="D22" i="21"/>
  <c r="D22" i="20"/>
  <c r="D22" i="22" s="1"/>
  <c r="AT124" i="22"/>
  <c r="R124" i="28" s="1"/>
  <c r="T124" i="23" s="1"/>
  <c r="X39" i="20"/>
  <c r="AF39" i="22" s="1"/>
  <c r="D39" i="28" s="1"/>
  <c r="F39" i="23" s="1"/>
  <c r="X39" i="23" s="1"/>
  <c r="D40" i="27" s="1"/>
  <c r="X39" i="21"/>
  <c r="C90" i="20"/>
  <c r="C90" i="22" s="1"/>
  <c r="C90" i="21"/>
  <c r="O68" i="22"/>
  <c r="AS59" i="22"/>
  <c r="Q59" i="28" s="1"/>
  <c r="S59" i="23" s="1"/>
  <c r="O52" i="22"/>
  <c r="S34" i="22"/>
  <c r="C26" i="21"/>
  <c r="C26" i="20"/>
  <c r="F86" i="20"/>
  <c r="F86" i="22" s="1"/>
  <c r="F86" i="21"/>
  <c r="L35" i="22"/>
  <c r="N128" i="21"/>
  <c r="N128" i="20"/>
  <c r="N128" i="22" s="1"/>
  <c r="X128" i="22" s="1"/>
  <c r="P91" i="22"/>
  <c r="L81" i="22"/>
  <c r="AB71" i="20"/>
  <c r="AB71" i="21"/>
  <c r="AN61" i="22"/>
  <c r="L61" i="28" s="1"/>
  <c r="N61" i="23" s="1"/>
  <c r="X41" i="21"/>
  <c r="X41" i="20"/>
  <c r="AF41" i="22" s="1"/>
  <c r="D41" i="28" s="1"/>
  <c r="F41" i="23" s="1"/>
  <c r="H27" i="20"/>
  <c r="H27" i="22" s="1"/>
  <c r="W27" i="22" s="1"/>
  <c r="H27" i="21"/>
  <c r="AL10" i="22"/>
  <c r="J10" i="28" s="1"/>
  <c r="L10" i="23" s="1"/>
  <c r="AH118" i="21"/>
  <c r="AH118" i="20"/>
  <c r="AP118" i="22" s="1"/>
  <c r="V72" i="21"/>
  <c r="V72" i="20"/>
  <c r="AD72" i="22" s="1"/>
  <c r="M124" i="22"/>
  <c r="W105" i="20"/>
  <c r="AE105" i="22" s="1"/>
  <c r="C105" i="28" s="1"/>
  <c r="E105" i="23" s="1"/>
  <c r="W105" i="23" s="1"/>
  <c r="C106" i="27" s="1"/>
  <c r="W105" i="21"/>
  <c r="S97" i="22"/>
  <c r="C89" i="20"/>
  <c r="C89" i="21"/>
  <c r="O67" i="22"/>
  <c r="E48" i="21"/>
  <c r="E48" i="20"/>
  <c r="E48" i="22" s="1"/>
  <c r="G39" i="21"/>
  <c r="G39" i="20"/>
  <c r="E32" i="21"/>
  <c r="E32" i="20"/>
  <c r="K21" i="22"/>
  <c r="G7" i="20"/>
  <c r="G7" i="21"/>
  <c r="P126" i="22"/>
  <c r="AR114" i="22"/>
  <c r="P114" i="28" s="1"/>
  <c r="R114" i="23" s="1"/>
  <c r="Z103" i="21"/>
  <c r="Z103" i="20"/>
  <c r="AH103" i="22" s="1"/>
  <c r="F103" i="28" s="1"/>
  <c r="H103" i="23" s="1"/>
  <c r="Z103" i="23" s="1"/>
  <c r="F104" i="27" s="1"/>
  <c r="D88" i="20"/>
  <c r="D88" i="21"/>
  <c r="X76" i="21"/>
  <c r="X76" i="20"/>
  <c r="AF76" i="22" s="1"/>
  <c r="D76" i="28" s="1"/>
  <c r="F76" i="23" s="1"/>
  <c r="X76" i="23" s="1"/>
  <c r="D77" i="27" s="1"/>
  <c r="N67" i="21"/>
  <c r="N67" i="20"/>
  <c r="N67" i="22" s="1"/>
  <c r="X67" i="22" s="1"/>
  <c r="Z39" i="20"/>
  <c r="Z39" i="21"/>
  <c r="AN32" i="22"/>
  <c r="L32" i="28" s="1"/>
  <c r="N32" i="23" s="1"/>
  <c r="F7" i="21"/>
  <c r="F7" i="20"/>
  <c r="AS129" i="22"/>
  <c r="Q129" i="28" s="1"/>
  <c r="S129" i="23" s="1"/>
  <c r="G110" i="20"/>
  <c r="G110" i="21"/>
  <c r="I101" i="22"/>
  <c r="K76" i="22"/>
  <c r="M35" i="22"/>
  <c r="M19" i="22"/>
  <c r="E126" i="20"/>
  <c r="E126" i="21"/>
  <c r="W103" i="21"/>
  <c r="W103" i="20"/>
  <c r="AE103" i="22" s="1"/>
  <c r="C103" i="28" s="1"/>
  <c r="E103" i="23" s="1"/>
  <c r="W103" i="23" s="1"/>
  <c r="C104" i="27" s="1"/>
  <c r="Q40" i="22"/>
  <c r="V48" i="20"/>
  <c r="AD48" i="22" s="1"/>
  <c r="V48" i="21"/>
  <c r="AL107" i="22"/>
  <c r="J107" i="28" s="1"/>
  <c r="L107" i="23" s="1"/>
  <c r="Z77" i="21"/>
  <c r="Z77" i="20"/>
  <c r="AH77" i="22" s="1"/>
  <c r="F77" i="28" s="1"/>
  <c r="H77" i="23" s="1"/>
  <c r="Z77" i="23" s="1"/>
  <c r="F78" i="27" s="1"/>
  <c r="X79" i="21"/>
  <c r="X79" i="20"/>
  <c r="AF79" i="22" s="1"/>
  <c r="D79" i="28" s="1"/>
  <c r="F79" i="23" s="1"/>
  <c r="X79" i="23" s="1"/>
  <c r="D80" i="27" s="1"/>
  <c r="I47" i="22"/>
  <c r="AK15" i="22"/>
  <c r="I15" i="28" s="1"/>
  <c r="K15" i="23" s="1"/>
  <c r="F120" i="20"/>
  <c r="F120" i="21"/>
  <c r="AN81" i="22"/>
  <c r="L81" i="28" s="1"/>
  <c r="N81" i="23" s="1"/>
  <c r="J54" i="22"/>
  <c r="R18" i="22"/>
  <c r="D96" i="21"/>
  <c r="D96" i="20"/>
  <c r="AB62" i="20"/>
  <c r="AJ62" i="22" s="1"/>
  <c r="AB62" i="21"/>
  <c r="C44" i="20"/>
  <c r="C44" i="22" s="1"/>
  <c r="C44" i="21"/>
  <c r="G101" i="21"/>
  <c r="G101" i="20"/>
  <c r="G101" i="22" s="1"/>
  <c r="W71" i="21"/>
  <c r="W71" i="20"/>
  <c r="H79" i="21"/>
  <c r="H79" i="20"/>
  <c r="H125" i="21"/>
  <c r="H125" i="20"/>
  <c r="AH75" i="21"/>
  <c r="AH75" i="20"/>
  <c r="AP75" i="22" s="1"/>
  <c r="W92" i="20"/>
  <c r="AE92" i="22" s="1"/>
  <c r="C92" i="28" s="1"/>
  <c r="E92" i="23" s="1"/>
  <c r="W92" i="21"/>
  <c r="F4" i="20"/>
  <c r="F4" i="22" s="1"/>
  <c r="F4" i="21"/>
  <c r="C19" i="20"/>
  <c r="C19" i="22" s="1"/>
  <c r="C19" i="21"/>
  <c r="N92" i="20"/>
  <c r="N92" i="21"/>
  <c r="X37" i="21"/>
  <c r="X37" i="20"/>
  <c r="Z70" i="20"/>
  <c r="AH70" i="22" s="1"/>
  <c r="F70" i="28" s="1"/>
  <c r="H70" i="23" s="1"/>
  <c r="Z70" i="23" s="1"/>
  <c r="F71" i="27" s="1"/>
  <c r="Z70" i="21"/>
  <c r="B121" i="20"/>
  <c r="B121" i="22" s="1"/>
  <c r="B121" i="21"/>
  <c r="AB25" i="20"/>
  <c r="AB25" i="21"/>
  <c r="AB37" i="20"/>
  <c r="AJ37" i="22" s="1"/>
  <c r="AB37" i="21"/>
  <c r="X58" i="20"/>
  <c r="AF58" i="22" s="1"/>
  <c r="D58" i="28" s="1"/>
  <c r="F58" i="23" s="1"/>
  <c r="X58" i="23" s="1"/>
  <c r="D59" i="27" s="1"/>
  <c r="X58" i="21"/>
  <c r="AA128" i="21"/>
  <c r="AA128" i="20"/>
  <c r="D57" i="20"/>
  <c r="D57" i="21"/>
  <c r="X13" i="21"/>
  <c r="X13" i="20"/>
  <c r="E8" i="21"/>
  <c r="E8" i="20"/>
  <c r="G53" i="20"/>
  <c r="G53" i="22" s="1"/>
  <c r="G53" i="21"/>
  <c r="AA29" i="21"/>
  <c r="AA29" i="20"/>
  <c r="AI29" i="22" s="1"/>
  <c r="G29" i="28" s="1"/>
  <c r="I29" i="23" s="1"/>
  <c r="AA29" i="23" s="1"/>
  <c r="G30" i="27" s="1"/>
  <c r="V115" i="21"/>
  <c r="V115" i="20"/>
  <c r="AB41" i="20"/>
  <c r="AJ41" i="22" s="1"/>
  <c r="AB41" i="21"/>
  <c r="AH103" i="21"/>
  <c r="AH103" i="20"/>
  <c r="D48" i="21"/>
  <c r="D48" i="20"/>
  <c r="D48" i="22" s="1"/>
  <c r="AA88" i="21"/>
  <c r="AA88" i="20"/>
  <c r="B8" i="21"/>
  <c r="B8" i="20"/>
  <c r="N121" i="21"/>
  <c r="N121" i="20"/>
  <c r="B71" i="20"/>
  <c r="B71" i="21"/>
  <c r="F38" i="20"/>
  <c r="F38" i="22" s="1"/>
  <c r="F38" i="21"/>
  <c r="H63" i="21"/>
  <c r="H63" i="20"/>
  <c r="B129" i="20"/>
  <c r="B129" i="22" s="1"/>
  <c r="B129" i="21"/>
  <c r="D36" i="21"/>
  <c r="D36" i="20"/>
  <c r="D36" i="22" s="1"/>
  <c r="G89" i="20"/>
  <c r="G89" i="22" s="1"/>
  <c r="G89" i="21"/>
  <c r="G57" i="20"/>
  <c r="G57" i="22" s="1"/>
  <c r="G57" i="21"/>
  <c r="G25" i="20"/>
  <c r="G25" i="22" s="1"/>
  <c r="G25" i="21"/>
  <c r="G9" i="21"/>
  <c r="G9" i="20"/>
  <c r="G9" i="22" s="1"/>
  <c r="F69" i="20"/>
  <c r="F69" i="22" s="1"/>
  <c r="F69" i="21"/>
  <c r="D97" i="21"/>
  <c r="D97" i="20"/>
  <c r="W93" i="20"/>
  <c r="AE93" i="22" s="1"/>
  <c r="C93" i="28" s="1"/>
  <c r="E93" i="23" s="1"/>
  <c r="W93" i="23" s="1"/>
  <c r="C94" i="27" s="1"/>
  <c r="W93" i="21"/>
  <c r="B125" i="21"/>
  <c r="B125" i="20"/>
  <c r="B125" i="22" s="1"/>
  <c r="V59" i="20"/>
  <c r="AD59" i="22" s="1"/>
  <c r="V59" i="21"/>
  <c r="X55" i="21"/>
  <c r="X55" i="20"/>
  <c r="B96" i="20"/>
  <c r="B96" i="22" s="1"/>
  <c r="B96" i="21"/>
  <c r="V93" i="21"/>
  <c r="V93" i="20"/>
  <c r="AD93" i="22" s="1"/>
  <c r="AH35" i="20"/>
  <c r="AP35" i="22" s="1"/>
  <c r="AH35" i="21"/>
  <c r="C48" i="20"/>
  <c r="C48" i="22" s="1"/>
  <c r="C48" i="21"/>
  <c r="W106" i="21"/>
  <c r="W106" i="20"/>
  <c r="V66" i="20"/>
  <c r="V66" i="21"/>
  <c r="AB93" i="20"/>
  <c r="AJ93" i="22" s="1"/>
  <c r="AB93" i="21"/>
  <c r="N58" i="20"/>
  <c r="N58" i="22" s="1"/>
  <c r="N58" i="21"/>
  <c r="O129" i="22"/>
  <c r="AS120" i="22"/>
  <c r="Q120" i="28" s="1"/>
  <c r="S120" i="23" s="1"/>
  <c r="S111" i="22"/>
  <c r="AU95" i="22"/>
  <c r="S95" i="28" s="1"/>
  <c r="U95" i="23" s="1"/>
  <c r="AU79" i="22"/>
  <c r="S79" i="28" s="1"/>
  <c r="U79" i="23" s="1"/>
  <c r="AS72" i="22"/>
  <c r="Q72" i="28" s="1"/>
  <c r="S72" i="23" s="1"/>
  <c r="AS56" i="22"/>
  <c r="Q56" i="28" s="1"/>
  <c r="S56" i="23" s="1"/>
  <c r="AK44" i="22"/>
  <c r="I44" i="28" s="1"/>
  <c r="K44" i="23" s="1"/>
  <c r="Q8" i="22"/>
  <c r="AN122" i="22"/>
  <c r="L122" i="28" s="1"/>
  <c r="N122" i="23" s="1"/>
  <c r="D114" i="20"/>
  <c r="D114" i="21"/>
  <c r="N105" i="21"/>
  <c r="N105" i="20"/>
  <c r="Z97" i="20"/>
  <c r="AH97" i="22" s="1"/>
  <c r="F97" i="28" s="1"/>
  <c r="H97" i="23" s="1"/>
  <c r="Z97" i="21"/>
  <c r="P88" i="22"/>
  <c r="AB80" i="20"/>
  <c r="AB80" i="21"/>
  <c r="L70" i="22"/>
  <c r="AT51" i="22"/>
  <c r="R51" i="28" s="1"/>
  <c r="T51" i="23" s="1"/>
  <c r="AT39" i="22"/>
  <c r="R39" i="28" s="1"/>
  <c r="T39" i="23" s="1"/>
  <c r="X18" i="21"/>
  <c r="X18" i="20"/>
  <c r="AL44" i="22"/>
  <c r="J44" i="28" s="1"/>
  <c r="L44" i="23" s="1"/>
  <c r="AH10" i="20"/>
  <c r="AH10" i="21"/>
  <c r="C118" i="20"/>
  <c r="C118" i="21"/>
  <c r="I107" i="22"/>
  <c r="Q55" i="22"/>
  <c r="O32" i="22"/>
  <c r="Q23" i="22"/>
  <c r="F118" i="21"/>
  <c r="F118" i="20"/>
  <c r="F118" i="22" s="1"/>
  <c r="F58" i="21"/>
  <c r="F58" i="20"/>
  <c r="F58" i="22" s="1"/>
  <c r="AL126" i="22"/>
  <c r="J126" i="28" s="1"/>
  <c r="L126" i="23" s="1"/>
  <c r="F96" i="20"/>
  <c r="F96" i="22" s="1"/>
  <c r="F96" i="21"/>
  <c r="R82" i="22"/>
  <c r="N72" i="20"/>
  <c r="N72" i="21"/>
  <c r="AB47" i="20"/>
  <c r="AB47" i="21"/>
  <c r="H35" i="21"/>
  <c r="H35" i="20"/>
  <c r="H35" i="22" s="1"/>
  <c r="AN25" i="22"/>
  <c r="L25" i="28" s="1"/>
  <c r="N25" i="23" s="1"/>
  <c r="X17" i="20"/>
  <c r="AF17" i="22" s="1"/>
  <c r="D17" i="28" s="1"/>
  <c r="F17" i="23" s="1"/>
  <c r="X17" i="21"/>
  <c r="AH14" i="21"/>
  <c r="AH14" i="20"/>
  <c r="AP14" i="22" s="1"/>
  <c r="AQ111" i="22"/>
  <c r="O111" i="28" s="1"/>
  <c r="Q111" i="23" s="1"/>
  <c r="K81" i="22"/>
  <c r="M72" i="22"/>
  <c r="AK58" i="22"/>
  <c r="I58" i="28" s="1"/>
  <c r="K58" i="23" s="1"/>
  <c r="AA51" i="21"/>
  <c r="AA51" i="20"/>
  <c r="Y44" i="21"/>
  <c r="Y44" i="20"/>
  <c r="AG44" i="22" s="1"/>
  <c r="E44" i="28" s="1"/>
  <c r="G44" i="23" s="1"/>
  <c r="C37" i="21"/>
  <c r="C37" i="20"/>
  <c r="K17" i="22"/>
  <c r="AK10" i="22"/>
  <c r="I10" i="28" s="1"/>
  <c r="K10" i="23" s="1"/>
  <c r="N107" i="21"/>
  <c r="N107" i="20"/>
  <c r="V101" i="21"/>
  <c r="V101" i="20"/>
  <c r="AD101" i="22" s="1"/>
  <c r="F79" i="21"/>
  <c r="F79" i="20"/>
  <c r="H50" i="21"/>
  <c r="H50" i="20"/>
  <c r="R41" i="22"/>
  <c r="AL33" i="22"/>
  <c r="J33" i="28" s="1"/>
  <c r="L33" i="23" s="1"/>
  <c r="AH11" i="21"/>
  <c r="AH11" i="20"/>
  <c r="AP11" i="22" s="1"/>
  <c r="C124" i="20"/>
  <c r="C124" i="22" s="1"/>
  <c r="C124" i="21"/>
  <c r="Y51" i="20"/>
  <c r="AG51" i="22" s="1"/>
  <c r="E51" i="28" s="1"/>
  <c r="G51" i="23" s="1"/>
  <c r="Y51" i="23" s="1"/>
  <c r="E52" i="27" s="1"/>
  <c r="Y51" i="21"/>
  <c r="G42" i="21"/>
  <c r="G42" i="20"/>
  <c r="D20" i="20"/>
  <c r="D20" i="21"/>
  <c r="AB6" i="21"/>
  <c r="AB6" i="20"/>
  <c r="K116" i="22"/>
  <c r="AA102" i="21"/>
  <c r="AA102" i="20"/>
  <c r="AI102" i="22" s="1"/>
  <c r="G102" i="28" s="1"/>
  <c r="I102" i="23" s="1"/>
  <c r="AA102" i="23" s="1"/>
  <c r="G103" i="27" s="1"/>
  <c r="I93" i="22"/>
  <c r="AA70" i="21"/>
  <c r="AA70" i="20"/>
  <c r="AI70" i="22" s="1"/>
  <c r="G70" i="28" s="1"/>
  <c r="I70" i="23" s="1"/>
  <c r="AA70" i="23" s="1"/>
  <c r="G71" i="27" s="1"/>
  <c r="AS57" i="22"/>
  <c r="Q57" i="28" s="1"/>
  <c r="S57" i="23" s="1"/>
  <c r="AM36" i="22"/>
  <c r="K36" i="28" s="1"/>
  <c r="M36" i="23" s="1"/>
  <c r="AM20" i="22"/>
  <c r="K20" i="28" s="1"/>
  <c r="M20" i="23" s="1"/>
  <c r="G6" i="21"/>
  <c r="G6" i="20"/>
  <c r="G6" i="22" s="1"/>
  <c r="AR109" i="22"/>
  <c r="P109" i="28" s="1"/>
  <c r="R109" i="23" s="1"/>
  <c r="X51" i="21"/>
  <c r="X51" i="20"/>
  <c r="AF51" i="22" s="1"/>
  <c r="D51" i="28" s="1"/>
  <c r="F51" i="23" s="1"/>
  <c r="X51" i="23" s="1"/>
  <c r="D52" i="27" s="1"/>
  <c r="AR17" i="22"/>
  <c r="P17" i="28" s="1"/>
  <c r="R17" i="23" s="1"/>
  <c r="O109" i="22"/>
  <c r="AS100" i="22"/>
  <c r="Q100" i="28" s="1"/>
  <c r="S100" i="23" s="1"/>
  <c r="E90" i="20"/>
  <c r="E90" i="21"/>
  <c r="G65" i="21"/>
  <c r="G65" i="20"/>
  <c r="G65" i="22" s="1"/>
  <c r="AK56" i="22"/>
  <c r="I56" i="28" s="1"/>
  <c r="K56" i="23" s="1"/>
  <c r="M38" i="22"/>
  <c r="O29" i="22"/>
  <c r="AS20" i="22"/>
  <c r="Q20" i="28" s="1"/>
  <c r="S20" i="23" s="1"/>
  <c r="S11" i="22"/>
  <c r="R116" i="22"/>
  <c r="I4" i="22"/>
  <c r="AT123" i="22"/>
  <c r="R123" i="28" s="1"/>
  <c r="T123" i="23" s="1"/>
  <c r="F117" i="21"/>
  <c r="F117" i="20"/>
  <c r="F117" i="22" s="1"/>
  <c r="AH93" i="20"/>
  <c r="AH93" i="21"/>
  <c r="AT71" i="22"/>
  <c r="R71" i="28" s="1"/>
  <c r="T71" i="23" s="1"/>
  <c r="Z53" i="20"/>
  <c r="AH53" i="22" s="1"/>
  <c r="F53" i="28" s="1"/>
  <c r="H53" i="23" s="1"/>
  <c r="Z53" i="23" s="1"/>
  <c r="F54" i="27" s="1"/>
  <c r="Z53" i="21"/>
  <c r="AB36" i="21"/>
  <c r="AB36" i="20"/>
  <c r="Z21" i="20"/>
  <c r="AH21" i="22" s="1"/>
  <c r="F21" i="28" s="1"/>
  <c r="H21" i="23" s="1"/>
  <c r="Z21" i="21"/>
  <c r="B11" i="20"/>
  <c r="B11" i="22" s="1"/>
  <c r="B11" i="21"/>
  <c r="H121" i="20"/>
  <c r="H121" i="22" s="1"/>
  <c r="H121" i="21"/>
  <c r="AB85" i="21"/>
  <c r="AB85" i="20"/>
  <c r="N42" i="20"/>
  <c r="N42" i="22" s="1"/>
  <c r="N42" i="21"/>
  <c r="G20" i="21"/>
  <c r="G20" i="20"/>
  <c r="E13" i="21"/>
  <c r="E13" i="20"/>
  <c r="C6" i="21"/>
  <c r="C6" i="20"/>
  <c r="C6" i="22" s="1"/>
  <c r="H99" i="21"/>
  <c r="H99" i="20"/>
  <c r="X81" i="21"/>
  <c r="X81" i="20"/>
  <c r="X69" i="21"/>
  <c r="X69" i="20"/>
  <c r="AT58" i="22"/>
  <c r="R58" i="28" s="1"/>
  <c r="T58" i="23" s="1"/>
  <c r="AL50" i="22"/>
  <c r="J50" i="28" s="1"/>
  <c r="L50" i="23" s="1"/>
  <c r="Z40" i="21"/>
  <c r="Z40" i="20"/>
  <c r="F20" i="21"/>
  <c r="F20" i="20"/>
  <c r="G131" i="21"/>
  <c r="G131" i="20"/>
  <c r="Y124" i="21"/>
  <c r="Y124" i="20"/>
  <c r="AG124" i="22" s="1"/>
  <c r="E124" i="28" s="1"/>
  <c r="G124" i="23" s="1"/>
  <c r="Y124" i="23" s="1"/>
  <c r="E125" i="27" s="1"/>
  <c r="W117" i="21"/>
  <c r="W117" i="20"/>
  <c r="W101" i="21"/>
  <c r="W101" i="20"/>
  <c r="C5" i="21"/>
  <c r="C5" i="20"/>
  <c r="D116" i="21"/>
  <c r="D116" i="20"/>
  <c r="D116" i="22" s="1"/>
  <c r="AB102" i="20"/>
  <c r="AJ102" i="22" s="1"/>
  <c r="AB102" i="21"/>
  <c r="AL85" i="22"/>
  <c r="J85" i="28" s="1"/>
  <c r="L85" i="23" s="1"/>
  <c r="AH63" i="20"/>
  <c r="AH63" i="21"/>
  <c r="D52" i="21"/>
  <c r="D52" i="20"/>
  <c r="D52" i="22" s="1"/>
  <c r="AH82" i="20"/>
  <c r="AH82" i="21"/>
  <c r="AA129" i="20"/>
  <c r="AA129" i="21"/>
  <c r="I120" i="22"/>
  <c r="AK104" i="22"/>
  <c r="I104" i="28" s="1"/>
  <c r="K104" i="23" s="1"/>
  <c r="G97" i="21"/>
  <c r="G97" i="20"/>
  <c r="G97" i="22" s="1"/>
  <c r="I88" i="22"/>
  <c r="AA81" i="20"/>
  <c r="AI81" i="22" s="1"/>
  <c r="G81" i="28" s="1"/>
  <c r="I81" i="23" s="1"/>
  <c r="AA81" i="23" s="1"/>
  <c r="G82" i="27" s="1"/>
  <c r="AA81" i="21"/>
  <c r="AO38" i="22"/>
  <c r="M38" i="28" s="1"/>
  <c r="O38" i="23" s="1"/>
  <c r="B127" i="21"/>
  <c r="B127" i="20"/>
  <c r="B127" i="22" s="1"/>
  <c r="AL115" i="22"/>
  <c r="J115" i="28" s="1"/>
  <c r="L115" i="23" s="1"/>
  <c r="AN98" i="22"/>
  <c r="L98" i="28" s="1"/>
  <c r="N98" i="23" s="1"/>
  <c r="H88" i="20"/>
  <c r="H88" i="21"/>
  <c r="V63" i="21"/>
  <c r="V63" i="20"/>
  <c r="AD63" i="22" s="1"/>
  <c r="H24" i="21"/>
  <c r="H24" i="20"/>
  <c r="H24" i="22" s="1"/>
  <c r="W24" i="22" s="1"/>
  <c r="P129" i="22"/>
  <c r="AR25" i="22"/>
  <c r="P25" i="28" s="1"/>
  <c r="R25" i="23" s="1"/>
  <c r="C130" i="20"/>
  <c r="C130" i="21"/>
  <c r="AS115" i="22"/>
  <c r="Q115" i="28" s="1"/>
  <c r="S115" i="23" s="1"/>
  <c r="AQ108" i="22"/>
  <c r="O108" i="28" s="1"/>
  <c r="Q108" i="23" s="1"/>
  <c r="AO101" i="22"/>
  <c r="M101" i="28" s="1"/>
  <c r="O101" i="23" s="1"/>
  <c r="K94" i="22"/>
  <c r="I87" i="22"/>
  <c r="AA80" i="21"/>
  <c r="AA80" i="20"/>
  <c r="AI80" i="22" s="1"/>
  <c r="G80" i="28" s="1"/>
  <c r="I80" i="23" s="1"/>
  <c r="AA80" i="23" s="1"/>
  <c r="G81" i="27" s="1"/>
  <c r="Y73" i="20"/>
  <c r="AG73" i="22" s="1"/>
  <c r="E73" i="28" s="1"/>
  <c r="G73" i="23" s="1"/>
  <c r="Y73" i="21"/>
  <c r="K62" i="22"/>
  <c r="AO37" i="22"/>
  <c r="M37" i="28" s="1"/>
  <c r="O37" i="23" s="1"/>
  <c r="O28" i="22"/>
  <c r="AO21" i="22"/>
  <c r="M21" i="28" s="1"/>
  <c r="O21" i="23" s="1"/>
  <c r="AM14" i="22"/>
  <c r="K14" i="28" s="1"/>
  <c r="M14" i="23" s="1"/>
  <c r="I7" i="22"/>
  <c r="V56" i="21"/>
  <c r="V56" i="20"/>
  <c r="AT122" i="22"/>
  <c r="R122" i="28" s="1"/>
  <c r="T122" i="23" s="1"/>
  <c r="J114" i="22"/>
  <c r="X101" i="21"/>
  <c r="X101" i="20"/>
  <c r="D89" i="21"/>
  <c r="D89" i="20"/>
  <c r="D89" i="22" s="1"/>
  <c r="N80" i="20"/>
  <c r="N80" i="22" s="1"/>
  <c r="X80" i="22" s="1"/>
  <c r="N80" i="21"/>
  <c r="V74" i="21"/>
  <c r="V74" i="20"/>
  <c r="F52" i="21"/>
  <c r="F52" i="20"/>
  <c r="N36" i="21"/>
  <c r="N36" i="20"/>
  <c r="N36" i="22" s="1"/>
  <c r="B30" i="21"/>
  <c r="B30" i="20"/>
  <c r="AT14" i="22"/>
  <c r="R14" i="28" s="1"/>
  <c r="T14" i="23" s="1"/>
  <c r="AH130" i="21"/>
  <c r="AH130" i="20"/>
  <c r="AP130" i="22" s="1"/>
  <c r="H21" i="21"/>
  <c r="H21" i="20"/>
  <c r="H21" i="22" s="1"/>
  <c r="C129" i="21"/>
  <c r="C129" i="20"/>
  <c r="C129" i="22" s="1"/>
  <c r="G111" i="21"/>
  <c r="G111" i="20"/>
  <c r="G111" i="22" s="1"/>
  <c r="Z119" i="21"/>
  <c r="Z119" i="20"/>
  <c r="AH119" i="22" s="1"/>
  <c r="F119" i="28" s="1"/>
  <c r="H119" i="23" s="1"/>
  <c r="Z119" i="23" s="1"/>
  <c r="F120" i="27" s="1"/>
  <c r="X104" i="21"/>
  <c r="X104" i="20"/>
  <c r="AF104" i="22" s="1"/>
  <c r="D104" i="28" s="1"/>
  <c r="F104" i="23" s="1"/>
  <c r="F55" i="21"/>
  <c r="F55" i="20"/>
  <c r="F55" i="22" s="1"/>
  <c r="V33" i="21"/>
  <c r="V33" i="20"/>
  <c r="AD33" i="22" s="1"/>
  <c r="G118" i="21"/>
  <c r="G118" i="20"/>
  <c r="G118" i="22" s="1"/>
  <c r="E111" i="21"/>
  <c r="E111" i="20"/>
  <c r="E111" i="22" s="1"/>
  <c r="W104" i="21"/>
  <c r="W104" i="20"/>
  <c r="AE104" i="22" s="1"/>
  <c r="C104" i="28" s="1"/>
  <c r="E104" i="23" s="1"/>
  <c r="W104" i="23" s="1"/>
  <c r="C105" i="27" s="1"/>
  <c r="E47" i="21"/>
  <c r="E47" i="20"/>
  <c r="E47" i="22" s="1"/>
  <c r="AB15" i="21"/>
  <c r="AB15" i="20"/>
  <c r="AJ15" i="22" s="1"/>
  <c r="AA71" i="21"/>
  <c r="AA71" i="20"/>
  <c r="AI71" i="22" s="1"/>
  <c r="G71" i="28" s="1"/>
  <c r="I71" i="23" s="1"/>
  <c r="B32" i="20"/>
  <c r="B32" i="21"/>
  <c r="AH114" i="20"/>
  <c r="AH114" i="21"/>
  <c r="AH18" i="21"/>
  <c r="AH18" i="20"/>
  <c r="AP18" i="22" s="1"/>
  <c r="AR128" i="22"/>
  <c r="P128" i="28" s="1"/>
  <c r="R128" i="23" s="1"/>
  <c r="H108" i="20"/>
  <c r="H108" i="21"/>
  <c r="V83" i="20"/>
  <c r="AD83" i="22" s="1"/>
  <c r="V83" i="21"/>
  <c r="Z73" i="21"/>
  <c r="Z73" i="20"/>
  <c r="N37" i="21"/>
  <c r="N37" i="20"/>
  <c r="AL27" i="22"/>
  <c r="J27" i="28" s="1"/>
  <c r="L27" i="23" s="1"/>
  <c r="L127" i="22"/>
  <c r="J92" i="22"/>
  <c r="AB49" i="21"/>
  <c r="AB49" i="20"/>
  <c r="AJ49" i="22" s="1"/>
  <c r="R16" i="22"/>
  <c r="Q115" i="22"/>
  <c r="AK103" i="22"/>
  <c r="I103" i="28" s="1"/>
  <c r="K103" i="23" s="1"/>
  <c r="O92" i="22"/>
  <c r="I71" i="22"/>
  <c r="AA64" i="20"/>
  <c r="AI64" i="22" s="1"/>
  <c r="G64" i="28" s="1"/>
  <c r="I64" i="23" s="1"/>
  <c r="AA64" i="21"/>
  <c r="Y57" i="21"/>
  <c r="Y57" i="20"/>
  <c r="K46" i="22"/>
  <c r="I39" i="22"/>
  <c r="M21" i="22"/>
  <c r="S10" i="22"/>
  <c r="V116" i="21"/>
  <c r="V116" i="20"/>
  <c r="F62" i="20"/>
  <c r="F62" i="22" s="1"/>
  <c r="F62" i="21"/>
  <c r="C4" i="20"/>
  <c r="C4" i="22" s="1"/>
  <c r="C4" i="21"/>
  <c r="V126" i="21"/>
  <c r="V126" i="20"/>
  <c r="AD126" i="22" s="1"/>
  <c r="F72" i="20"/>
  <c r="F72" i="22" s="1"/>
  <c r="F72" i="21"/>
  <c r="R34" i="22"/>
  <c r="AH24" i="20"/>
  <c r="AH24" i="21"/>
  <c r="B18" i="20"/>
  <c r="B18" i="21"/>
  <c r="AR49" i="22"/>
  <c r="P49" i="28" s="1"/>
  <c r="R49" i="23" s="1"/>
  <c r="E120" i="20"/>
  <c r="E120" i="22" s="1"/>
  <c r="E120" i="21"/>
  <c r="W113" i="21"/>
  <c r="W113" i="20"/>
  <c r="E104" i="21"/>
  <c r="E104" i="20"/>
  <c r="W97" i="20"/>
  <c r="W97" i="21"/>
  <c r="W65" i="21"/>
  <c r="W65" i="20"/>
  <c r="AK54" i="22"/>
  <c r="I54" i="28" s="1"/>
  <c r="K54" i="23" s="1"/>
  <c r="AA47" i="21"/>
  <c r="AA47" i="20"/>
  <c r="AI47" i="22" s="1"/>
  <c r="G47" i="28" s="1"/>
  <c r="I47" i="23" s="1"/>
  <c r="Y40" i="20"/>
  <c r="Y40" i="21"/>
  <c r="AA31" i="21"/>
  <c r="AA31" i="20"/>
  <c r="AI31" i="22" s="1"/>
  <c r="G31" i="28" s="1"/>
  <c r="I31" i="23" s="1"/>
  <c r="AA31" i="23" s="1"/>
  <c r="G32" i="27" s="1"/>
  <c r="E24" i="21"/>
  <c r="E24" i="20"/>
  <c r="E24" i="22" s="1"/>
  <c r="W17" i="21"/>
  <c r="W17" i="20"/>
  <c r="AE17" i="22" s="1"/>
  <c r="C17" i="28" s="1"/>
  <c r="E17" i="23" s="1"/>
  <c r="W17" i="23" s="1"/>
  <c r="C18" i="27" s="1"/>
  <c r="I6" i="22"/>
  <c r="F127" i="20"/>
  <c r="F127" i="21"/>
  <c r="AR118" i="22"/>
  <c r="P118" i="28" s="1"/>
  <c r="R118" i="23" s="1"/>
  <c r="F107" i="20"/>
  <c r="F107" i="21"/>
  <c r="AB78" i="21"/>
  <c r="AB78" i="20"/>
  <c r="AJ78" i="22" s="1"/>
  <c r="B53" i="21"/>
  <c r="B53" i="20"/>
  <c r="B53" i="22" s="1"/>
  <c r="Z11" i="21"/>
  <c r="Z11" i="20"/>
  <c r="AH11" i="22" s="1"/>
  <c r="F11" i="28" s="1"/>
  <c r="H11" i="23" s="1"/>
  <c r="Z11" i="23" s="1"/>
  <c r="F12" i="27" s="1"/>
  <c r="C100" i="21"/>
  <c r="C100" i="20"/>
  <c r="C100" i="22" s="1"/>
  <c r="C84" i="21"/>
  <c r="C84" i="20"/>
  <c r="C84" i="22" s="1"/>
  <c r="E62" i="20"/>
  <c r="E62" i="21"/>
  <c r="N21" i="21"/>
  <c r="N21" i="20"/>
  <c r="N21" i="22" s="1"/>
  <c r="AQ68" i="22"/>
  <c r="O68" i="28" s="1"/>
  <c r="Q68" i="23" s="1"/>
  <c r="W10" i="21"/>
  <c r="W10" i="20"/>
  <c r="AT94" i="22"/>
  <c r="R94" i="28" s="1"/>
  <c r="T94" i="23" s="1"/>
  <c r="AH52" i="21"/>
  <c r="AH52" i="20"/>
  <c r="AP52" i="22" s="1"/>
  <c r="X29" i="21"/>
  <c r="X29" i="20"/>
  <c r="AF29" i="22" s="1"/>
  <c r="D29" i="28" s="1"/>
  <c r="F29" i="23" s="1"/>
  <c r="X29" i="23" s="1"/>
  <c r="D30" i="27" s="1"/>
  <c r="Y112" i="21"/>
  <c r="Y112" i="20"/>
  <c r="AG112" i="22" s="1"/>
  <c r="E112" i="28" s="1"/>
  <c r="G112" i="23" s="1"/>
  <c r="Y112" i="23" s="1"/>
  <c r="E113" i="27" s="1"/>
  <c r="AM85" i="22"/>
  <c r="K85" i="28" s="1"/>
  <c r="M85" i="23" s="1"/>
  <c r="F123" i="20"/>
  <c r="F123" i="22" s="1"/>
  <c r="F123" i="21"/>
  <c r="Z91" i="21"/>
  <c r="Z91" i="20"/>
  <c r="AH91" i="22" s="1"/>
  <c r="F91" i="28" s="1"/>
  <c r="H91" i="23" s="1"/>
  <c r="Z91" i="23" s="1"/>
  <c r="F92" i="27" s="1"/>
  <c r="K120" i="22"/>
  <c r="Q45" i="22"/>
  <c r="O6" i="22"/>
  <c r="X23" i="21"/>
  <c r="X23" i="20"/>
  <c r="AF23" i="22" s="1"/>
  <c r="D23" i="28" s="1"/>
  <c r="F23" i="23" s="1"/>
  <c r="X23" i="23" s="1"/>
  <c r="D24" i="27" s="1"/>
  <c r="Q128" i="22"/>
  <c r="S119" i="22"/>
  <c r="G109" i="20"/>
  <c r="G109" i="21"/>
  <c r="I100" i="22"/>
  <c r="O89" i="22"/>
  <c r="M82" i="22"/>
  <c r="Q64" i="22"/>
  <c r="E54" i="21"/>
  <c r="E54" i="20"/>
  <c r="E54" i="22" s="1"/>
  <c r="W47" i="20"/>
  <c r="W47" i="21"/>
  <c r="K27" i="22"/>
  <c r="AO18" i="22"/>
  <c r="M18" i="28" s="1"/>
  <c r="O18" i="23" s="1"/>
  <c r="O9" i="22"/>
  <c r="AH34" i="21"/>
  <c r="AH34" i="20"/>
  <c r="AL123" i="22"/>
  <c r="J123" i="28" s="1"/>
  <c r="L123" i="23" s="1"/>
  <c r="AR116" i="22"/>
  <c r="P116" i="28" s="1"/>
  <c r="R116" i="23" s="1"/>
  <c r="AB64" i="20"/>
  <c r="AJ64" i="22" s="1"/>
  <c r="AB64" i="21"/>
  <c r="X34" i="20"/>
  <c r="AF34" i="22" s="1"/>
  <c r="D34" i="28" s="1"/>
  <c r="F34" i="23" s="1"/>
  <c r="X34" i="23" s="1"/>
  <c r="D35" i="27" s="1"/>
  <c r="X34" i="21"/>
  <c r="AH25" i="21"/>
  <c r="AH25" i="20"/>
  <c r="Z17" i="20"/>
  <c r="Z17" i="21"/>
  <c r="AR8" i="22"/>
  <c r="P8" i="28" s="1"/>
  <c r="R8" i="23" s="1"/>
  <c r="AL92" i="22"/>
  <c r="J92" i="28" s="1"/>
  <c r="L92" i="23" s="1"/>
  <c r="W94" i="21"/>
  <c r="W94" i="20"/>
  <c r="G76" i="21"/>
  <c r="G76" i="20"/>
  <c r="Y69" i="21"/>
  <c r="Y69" i="20"/>
  <c r="AG69" i="22" s="1"/>
  <c r="E69" i="28" s="1"/>
  <c r="G69" i="23" s="1"/>
  <c r="Z54" i="21"/>
  <c r="Z54" i="20"/>
  <c r="R12" i="22"/>
  <c r="AL122" i="22"/>
  <c r="J122" i="28" s="1"/>
  <c r="L122" i="23" s="1"/>
  <c r="P115" i="22"/>
  <c r="Z92" i="21"/>
  <c r="Z92" i="20"/>
  <c r="AH92" i="22" s="1"/>
  <c r="F92" i="28" s="1"/>
  <c r="H92" i="23" s="1"/>
  <c r="Z92" i="23" s="1"/>
  <c r="F93" i="27" s="1"/>
  <c r="X65" i="21"/>
  <c r="X65" i="20"/>
  <c r="AF65" i="22" s="1"/>
  <c r="D65" i="28" s="1"/>
  <c r="F65" i="23" s="1"/>
  <c r="X65" i="23" s="1"/>
  <c r="D66" i="27" s="1"/>
  <c r="AT54" i="22"/>
  <c r="R54" i="28" s="1"/>
  <c r="T54" i="23" s="1"/>
  <c r="B38" i="20"/>
  <c r="B38" i="22" s="1"/>
  <c r="B38" i="21"/>
  <c r="AB113" i="21"/>
  <c r="AB113" i="20"/>
  <c r="N123" i="21"/>
  <c r="N123" i="20"/>
  <c r="N123" i="22" s="1"/>
  <c r="V117" i="20"/>
  <c r="AD117" i="22" s="1"/>
  <c r="V117" i="21"/>
  <c r="Z95" i="20"/>
  <c r="AH95" i="22" s="1"/>
  <c r="F95" i="28" s="1"/>
  <c r="H95" i="23" s="1"/>
  <c r="Z95" i="23" s="1"/>
  <c r="F96" i="27" s="1"/>
  <c r="Z95" i="21"/>
  <c r="AH59" i="21"/>
  <c r="AH59" i="20"/>
  <c r="AL29" i="22"/>
  <c r="J29" i="28" s="1"/>
  <c r="L29" i="23" s="1"/>
  <c r="AR22" i="22"/>
  <c r="P22" i="28" s="1"/>
  <c r="R22" i="23" s="1"/>
  <c r="C36" i="20"/>
  <c r="C36" i="22" s="1"/>
  <c r="C36" i="21"/>
  <c r="V12" i="21"/>
  <c r="V12" i="20"/>
  <c r="Z45" i="20"/>
  <c r="AH45" i="22" s="1"/>
  <c r="F45" i="28" s="1"/>
  <c r="H45" i="23" s="1"/>
  <c r="Z45" i="23" s="1"/>
  <c r="F46" i="27" s="1"/>
  <c r="Z45" i="21"/>
  <c r="AH122" i="21"/>
  <c r="AH122" i="20"/>
  <c r="AP122" i="22" s="1"/>
  <c r="AB91" i="20"/>
  <c r="AJ91" i="22" s="1"/>
  <c r="AB91" i="21"/>
  <c r="G58" i="21"/>
  <c r="G58" i="20"/>
  <c r="V120" i="21"/>
  <c r="V120" i="20"/>
  <c r="E130" i="21"/>
  <c r="E130" i="20"/>
  <c r="E130" i="22" s="1"/>
  <c r="W123" i="20"/>
  <c r="AE123" i="22" s="1"/>
  <c r="C123" i="28" s="1"/>
  <c r="E123" i="23" s="1"/>
  <c r="W123" i="23" s="1"/>
  <c r="C124" i="27" s="1"/>
  <c r="W123" i="21"/>
  <c r="S115" i="22"/>
  <c r="Q108" i="22"/>
  <c r="Q92" i="22"/>
  <c r="AU83" i="22"/>
  <c r="S83" i="28" s="1"/>
  <c r="U83" i="23" s="1"/>
  <c r="AU67" i="22"/>
  <c r="S67" i="28" s="1"/>
  <c r="U67" i="23" s="1"/>
  <c r="AS60" i="22"/>
  <c r="Q60" i="28" s="1"/>
  <c r="S60" i="23" s="1"/>
  <c r="S51" i="22"/>
  <c r="AS44" i="22"/>
  <c r="Q44" i="28" s="1"/>
  <c r="S44" i="23" s="1"/>
  <c r="AS28" i="22"/>
  <c r="Q28" i="28" s="1"/>
  <c r="S28" i="23" s="1"/>
  <c r="AS12" i="22"/>
  <c r="Q12" i="28" s="1"/>
  <c r="S12" i="23" s="1"/>
  <c r="F50" i="21"/>
  <c r="F50" i="20"/>
  <c r="AT119" i="22"/>
  <c r="R119" i="28" s="1"/>
  <c r="T119" i="23" s="1"/>
  <c r="AH109" i="21"/>
  <c r="AH109" i="20"/>
  <c r="AP109" i="22" s="1"/>
  <c r="B103" i="21"/>
  <c r="B103" i="20"/>
  <c r="B103" i="22" s="1"/>
  <c r="L62" i="22"/>
  <c r="AB52" i="21"/>
  <c r="AB52" i="20"/>
  <c r="AH62" i="20"/>
  <c r="AH62" i="21"/>
  <c r="K122" i="22"/>
  <c r="AM106" i="22"/>
  <c r="K106" i="28" s="1"/>
  <c r="M106" i="23" s="1"/>
  <c r="I99" i="22"/>
  <c r="K90" i="22"/>
  <c r="AK83" i="22"/>
  <c r="I83" i="28" s="1"/>
  <c r="K83" i="23" s="1"/>
  <c r="AQ72" i="22"/>
  <c r="O72" i="28" s="1"/>
  <c r="Q72" i="23" s="1"/>
  <c r="AQ56" i="22"/>
  <c r="O56" i="28" s="1"/>
  <c r="Q56" i="23" s="1"/>
  <c r="Q47" i="22"/>
  <c r="O40" i="22"/>
  <c r="AO33" i="22"/>
  <c r="M33" i="28" s="1"/>
  <c r="O33" i="23" s="1"/>
  <c r="AM26" i="22"/>
  <c r="K26" i="28" s="1"/>
  <c r="M26" i="23" s="1"/>
  <c r="AK19" i="22"/>
  <c r="I19" i="28" s="1"/>
  <c r="K19" i="23" s="1"/>
  <c r="AA12" i="20"/>
  <c r="AI12" i="22" s="1"/>
  <c r="G12" i="28" s="1"/>
  <c r="I12" i="23" s="1"/>
  <c r="AA12" i="23" s="1"/>
  <c r="G13" i="27" s="1"/>
  <c r="AA12" i="21"/>
  <c r="Y5" i="21"/>
  <c r="Y5" i="20"/>
  <c r="AG5" i="22" s="1"/>
  <c r="E5" i="28" s="1"/>
  <c r="G5" i="23" s="1"/>
  <c r="Y5" i="23" s="1"/>
  <c r="E6" i="27" s="1"/>
  <c r="V44" i="21"/>
  <c r="V44" i="20"/>
  <c r="AN125" i="22"/>
  <c r="L125" i="28" s="1"/>
  <c r="N125" i="23" s="1"/>
  <c r="H115" i="21"/>
  <c r="H115" i="20"/>
  <c r="H115" i="22" s="1"/>
  <c r="W115" i="22" s="1"/>
  <c r="R106" i="22"/>
  <c r="J98" i="22"/>
  <c r="N76" i="20"/>
  <c r="N76" i="21"/>
  <c r="V70" i="21"/>
  <c r="V70" i="20"/>
  <c r="AD70" i="22" s="1"/>
  <c r="AB51" i="21"/>
  <c r="AB51" i="20"/>
  <c r="AJ51" i="22" s="1"/>
  <c r="AH32" i="20"/>
  <c r="AH32" i="21"/>
  <c r="X19" i="21"/>
  <c r="X19" i="20"/>
  <c r="AF19" i="22" s="1"/>
  <c r="D19" i="28" s="1"/>
  <c r="F19" i="23" s="1"/>
  <c r="X19" i="23" s="1"/>
  <c r="D20" i="27" s="1"/>
  <c r="AO128" i="22"/>
  <c r="M128" i="28" s="1"/>
  <c r="O128" i="23" s="1"/>
  <c r="Q110" i="22"/>
  <c r="AS94" i="22"/>
  <c r="Q94" i="28" s="1"/>
  <c r="S94" i="23" s="1"/>
  <c r="AA59" i="20"/>
  <c r="AI59" i="22" s="1"/>
  <c r="G59" i="28" s="1"/>
  <c r="I59" i="23" s="1"/>
  <c r="AA59" i="23" s="1"/>
  <c r="G60" i="27" s="1"/>
  <c r="AA59" i="21"/>
  <c r="AA43" i="21"/>
  <c r="AA43" i="20"/>
  <c r="AI43" i="22" s="1"/>
  <c r="G43" i="28" s="1"/>
  <c r="I43" i="23" s="1"/>
  <c r="AA43" i="23" s="1"/>
  <c r="G44" i="27" s="1"/>
  <c r="Y36" i="21"/>
  <c r="Y36" i="20"/>
  <c r="W29" i="20"/>
  <c r="AE29" i="22" s="1"/>
  <c r="C29" i="28" s="1"/>
  <c r="E29" i="23" s="1"/>
  <c r="W29" i="23" s="1"/>
  <c r="C30" i="27" s="1"/>
  <c r="W29" i="21"/>
  <c r="AR126" i="22"/>
  <c r="P126" i="28" s="1"/>
  <c r="R126" i="23" s="1"/>
  <c r="F115" i="21"/>
  <c r="F115" i="20"/>
  <c r="F115" i="22" s="1"/>
  <c r="L108" i="22"/>
  <c r="X100" i="21"/>
  <c r="X100" i="20"/>
  <c r="H86" i="21"/>
  <c r="H86" i="20"/>
  <c r="V61" i="21"/>
  <c r="V61" i="20"/>
  <c r="Z51" i="20"/>
  <c r="Z51" i="21"/>
  <c r="H22" i="20"/>
  <c r="H22" i="22" s="1"/>
  <c r="W22" i="22" s="1"/>
  <c r="H22" i="21"/>
  <c r="AA126" i="20"/>
  <c r="AI126" i="22" s="1"/>
  <c r="G126" i="28" s="1"/>
  <c r="I126" i="23" s="1"/>
  <c r="AA126" i="23" s="1"/>
  <c r="G127" i="27" s="1"/>
  <c r="AA126" i="21"/>
  <c r="Y119" i="21"/>
  <c r="Y119" i="20"/>
  <c r="C112" i="21"/>
  <c r="C112" i="20"/>
  <c r="C112" i="22" s="1"/>
  <c r="E103" i="20"/>
  <c r="E103" i="22" s="1"/>
  <c r="E103" i="21"/>
  <c r="AA94" i="21"/>
  <c r="AA94" i="20"/>
  <c r="W16" i="21"/>
  <c r="W16" i="20"/>
  <c r="E46" i="21"/>
  <c r="E46" i="20"/>
  <c r="E46" i="22" s="1"/>
  <c r="H60" i="21"/>
  <c r="H60" i="20"/>
  <c r="Y129" i="20"/>
  <c r="AG129" i="22" s="1"/>
  <c r="E129" i="28" s="1"/>
  <c r="G129" i="23" s="1"/>
  <c r="Y129" i="21"/>
  <c r="E65" i="21"/>
  <c r="E65" i="20"/>
  <c r="AH110" i="21"/>
  <c r="AH110" i="20"/>
  <c r="AP110" i="22" s="1"/>
  <c r="N116" i="21"/>
  <c r="N116" i="20"/>
  <c r="F32" i="21"/>
  <c r="F32" i="20"/>
  <c r="Y64" i="20"/>
  <c r="AG64" i="22" s="1"/>
  <c r="E64" i="28" s="1"/>
  <c r="G64" i="23" s="1"/>
  <c r="Y64" i="23" s="1"/>
  <c r="E65" i="27" s="1"/>
  <c r="Y64" i="21"/>
  <c r="N119" i="20"/>
  <c r="N119" i="21"/>
  <c r="V17" i="20"/>
  <c r="AD17" i="22" s="1"/>
  <c r="V17" i="21"/>
  <c r="AH102" i="21"/>
  <c r="AH102" i="20"/>
  <c r="N70" i="21"/>
  <c r="N70" i="20"/>
  <c r="B36" i="21"/>
  <c r="B36" i="20"/>
  <c r="B36" i="22" s="1"/>
  <c r="S131" i="22"/>
  <c r="K119" i="22"/>
  <c r="M110" i="22"/>
  <c r="O101" i="22"/>
  <c r="S83" i="22"/>
  <c r="W75" i="21"/>
  <c r="W75" i="20"/>
  <c r="AE75" i="22" s="1"/>
  <c r="C75" i="28" s="1"/>
  <c r="E75" i="23" s="1"/>
  <c r="AK64" i="22"/>
  <c r="I64" i="28" s="1"/>
  <c r="K64" i="23" s="1"/>
  <c r="M46" i="22"/>
  <c r="Q28" i="22"/>
  <c r="C11" i="20"/>
  <c r="C11" i="22" s="1"/>
  <c r="C11" i="21"/>
  <c r="AR121" i="22"/>
  <c r="P121" i="28" s="1"/>
  <c r="R121" i="23" s="1"/>
  <c r="N129" i="20"/>
  <c r="N129" i="21"/>
  <c r="B123" i="20"/>
  <c r="B123" i="21"/>
  <c r="AR112" i="22"/>
  <c r="P112" i="28" s="1"/>
  <c r="R112" i="23" s="1"/>
  <c r="H104" i="20"/>
  <c r="H104" i="22" s="1"/>
  <c r="H104" i="21"/>
  <c r="F89" i="21"/>
  <c r="F89" i="20"/>
  <c r="AR60" i="22"/>
  <c r="P60" i="28" s="1"/>
  <c r="R60" i="23" s="1"/>
  <c r="D54" i="21"/>
  <c r="D54" i="20"/>
  <c r="D54" i="22" s="1"/>
  <c r="R43" i="22"/>
  <c r="X22" i="21"/>
  <c r="X22" i="20"/>
  <c r="D10" i="20"/>
  <c r="D10" i="22" s="1"/>
  <c r="D10" i="21"/>
  <c r="J72" i="22"/>
  <c r="X31" i="21"/>
  <c r="X31" i="20"/>
  <c r="AF31" i="22" s="1"/>
  <c r="D31" i="28" s="1"/>
  <c r="F31" i="23" s="1"/>
  <c r="AS107" i="22"/>
  <c r="Q107" i="28" s="1"/>
  <c r="S107" i="23" s="1"/>
  <c r="W58" i="21"/>
  <c r="W58" i="20"/>
  <c r="AU50" i="22"/>
  <c r="S50" i="28" s="1"/>
  <c r="U50" i="23" s="1"/>
  <c r="Q43" i="22"/>
  <c r="AM22" i="22"/>
  <c r="K22" i="28" s="1"/>
  <c r="M22" i="23" s="1"/>
  <c r="Z86" i="20"/>
  <c r="Z86" i="21"/>
  <c r="AH128" i="21"/>
  <c r="AH128" i="20"/>
  <c r="AP128" i="22" s="1"/>
  <c r="J118" i="22"/>
  <c r="AL66" i="22"/>
  <c r="J66" i="28" s="1"/>
  <c r="L66" i="23" s="1"/>
  <c r="AR59" i="22"/>
  <c r="P59" i="28" s="1"/>
  <c r="R59" i="23" s="1"/>
  <c r="AN37" i="22"/>
  <c r="L37" i="28" s="1"/>
  <c r="N37" i="23" s="1"/>
  <c r="AB27" i="20"/>
  <c r="AB27" i="21"/>
  <c r="N118" i="21"/>
  <c r="N118" i="20"/>
  <c r="N118" i="22" s="1"/>
  <c r="X118" i="22" s="1"/>
  <c r="B72" i="20"/>
  <c r="B72" i="21"/>
  <c r="C105" i="21"/>
  <c r="C105" i="20"/>
  <c r="C105" i="22" s="1"/>
  <c r="W89" i="21"/>
  <c r="W89" i="20"/>
  <c r="AE89" i="22" s="1"/>
  <c r="C89" i="28" s="1"/>
  <c r="E89" i="23" s="1"/>
  <c r="W89" i="23" s="1"/>
  <c r="C90" i="27" s="1"/>
  <c r="Y48" i="21"/>
  <c r="Y48" i="20"/>
  <c r="AG48" i="22" s="1"/>
  <c r="E48" i="28" s="1"/>
  <c r="G48" i="23" s="1"/>
  <c r="Y48" i="23" s="1"/>
  <c r="E49" i="27" s="1"/>
  <c r="AA39" i="21"/>
  <c r="AA39" i="20"/>
  <c r="AI39" i="22" s="1"/>
  <c r="G39" i="28" s="1"/>
  <c r="I39" i="23" s="1"/>
  <c r="AA39" i="23" s="1"/>
  <c r="G40" i="27" s="1"/>
  <c r="Y32" i="20"/>
  <c r="Y32" i="21"/>
  <c r="AA7" i="21"/>
  <c r="AA7" i="20"/>
  <c r="AI7" i="22" s="1"/>
  <c r="G7" i="28" s="1"/>
  <c r="I7" i="23" s="1"/>
  <c r="AA7" i="23" s="1"/>
  <c r="G8" i="27" s="1"/>
  <c r="F103" i="20"/>
  <c r="F103" i="21"/>
  <c r="X88" i="20"/>
  <c r="X88" i="21"/>
  <c r="D76" i="20"/>
  <c r="D76" i="21"/>
  <c r="AH67" i="21"/>
  <c r="AH67" i="20"/>
  <c r="AP67" i="22" s="1"/>
  <c r="Z59" i="21"/>
  <c r="Z59" i="20"/>
  <c r="AH59" i="22" s="1"/>
  <c r="F59" i="28" s="1"/>
  <c r="H59" i="23" s="1"/>
  <c r="Z59" i="23" s="1"/>
  <c r="F60" i="27" s="1"/>
  <c r="B49" i="20"/>
  <c r="B49" i="21"/>
  <c r="AL37" i="22"/>
  <c r="J37" i="28" s="1"/>
  <c r="L37" i="23" s="1"/>
  <c r="P30" i="22"/>
  <c r="Z7" i="21"/>
  <c r="Z7" i="20"/>
  <c r="AH7" i="22" s="1"/>
  <c r="F7" i="28" s="1"/>
  <c r="H7" i="23" s="1"/>
  <c r="Z7" i="23" s="1"/>
  <c r="F8" i="27" s="1"/>
  <c r="AA110" i="20"/>
  <c r="AA110" i="21"/>
  <c r="Y126" i="20"/>
  <c r="Y126" i="21"/>
  <c r="C103" i="21"/>
  <c r="C103" i="20"/>
  <c r="C103" i="22" s="1"/>
  <c r="B48" i="21"/>
  <c r="B48" i="20"/>
  <c r="B48" i="22" s="1"/>
  <c r="V48" i="22" s="1"/>
  <c r="F77" i="21"/>
  <c r="F77" i="20"/>
  <c r="F77" i="22" s="1"/>
  <c r="D79" i="21"/>
  <c r="D79" i="20"/>
  <c r="D79" i="22" s="1"/>
  <c r="Z120" i="20"/>
  <c r="Z120" i="21"/>
  <c r="X96" i="21"/>
  <c r="X96" i="20"/>
  <c r="AF96" i="22" s="1"/>
  <c r="D96" i="28" s="1"/>
  <c r="F96" i="23" s="1"/>
  <c r="X96" i="23" s="1"/>
  <c r="D97" i="27" s="1"/>
  <c r="H62" i="21"/>
  <c r="H62" i="20"/>
  <c r="H62" i="22" s="1"/>
  <c r="W44" i="20"/>
  <c r="W44" i="21"/>
  <c r="N10" i="21"/>
  <c r="N10" i="20"/>
  <c r="N10" i="22" s="1"/>
  <c r="Z118" i="20"/>
  <c r="Z118" i="21"/>
  <c r="H111" i="21"/>
  <c r="H111" i="20"/>
  <c r="H111" i="22" s="1"/>
  <c r="AH72" i="21"/>
  <c r="AH72" i="20"/>
  <c r="AP72" i="22" s="1"/>
  <c r="H47" i="20"/>
  <c r="H47" i="21"/>
  <c r="D17" i="21"/>
  <c r="D17" i="20"/>
  <c r="D17" i="22" s="1"/>
  <c r="E44" i="21"/>
  <c r="E44" i="20"/>
  <c r="E44" i="22" s="1"/>
  <c r="W37" i="21"/>
  <c r="W37" i="20"/>
  <c r="AE37" i="22" s="1"/>
  <c r="C37" i="28" s="1"/>
  <c r="E37" i="23" s="1"/>
  <c r="W37" i="23" s="1"/>
  <c r="C38" i="27" s="1"/>
  <c r="B101" i="21"/>
  <c r="B101" i="20"/>
  <c r="B101" i="22" s="1"/>
  <c r="AB50" i="20"/>
  <c r="AB50" i="21"/>
  <c r="N11" i="21"/>
  <c r="N11" i="20"/>
  <c r="N11" i="22" s="1"/>
  <c r="AA122" i="21"/>
  <c r="AA122" i="20"/>
  <c r="AI122" i="22" s="1"/>
  <c r="G122" i="28" s="1"/>
  <c r="I122" i="23" s="1"/>
  <c r="AA122" i="23" s="1"/>
  <c r="G123" i="27" s="1"/>
  <c r="E115" i="20"/>
  <c r="E115" i="21"/>
  <c r="W108" i="21"/>
  <c r="W108" i="20"/>
  <c r="AE108" i="22" s="1"/>
  <c r="C108" i="28" s="1"/>
  <c r="E108" i="23" s="1"/>
  <c r="W108" i="23" s="1"/>
  <c r="C109" i="27" s="1"/>
  <c r="X20" i="21"/>
  <c r="X20" i="20"/>
  <c r="AF20" i="22" s="1"/>
  <c r="D20" i="28" s="1"/>
  <c r="F20" i="23" s="1"/>
  <c r="X20" i="23" s="1"/>
  <c r="D21" i="27" s="1"/>
  <c r="H6" i="20"/>
  <c r="H6" i="21"/>
  <c r="G102" i="21"/>
  <c r="G102" i="20"/>
  <c r="G102" i="22" s="1"/>
  <c r="G70" i="21"/>
  <c r="G70" i="20"/>
  <c r="G70" i="22" s="1"/>
  <c r="AA6" i="20"/>
  <c r="AA6" i="21"/>
  <c r="D51" i="20"/>
  <c r="D51" i="21"/>
  <c r="Y90" i="20"/>
  <c r="Y90" i="21"/>
  <c r="AA65" i="21"/>
  <c r="AA65" i="20"/>
  <c r="AI65" i="22" s="1"/>
  <c r="G65" i="28" s="1"/>
  <c r="I65" i="23" s="1"/>
  <c r="AA65" i="23" s="1"/>
  <c r="G66" i="27" s="1"/>
  <c r="Z117" i="21"/>
  <c r="Z117" i="20"/>
  <c r="AH117" i="22" s="1"/>
  <c r="F117" i="28" s="1"/>
  <c r="H117" i="23" s="1"/>
  <c r="Z117" i="23" s="1"/>
  <c r="F118" i="27" s="1"/>
  <c r="F53" i="21"/>
  <c r="F53" i="20"/>
  <c r="F53" i="22" s="1"/>
  <c r="F33" i="21"/>
  <c r="F33" i="20"/>
  <c r="F33" i="22" s="1"/>
  <c r="AB77" i="20"/>
  <c r="AB77" i="21"/>
  <c r="W70" i="21"/>
  <c r="W70" i="20"/>
  <c r="AE70" i="22" s="1"/>
  <c r="C70" i="28" s="1"/>
  <c r="E70" i="23" s="1"/>
  <c r="W70" i="23" s="1"/>
  <c r="C71" i="27" s="1"/>
  <c r="C54" i="20"/>
  <c r="C54" i="21"/>
  <c r="AH6" i="21"/>
  <c r="AH6" i="20"/>
  <c r="AP6" i="22" s="1"/>
  <c r="AH124" i="20"/>
  <c r="AH124" i="21"/>
  <c r="B118" i="21"/>
  <c r="B118" i="20"/>
  <c r="B118" i="22" s="1"/>
  <c r="D69" i="20"/>
  <c r="D69" i="21"/>
  <c r="V76" i="21"/>
  <c r="V76" i="20"/>
  <c r="AD76" i="22" s="1"/>
  <c r="AA115" i="21"/>
  <c r="AA115" i="20"/>
  <c r="AI115" i="22" s="1"/>
  <c r="G115" i="28" s="1"/>
  <c r="I115" i="23" s="1"/>
  <c r="AA115" i="23" s="1"/>
  <c r="G116" i="27" s="1"/>
  <c r="G99" i="20"/>
  <c r="G99" i="21"/>
  <c r="Y92" i="21"/>
  <c r="Y92" i="20"/>
  <c r="AG92" i="22" s="1"/>
  <c r="E92" i="28" s="1"/>
  <c r="G92" i="23" s="1"/>
  <c r="Y92" i="23" s="1"/>
  <c r="E93" i="27" s="1"/>
  <c r="W85" i="21"/>
  <c r="W85" i="20"/>
  <c r="AE85" i="22" s="1"/>
  <c r="C85" i="28" s="1"/>
  <c r="E85" i="23" s="1"/>
  <c r="W85" i="23" s="1"/>
  <c r="C86" i="27" s="1"/>
  <c r="E28" i="20"/>
  <c r="E28" i="21"/>
  <c r="W21" i="21"/>
  <c r="W21" i="20"/>
  <c r="AE21" i="22" s="1"/>
  <c r="C21" i="28" s="1"/>
  <c r="E21" i="23" s="1"/>
  <c r="W21" i="23" s="1"/>
  <c r="C22" i="27" s="1"/>
  <c r="H102" i="21"/>
  <c r="H102" i="20"/>
  <c r="H102" i="22" s="1"/>
  <c r="N63" i="21"/>
  <c r="N63" i="20"/>
  <c r="N63" i="22" s="1"/>
  <c r="X75" i="21"/>
  <c r="X75" i="20"/>
  <c r="AF75" i="22" s="1"/>
  <c r="D75" i="28" s="1"/>
  <c r="F75" i="23" s="1"/>
  <c r="X75" i="23" s="1"/>
  <c r="D76" i="27" s="1"/>
  <c r="G129" i="21"/>
  <c r="G129" i="20"/>
  <c r="G129" i="22" s="1"/>
  <c r="AA97" i="21"/>
  <c r="AA97" i="20"/>
  <c r="AI97" i="22" s="1"/>
  <c r="G97" i="28" s="1"/>
  <c r="I97" i="23" s="1"/>
  <c r="G81" i="21"/>
  <c r="G81" i="20"/>
  <c r="G81" i="22" s="1"/>
  <c r="B88" i="20"/>
  <c r="B88" i="21"/>
  <c r="V52" i="20"/>
  <c r="V52" i="21"/>
  <c r="V127" i="20"/>
  <c r="V127" i="21"/>
  <c r="AB88" i="21"/>
  <c r="AB88" i="20"/>
  <c r="AJ88" i="22" s="1"/>
  <c r="X70" i="20"/>
  <c r="X70" i="21"/>
  <c r="AH49" i="21"/>
  <c r="AH49" i="20"/>
  <c r="AP49" i="22" s="1"/>
  <c r="B43" i="21"/>
  <c r="B43" i="20"/>
  <c r="B43" i="22" s="1"/>
  <c r="B31" i="21"/>
  <c r="B31" i="20"/>
  <c r="B31" i="22" s="1"/>
  <c r="W130" i="21"/>
  <c r="W130" i="20"/>
  <c r="AE130" i="22" s="1"/>
  <c r="C130" i="28" s="1"/>
  <c r="E130" i="23" s="1"/>
  <c r="W130" i="23" s="1"/>
  <c r="C131" i="27" s="1"/>
  <c r="G80" i="20"/>
  <c r="G80" i="21"/>
  <c r="E73" i="20"/>
  <c r="E73" i="21"/>
  <c r="X89" i="21"/>
  <c r="X89" i="20"/>
  <c r="AF89" i="22" s="1"/>
  <c r="D89" i="28" s="1"/>
  <c r="F89" i="23" s="1"/>
  <c r="X89" i="23" s="1"/>
  <c r="D90" i="27" s="1"/>
  <c r="AH80" i="21"/>
  <c r="AH80" i="20"/>
  <c r="AP80" i="22" s="1"/>
  <c r="B74" i="21"/>
  <c r="B74" i="20"/>
  <c r="B74" i="22" s="1"/>
  <c r="N130" i="21"/>
  <c r="N130" i="20"/>
  <c r="N130" i="22" s="1"/>
  <c r="X130" i="22" s="1"/>
  <c r="G127" i="21"/>
  <c r="G127" i="20"/>
  <c r="G127" i="22" s="1"/>
  <c r="W81" i="20"/>
  <c r="W81" i="21"/>
  <c r="Y72" i="21"/>
  <c r="Y72" i="20"/>
  <c r="AG72" i="22" s="1"/>
  <c r="E72" i="28" s="1"/>
  <c r="G72" i="23" s="1"/>
  <c r="Y72" i="23" s="1"/>
  <c r="E73" i="27" s="1"/>
  <c r="AA63" i="21"/>
  <c r="AA63" i="20"/>
  <c r="AI63" i="22" s="1"/>
  <c r="G63" i="28" s="1"/>
  <c r="I63" i="23" s="1"/>
  <c r="AA63" i="23" s="1"/>
  <c r="G64" i="27" s="1"/>
  <c r="Y56" i="21"/>
  <c r="Y56" i="20"/>
  <c r="AG56" i="22" s="1"/>
  <c r="E56" i="28" s="1"/>
  <c r="G56" i="23" s="1"/>
  <c r="X92" i="20"/>
  <c r="X92" i="21"/>
  <c r="AH83" i="21"/>
  <c r="AH83" i="20"/>
  <c r="AP83" i="22" s="1"/>
  <c r="Z75" i="20"/>
  <c r="Z75" i="21"/>
  <c r="D40" i="20"/>
  <c r="D40" i="21"/>
  <c r="AH19" i="21"/>
  <c r="AH19" i="20"/>
  <c r="AP19" i="22" s="1"/>
  <c r="Y63" i="21"/>
  <c r="Y63" i="20"/>
  <c r="AG63" i="22" s="1"/>
  <c r="E63" i="28" s="1"/>
  <c r="G63" i="23" s="1"/>
  <c r="Y63" i="23" s="1"/>
  <c r="E64" i="27" s="1"/>
  <c r="H124" i="21"/>
  <c r="H124" i="20"/>
  <c r="H124" i="22" s="1"/>
  <c r="W124" i="22" s="1"/>
  <c r="E97" i="20"/>
  <c r="E97" i="21"/>
  <c r="V46" i="21"/>
  <c r="V46" i="20"/>
  <c r="AD46" i="22" s="1"/>
  <c r="D32" i="21"/>
  <c r="D32" i="20"/>
  <c r="D32" i="22" s="1"/>
  <c r="B16" i="21"/>
  <c r="B16" i="20"/>
  <c r="B16" i="22" s="1"/>
  <c r="N114" i="21"/>
  <c r="N114" i="20"/>
  <c r="N114" i="22" s="1"/>
  <c r="X114" i="22" s="1"/>
  <c r="N18" i="21"/>
  <c r="N18" i="20"/>
  <c r="N18" i="22" s="1"/>
  <c r="X18" i="22" s="1"/>
  <c r="F105" i="20"/>
  <c r="F105" i="21"/>
  <c r="B83" i="20"/>
  <c r="B83" i="21"/>
  <c r="F73" i="21"/>
  <c r="F73" i="20"/>
  <c r="F73" i="22" s="1"/>
  <c r="AB44" i="21"/>
  <c r="AB44" i="20"/>
  <c r="AJ44" i="22" s="1"/>
  <c r="H49" i="20"/>
  <c r="H49" i="21"/>
  <c r="G64" i="21"/>
  <c r="G64" i="20"/>
  <c r="G64" i="22" s="1"/>
  <c r="E57" i="20"/>
  <c r="E57" i="21"/>
  <c r="B116" i="21"/>
  <c r="B116" i="20"/>
  <c r="B116" i="22" s="1"/>
  <c r="Z62" i="21"/>
  <c r="Z62" i="20"/>
  <c r="AH62" i="22" s="1"/>
  <c r="F62" i="28" s="1"/>
  <c r="H62" i="23" s="1"/>
  <c r="Z62" i="23" s="1"/>
  <c r="F63" i="27" s="1"/>
  <c r="W4" i="21"/>
  <c r="W4" i="20"/>
  <c r="AE4" i="22" s="1"/>
  <c r="C4" i="28" s="1"/>
  <c r="E4" i="23" s="1"/>
  <c r="B126" i="21"/>
  <c r="B126" i="20"/>
  <c r="B126" i="22" s="1"/>
  <c r="AH100" i="20"/>
  <c r="AH100" i="21"/>
  <c r="B94" i="21"/>
  <c r="B94" i="20"/>
  <c r="B94" i="22" s="1"/>
  <c r="Z72" i="20"/>
  <c r="Z72" i="21"/>
  <c r="AB43" i="20"/>
  <c r="AB43" i="21"/>
  <c r="N24" i="20"/>
  <c r="N24" i="21"/>
  <c r="V18" i="21"/>
  <c r="V18" i="20"/>
  <c r="AD18" i="22" s="1"/>
  <c r="Y120" i="21"/>
  <c r="Y120" i="20"/>
  <c r="AG120" i="22" s="1"/>
  <c r="E120" i="28" s="1"/>
  <c r="G120" i="23" s="1"/>
  <c r="Y120" i="23" s="1"/>
  <c r="E121" i="27" s="1"/>
  <c r="C113" i="20"/>
  <c r="C113" i="21"/>
  <c r="Y104" i="21"/>
  <c r="Y104" i="20"/>
  <c r="AG104" i="22" s="1"/>
  <c r="E104" i="28" s="1"/>
  <c r="G104" i="23" s="1"/>
  <c r="Y104" i="23" s="1"/>
  <c r="E105" i="27" s="1"/>
  <c r="C97" i="20"/>
  <c r="C97" i="21"/>
  <c r="C65" i="21"/>
  <c r="C65" i="20"/>
  <c r="C65" i="22" s="1"/>
  <c r="G47" i="20"/>
  <c r="G47" i="21"/>
  <c r="E40" i="20"/>
  <c r="E40" i="21"/>
  <c r="G31" i="21"/>
  <c r="G31" i="20"/>
  <c r="G31" i="22" s="1"/>
  <c r="Y24" i="21"/>
  <c r="Y24" i="20"/>
  <c r="AG24" i="22" s="1"/>
  <c r="E24" i="28" s="1"/>
  <c r="G24" i="23" s="1"/>
  <c r="C17" i="20"/>
  <c r="C17" i="21"/>
  <c r="Z127" i="21"/>
  <c r="Z127" i="20"/>
  <c r="AH127" i="22" s="1"/>
  <c r="F127" i="28" s="1"/>
  <c r="H127" i="23" s="1"/>
  <c r="Z127" i="23" s="1"/>
  <c r="F128" i="27" s="1"/>
  <c r="V85" i="20"/>
  <c r="V85" i="21"/>
  <c r="D60" i="21"/>
  <c r="D60" i="20"/>
  <c r="D60" i="22" s="1"/>
  <c r="N39" i="20"/>
  <c r="N39" i="21"/>
  <c r="B21" i="20"/>
  <c r="B21" i="21"/>
  <c r="C116" i="21"/>
  <c r="C116" i="20"/>
  <c r="C116" i="22" s="1"/>
  <c r="AA98" i="21"/>
  <c r="AA98" i="20"/>
  <c r="AI98" i="22" s="1"/>
  <c r="G98" i="28" s="1"/>
  <c r="I98" i="23" s="1"/>
  <c r="C55" i="20"/>
  <c r="C55" i="21"/>
  <c r="AA5" i="21"/>
  <c r="AA5" i="20"/>
  <c r="AI5" i="22" s="1"/>
  <c r="G5" i="28" s="1"/>
  <c r="I5" i="23" s="1"/>
  <c r="AA5" i="23" s="1"/>
  <c r="G6" i="27" s="1"/>
  <c r="AH85" i="20"/>
  <c r="AH85" i="21"/>
  <c r="AH21" i="20"/>
  <c r="AH21" i="21"/>
  <c r="C10" i="21"/>
  <c r="C10" i="20"/>
  <c r="C10" i="22" s="1"/>
  <c r="N52" i="21"/>
  <c r="N52" i="20"/>
  <c r="N52" i="22" s="1"/>
  <c r="X52" i="22" s="1"/>
  <c r="D29" i="21"/>
  <c r="D29" i="20"/>
  <c r="D29" i="22" s="1"/>
  <c r="E112" i="21"/>
  <c r="E112" i="20"/>
  <c r="E112" i="22" s="1"/>
  <c r="Z123" i="20"/>
  <c r="Z123" i="21"/>
  <c r="F91" i="20"/>
  <c r="F91" i="21"/>
  <c r="H97" i="21"/>
  <c r="H97" i="20"/>
  <c r="H97" i="22" s="1"/>
  <c r="W97" i="22" s="1"/>
  <c r="AH54" i="20"/>
  <c r="AH54" i="21"/>
  <c r="D23" i="21"/>
  <c r="D23" i="20"/>
  <c r="D23" i="22" s="1"/>
  <c r="AA109" i="21"/>
  <c r="AA109" i="20"/>
  <c r="AI109" i="22" s="1"/>
  <c r="G109" i="28" s="1"/>
  <c r="I109" i="23" s="1"/>
  <c r="AA109" i="23" s="1"/>
  <c r="G110" i="27" s="1"/>
  <c r="Y54" i="20"/>
  <c r="Y54" i="21"/>
  <c r="C47" i="20"/>
  <c r="C47" i="21"/>
  <c r="N34" i="21"/>
  <c r="N34" i="20"/>
  <c r="N34" i="22" s="1"/>
  <c r="H32" i="20"/>
  <c r="H32" i="21"/>
  <c r="F17" i="20"/>
  <c r="F17" i="21"/>
  <c r="W110" i="21"/>
  <c r="W110" i="20"/>
  <c r="AE110" i="22" s="1"/>
  <c r="C110" i="28" s="1"/>
  <c r="E110" i="23" s="1"/>
  <c r="W110" i="23" s="1"/>
  <c r="C111" i="27" s="1"/>
  <c r="Z78" i="21"/>
  <c r="Z78" i="20"/>
  <c r="AH78" i="22" s="1"/>
  <c r="F78" i="28" s="1"/>
  <c r="H78" i="23" s="1"/>
  <c r="D65" i="21"/>
  <c r="D65" i="20"/>
  <c r="D65" i="22" s="1"/>
  <c r="V38" i="20"/>
  <c r="V38" i="21"/>
  <c r="H113" i="20"/>
  <c r="H113" i="21"/>
  <c r="E52" i="21"/>
  <c r="E52" i="20"/>
  <c r="E52" i="22" s="1"/>
  <c r="B105" i="21"/>
  <c r="B105" i="20"/>
  <c r="B105" i="22" s="1"/>
  <c r="C52" i="20"/>
  <c r="C52" i="21"/>
  <c r="H5" i="20"/>
  <c r="H5" i="21"/>
  <c r="V64" i="20"/>
  <c r="V64" i="21"/>
  <c r="Y96" i="21"/>
  <c r="Y96" i="20"/>
  <c r="AG96" i="22" s="1"/>
  <c r="E96" i="28" s="1"/>
  <c r="G96" i="23" s="1"/>
  <c r="Y96" i="23" s="1"/>
  <c r="E97" i="27" s="1"/>
  <c r="C76" i="21"/>
  <c r="C76" i="20"/>
  <c r="C76" i="22" s="1"/>
  <c r="V112" i="20"/>
  <c r="V112" i="21"/>
  <c r="X63" i="21"/>
  <c r="X63" i="20"/>
  <c r="AF63" i="22" s="1"/>
  <c r="D63" i="28" s="1"/>
  <c r="F63" i="23" s="1"/>
  <c r="X63" i="23" s="1"/>
  <c r="D64" i="27" s="1"/>
  <c r="Y130" i="20"/>
  <c r="Y130" i="21"/>
  <c r="C123" i="20"/>
  <c r="C123" i="21"/>
  <c r="N109" i="21"/>
  <c r="N109" i="20"/>
  <c r="N109" i="22" s="1"/>
  <c r="V103" i="21"/>
  <c r="V103" i="20"/>
  <c r="AD103" i="22" s="1"/>
  <c r="AH77" i="20"/>
  <c r="AH77" i="21"/>
  <c r="F49" i="20"/>
  <c r="F49" i="21"/>
  <c r="H20" i="20"/>
  <c r="H20" i="21"/>
  <c r="N62" i="21"/>
  <c r="N62" i="20"/>
  <c r="N62" i="22" s="1"/>
  <c r="G12" i="20"/>
  <c r="G12" i="21"/>
  <c r="E5" i="21"/>
  <c r="E5" i="20"/>
  <c r="E5" i="22" s="1"/>
  <c r="AB115" i="20"/>
  <c r="AB115" i="21"/>
  <c r="F68" i="20"/>
  <c r="F68" i="21"/>
  <c r="V58" i="20"/>
  <c r="V58" i="21"/>
  <c r="F48" i="21"/>
  <c r="F48" i="20"/>
  <c r="F48" i="22" s="1"/>
  <c r="AB39" i="21"/>
  <c r="AB39" i="20"/>
  <c r="AJ39" i="22" s="1"/>
  <c r="D19" i="21"/>
  <c r="D19" i="20"/>
  <c r="D19" i="22" s="1"/>
  <c r="G59" i="21"/>
  <c r="G59" i="20"/>
  <c r="G59" i="22" s="1"/>
  <c r="G43" i="21"/>
  <c r="G43" i="20"/>
  <c r="G43" i="22" s="1"/>
  <c r="E36" i="21"/>
  <c r="E36" i="20"/>
  <c r="E36" i="22" s="1"/>
  <c r="C29" i="21"/>
  <c r="C29" i="20"/>
  <c r="C29" i="22" s="1"/>
  <c r="Z115" i="21"/>
  <c r="Z115" i="20"/>
  <c r="AH115" i="22" s="1"/>
  <c r="F115" i="28" s="1"/>
  <c r="H115" i="23" s="1"/>
  <c r="Z115" i="23" s="1"/>
  <c r="F116" i="27" s="1"/>
  <c r="Z83" i="21"/>
  <c r="Z83" i="20"/>
  <c r="AH83" i="22" s="1"/>
  <c r="F83" i="28" s="1"/>
  <c r="H83" i="23" s="1"/>
  <c r="Z83" i="23" s="1"/>
  <c r="F84" i="27" s="1"/>
  <c r="X68" i="21"/>
  <c r="X68" i="20"/>
  <c r="AF68" i="22" s="1"/>
  <c r="D68" i="28" s="1"/>
  <c r="F68" i="23" s="1"/>
  <c r="V29" i="21"/>
  <c r="V29" i="20"/>
  <c r="AD29" i="22" s="1"/>
  <c r="F19" i="20"/>
  <c r="F19" i="21"/>
  <c r="D128" i="21"/>
  <c r="D128" i="20"/>
  <c r="D128" i="22" s="1"/>
  <c r="E39" i="21"/>
  <c r="E39" i="20"/>
  <c r="E39" i="22" s="1"/>
  <c r="C32" i="21"/>
  <c r="C32" i="20"/>
  <c r="C32" i="22" s="1"/>
  <c r="C39" i="21"/>
  <c r="C39" i="20"/>
  <c r="C39" i="22" s="1"/>
  <c r="B131" i="20"/>
  <c r="B131" i="21"/>
  <c r="AH53" i="21"/>
  <c r="AH53" i="20"/>
  <c r="AP53" i="22" s="1"/>
  <c r="V15" i="21"/>
  <c r="V15" i="20"/>
  <c r="AD15" i="22" s="1"/>
  <c r="W122" i="20"/>
  <c r="W122" i="21"/>
  <c r="H73" i="21"/>
  <c r="H73" i="20"/>
  <c r="H73" i="22" s="1"/>
  <c r="V110" i="20"/>
  <c r="V110" i="21"/>
  <c r="W25" i="21"/>
  <c r="W25" i="20"/>
  <c r="AE25" i="22" s="1"/>
  <c r="C25" i="28" s="1"/>
  <c r="E25" i="23" s="1"/>
  <c r="W25" i="23" s="1"/>
  <c r="C26" i="27" s="1"/>
  <c r="E131" i="20"/>
  <c r="E131" i="21"/>
  <c r="E83" i="21"/>
  <c r="E83" i="20"/>
  <c r="E83" i="22" s="1"/>
  <c r="N102" i="20"/>
  <c r="N102" i="21"/>
  <c r="AH70" i="21"/>
  <c r="AH70" i="20"/>
  <c r="AP70" i="22" s="1"/>
  <c r="V36" i="20"/>
  <c r="V36" i="21"/>
  <c r="C75" i="21"/>
  <c r="C75" i="20"/>
  <c r="C75" i="22" s="1"/>
  <c r="W11" i="20"/>
  <c r="W11" i="21"/>
  <c r="AH129" i="20"/>
  <c r="AH129" i="21"/>
  <c r="V123" i="21"/>
  <c r="V123" i="20"/>
  <c r="AD123" i="22" s="1"/>
  <c r="Z101" i="20"/>
  <c r="Z101" i="21"/>
  <c r="X54" i="20"/>
  <c r="X54" i="21"/>
  <c r="X10" i="20"/>
  <c r="X10" i="21"/>
  <c r="D31" i="21"/>
  <c r="D31" i="20"/>
  <c r="D31" i="22" s="1"/>
  <c r="C58" i="21"/>
  <c r="C58" i="20"/>
  <c r="C58" i="22" s="1"/>
  <c r="X11" i="20"/>
  <c r="X11" i="21"/>
  <c r="N96" i="20"/>
  <c r="N96" i="21"/>
  <c r="V90" i="20"/>
  <c r="V90" i="21"/>
  <c r="F24" i="20"/>
  <c r="F24" i="21"/>
  <c r="D9" i="20"/>
  <c r="D9" i="21"/>
  <c r="Z66" i="20"/>
  <c r="Z66" i="21"/>
  <c r="G103" i="21"/>
  <c r="G103" i="20"/>
  <c r="G103" i="22" s="1"/>
  <c r="V113" i="21"/>
  <c r="V113" i="20"/>
  <c r="AD113" i="22" s="1"/>
  <c r="AB74" i="20"/>
  <c r="AB74" i="21"/>
  <c r="F59" i="21"/>
  <c r="F59" i="20"/>
  <c r="F59" i="22" s="1"/>
  <c r="V49" i="20"/>
  <c r="V49" i="21"/>
  <c r="C128" i="21"/>
  <c r="C128" i="20"/>
  <c r="C128" i="22" s="1"/>
  <c r="W119" i="21"/>
  <c r="W119" i="20"/>
  <c r="AE119" i="22" s="1"/>
  <c r="C119" i="28" s="1"/>
  <c r="E119" i="23" s="1"/>
  <c r="Y30" i="20"/>
  <c r="Y30" i="21"/>
  <c r="J32" i="22"/>
  <c r="V99" i="20"/>
  <c r="AD99" i="22" s="1"/>
  <c r="V99" i="21"/>
  <c r="J75" i="22"/>
  <c r="F13" i="21"/>
  <c r="F13" i="20"/>
  <c r="F13" i="22" s="1"/>
  <c r="E113" i="21"/>
  <c r="E113" i="20"/>
  <c r="E113" i="22" s="1"/>
  <c r="AQ84" i="22"/>
  <c r="O84" i="28" s="1"/>
  <c r="Q84" i="23" s="1"/>
  <c r="G40" i="21"/>
  <c r="G40" i="20"/>
  <c r="AR111" i="22"/>
  <c r="P111" i="28" s="1"/>
  <c r="R111" i="23" s="1"/>
  <c r="Z12" i="20"/>
  <c r="Z12" i="21"/>
  <c r="AO108" i="22"/>
  <c r="M108" i="28" s="1"/>
  <c r="O108" i="23" s="1"/>
  <c r="I30" i="22"/>
  <c r="L84" i="22"/>
  <c r="AH55" i="21"/>
  <c r="AH55" i="20"/>
  <c r="AB30" i="21"/>
  <c r="AB30" i="20"/>
  <c r="AU100" i="22"/>
  <c r="S100" i="28" s="1"/>
  <c r="U100" i="23" s="1"/>
  <c r="AQ70" i="22"/>
  <c r="O70" i="28" s="1"/>
  <c r="Q70" i="23" s="1"/>
  <c r="AU36" i="22"/>
  <c r="S36" i="28" s="1"/>
  <c r="U36" i="23" s="1"/>
  <c r="K8" i="22"/>
  <c r="AB112" i="20"/>
  <c r="AJ112" i="22" s="1"/>
  <c r="AB112" i="21"/>
  <c r="F97" i="21"/>
  <c r="F97" i="20"/>
  <c r="H80" i="20"/>
  <c r="H80" i="22" s="1"/>
  <c r="H80" i="21"/>
  <c r="X62" i="21"/>
  <c r="X62" i="20"/>
  <c r="AF62" i="22" s="1"/>
  <c r="D62" i="28" s="1"/>
  <c r="F62" i="23" s="1"/>
  <c r="D18" i="21"/>
  <c r="D18" i="20"/>
  <c r="W118" i="20"/>
  <c r="AE118" i="22" s="1"/>
  <c r="C118" i="28" s="1"/>
  <c r="E118" i="23" s="1"/>
  <c r="W118" i="23" s="1"/>
  <c r="C119" i="27" s="1"/>
  <c r="W118" i="21"/>
  <c r="Z58" i="20"/>
  <c r="AH58" i="22" s="1"/>
  <c r="F58" i="28" s="1"/>
  <c r="H58" i="23" s="1"/>
  <c r="Z58" i="21"/>
  <c r="Z64" i="20"/>
  <c r="Z64" i="21"/>
  <c r="AB35" i="20"/>
  <c r="AJ35" i="22" s="1"/>
  <c r="AB35" i="21"/>
  <c r="X5" i="20"/>
  <c r="AF5" i="22" s="1"/>
  <c r="D5" i="28" s="1"/>
  <c r="F5" i="23" s="1"/>
  <c r="X5" i="21"/>
  <c r="N14" i="20"/>
  <c r="N14" i="22" s="1"/>
  <c r="N14" i="21"/>
  <c r="G51" i="21"/>
  <c r="G51" i="20"/>
  <c r="G51" i="22" s="1"/>
  <c r="AH107" i="20"/>
  <c r="AP107" i="22" s="1"/>
  <c r="AH107" i="21"/>
  <c r="AR117" i="22"/>
  <c r="P117" i="28" s="1"/>
  <c r="R117" i="23" s="1"/>
  <c r="G117" i="20"/>
  <c r="G117" i="21"/>
  <c r="Y110" i="21"/>
  <c r="Y110" i="20"/>
  <c r="AG110" i="22" s="1"/>
  <c r="E110" i="28" s="1"/>
  <c r="G110" i="23" s="1"/>
  <c r="Y110" i="23" s="1"/>
  <c r="E111" i="27" s="1"/>
  <c r="AA101" i="21"/>
  <c r="AA101" i="20"/>
  <c r="AI101" i="22" s="1"/>
  <c r="G101" i="28" s="1"/>
  <c r="I101" i="23" s="1"/>
  <c r="AA101" i="23" s="1"/>
  <c r="G102" i="27" s="1"/>
  <c r="Y94" i="21"/>
  <c r="Y94" i="20"/>
  <c r="AG94" i="22" s="1"/>
  <c r="E94" i="28" s="1"/>
  <c r="G94" i="23" s="1"/>
  <c r="Y94" i="23" s="1"/>
  <c r="E95" i="27" s="1"/>
  <c r="C87" i="20"/>
  <c r="C87" i="21"/>
  <c r="E78" i="20"/>
  <c r="E78" i="21"/>
  <c r="C71" i="21"/>
  <c r="C71" i="20"/>
  <c r="C71" i="22" s="1"/>
  <c r="M42" i="22"/>
  <c r="AS24" i="22"/>
  <c r="Q24" i="28" s="1"/>
  <c r="S24" i="23" s="1"/>
  <c r="W7" i="20"/>
  <c r="W7" i="21"/>
  <c r="N90" i="20"/>
  <c r="N90" i="21"/>
  <c r="P53" i="22"/>
  <c r="AR120" i="22"/>
  <c r="P120" i="28" s="1"/>
  <c r="R120" i="23" s="1"/>
  <c r="H112" i="20"/>
  <c r="H112" i="21"/>
  <c r="R103" i="22"/>
  <c r="V87" i="21"/>
  <c r="V87" i="20"/>
  <c r="AL75" i="22"/>
  <c r="J75" i="28" s="1"/>
  <c r="L75" i="23" s="1"/>
  <c r="AR68" i="22"/>
  <c r="P68" i="28" s="1"/>
  <c r="R68" i="23" s="1"/>
  <c r="D62" i="21"/>
  <c r="D62" i="20"/>
  <c r="AB48" i="20"/>
  <c r="AJ48" i="22" s="1"/>
  <c r="AB48" i="21"/>
  <c r="AN38" i="22"/>
  <c r="L38" i="28" s="1"/>
  <c r="N38" i="23" s="1"/>
  <c r="AN26" i="22"/>
  <c r="L26" i="28" s="1"/>
  <c r="N26" i="23" s="1"/>
  <c r="H16" i="20"/>
  <c r="H16" i="21"/>
  <c r="AN6" i="22"/>
  <c r="L6" i="28" s="1"/>
  <c r="N6" i="23" s="1"/>
  <c r="AN87" i="22"/>
  <c r="L87" i="28" s="1"/>
  <c r="N87" i="23" s="1"/>
  <c r="AH4" i="21"/>
  <c r="AH4" i="20"/>
  <c r="I123" i="22"/>
  <c r="AM114" i="22"/>
  <c r="K114" i="28" s="1"/>
  <c r="M114" i="23" s="1"/>
  <c r="AO105" i="22"/>
  <c r="M105" i="28" s="1"/>
  <c r="O105" i="23" s="1"/>
  <c r="O96" i="22"/>
  <c r="Q87" i="22"/>
  <c r="S78" i="22"/>
  <c r="AS71" i="22"/>
  <c r="Q71" i="28" s="1"/>
  <c r="S71" i="23" s="1"/>
  <c r="E61" i="21"/>
  <c r="E61" i="20"/>
  <c r="E61" i="22" s="1"/>
  <c r="AO41" i="22"/>
  <c r="M41" i="28" s="1"/>
  <c r="O41" i="23" s="1"/>
  <c r="AM18" i="22"/>
  <c r="K18" i="28" s="1"/>
  <c r="M18" i="23" s="1"/>
  <c r="F102" i="21"/>
  <c r="F102" i="20"/>
  <c r="F102" i="22" s="1"/>
  <c r="R48" i="22"/>
  <c r="R8" i="22"/>
  <c r="AB111" i="21"/>
  <c r="AB111" i="20"/>
  <c r="AJ111" i="22" s="1"/>
  <c r="AB79" i="21"/>
  <c r="AB79" i="20"/>
  <c r="AJ79" i="22" s="1"/>
  <c r="R70" i="22"/>
  <c r="F64" i="21"/>
  <c r="F64" i="20"/>
  <c r="Z44" i="21"/>
  <c r="Z44" i="20"/>
  <c r="J30" i="22"/>
  <c r="AR23" i="22"/>
  <c r="P23" i="28" s="1"/>
  <c r="R23" i="23" s="1"/>
  <c r="D5" i="21"/>
  <c r="D5" i="20"/>
  <c r="D5" i="22" s="1"/>
  <c r="K129" i="22"/>
  <c r="M120" i="22"/>
  <c r="AS102" i="22"/>
  <c r="Q102" i="28" s="1"/>
  <c r="S102" i="23" s="1"/>
  <c r="AK90" i="22"/>
  <c r="I90" i="28" s="1"/>
  <c r="K90" i="23" s="1"/>
  <c r="O79" i="22"/>
  <c r="AQ63" i="22"/>
  <c r="O63" i="28" s="1"/>
  <c r="Q63" i="23" s="1"/>
  <c r="M56" i="22"/>
  <c r="AK42" i="22"/>
  <c r="I42" i="28" s="1"/>
  <c r="K42" i="23" s="1"/>
  <c r="G35" i="20"/>
  <c r="G35" i="22" s="1"/>
  <c r="G35" i="21"/>
  <c r="AO8" i="22"/>
  <c r="M8" i="28" s="1"/>
  <c r="O8" i="23" s="1"/>
  <c r="L128" i="22"/>
  <c r="H114" i="20"/>
  <c r="H114" i="22" s="1"/>
  <c r="W114" i="22" s="1"/>
  <c r="H114" i="21"/>
  <c r="AT85" i="22"/>
  <c r="R85" i="28" s="1"/>
  <c r="T85" i="23" s="1"/>
  <c r="J77" i="22"/>
  <c r="Z47" i="21"/>
  <c r="Z47" i="20"/>
  <c r="AN28" i="22"/>
  <c r="L28" i="28" s="1"/>
  <c r="N28" i="23" s="1"/>
  <c r="AB18" i="20"/>
  <c r="AB18" i="21"/>
  <c r="AK129" i="22"/>
  <c r="I129" i="28" s="1"/>
  <c r="K129" i="23" s="1"/>
  <c r="G122" i="20"/>
  <c r="G122" i="21"/>
  <c r="Y115" i="21"/>
  <c r="Y115" i="20"/>
  <c r="C108" i="21"/>
  <c r="C108" i="20"/>
  <c r="S100" i="22"/>
  <c r="AS77" i="22"/>
  <c r="Q77" i="28" s="1"/>
  <c r="S77" i="23" s="1"/>
  <c r="S68" i="22"/>
  <c r="K40" i="22"/>
  <c r="M15" i="22"/>
  <c r="AQ6" i="22"/>
  <c r="O6" i="28" s="1"/>
  <c r="Q6" i="23" s="1"/>
  <c r="AT29" i="22"/>
  <c r="R29" i="28" s="1"/>
  <c r="T29" i="23" s="1"/>
  <c r="L16" i="22"/>
  <c r="L4" i="22"/>
  <c r="AQ114" i="22"/>
  <c r="O114" i="28" s="1"/>
  <c r="Q114" i="23" s="1"/>
  <c r="K100" i="22"/>
  <c r="Q89" i="22"/>
  <c r="AM68" i="22"/>
  <c r="K68" i="28" s="1"/>
  <c r="M68" i="23" s="1"/>
  <c r="G54" i="21"/>
  <c r="G54" i="20"/>
  <c r="G54" i="22" s="1"/>
  <c r="AS41" i="22"/>
  <c r="Q41" i="28" s="1"/>
  <c r="S41" i="23" s="1"/>
  <c r="AA4" i="21"/>
  <c r="AA4" i="20"/>
  <c r="R84" i="22"/>
  <c r="D43" i="20"/>
  <c r="D43" i="21"/>
  <c r="Z4" i="21"/>
  <c r="Z4" i="20"/>
  <c r="AH4" i="22" s="1"/>
  <c r="F4" i="28" s="1"/>
  <c r="H4" i="23" s="1"/>
  <c r="Z4" i="23" s="1"/>
  <c r="F5" i="27" s="1"/>
  <c r="S123" i="22"/>
  <c r="Q116" i="22"/>
  <c r="AM95" i="22"/>
  <c r="K95" i="28" s="1"/>
  <c r="M95" i="23" s="1"/>
  <c r="AK88" i="22"/>
  <c r="I88" i="28" s="1"/>
  <c r="K88" i="23" s="1"/>
  <c r="AQ45" i="22"/>
  <c r="O45" i="28" s="1"/>
  <c r="Q45" i="23" s="1"/>
  <c r="Q36" i="22"/>
  <c r="S27" i="22"/>
  <c r="W19" i="20"/>
  <c r="AE19" i="22" s="1"/>
  <c r="C19" i="28" s="1"/>
  <c r="E19" i="23" s="1"/>
  <c r="W19" i="23" s="1"/>
  <c r="C20" i="27" s="1"/>
  <c r="W19" i="21"/>
  <c r="V108" i="21"/>
  <c r="V108" i="20"/>
  <c r="F30" i="21"/>
  <c r="F30" i="20"/>
  <c r="F30" i="22" s="1"/>
  <c r="Z129" i="21"/>
  <c r="Z129" i="20"/>
  <c r="L122" i="22"/>
  <c r="AT103" i="22"/>
  <c r="R103" i="28" s="1"/>
  <c r="T103" i="23" s="1"/>
  <c r="R91" i="22"/>
  <c r="AN78" i="22"/>
  <c r="L78" i="28" s="1"/>
  <c r="N78" i="23" s="1"/>
  <c r="H68" i="20"/>
  <c r="H68" i="21"/>
  <c r="AN58" i="22"/>
  <c r="L58" i="28" s="1"/>
  <c r="N58" i="23" s="1"/>
  <c r="J51" i="22"/>
  <c r="Z33" i="20"/>
  <c r="AH33" i="22" s="1"/>
  <c r="F33" i="28" s="1"/>
  <c r="H33" i="23" s="1"/>
  <c r="Z33" i="23" s="1"/>
  <c r="F34" i="27" s="1"/>
  <c r="Z33" i="21"/>
  <c r="L26" i="22"/>
  <c r="R7" i="22"/>
  <c r="L111" i="22"/>
  <c r="H77" i="21"/>
  <c r="H77" i="20"/>
  <c r="H77" i="22" s="1"/>
  <c r="W77" i="22" s="1"/>
  <c r="AU110" i="22"/>
  <c r="S110" i="28" s="1"/>
  <c r="U110" i="23" s="1"/>
  <c r="S94" i="22"/>
  <c r="C70" i="21"/>
  <c r="C70" i="20"/>
  <c r="C70" i="22" s="1"/>
  <c r="S62" i="22"/>
  <c r="W54" i="21"/>
  <c r="W54" i="20"/>
  <c r="AE54" i="22" s="1"/>
  <c r="C54" i="28" s="1"/>
  <c r="E54" i="23" s="1"/>
  <c r="S46" i="22"/>
  <c r="AS39" i="22"/>
  <c r="Q39" i="28" s="1"/>
  <c r="S39" i="23" s="1"/>
  <c r="M25" i="22"/>
  <c r="K18" i="22"/>
  <c r="N6" i="20"/>
  <c r="N6" i="22" s="1"/>
  <c r="N6" i="21"/>
  <c r="N124" i="21"/>
  <c r="N124" i="20"/>
  <c r="N124" i="22" s="1"/>
  <c r="V118" i="20"/>
  <c r="AD118" i="22" s="1"/>
  <c r="V118" i="21"/>
  <c r="P107" i="22"/>
  <c r="H67" i="21"/>
  <c r="H67" i="20"/>
  <c r="H67" i="22" s="1"/>
  <c r="L45" i="22"/>
  <c r="AT26" i="22"/>
  <c r="R26" i="28" s="1"/>
  <c r="T26" i="23" s="1"/>
  <c r="AL18" i="22"/>
  <c r="J18" i="28" s="1"/>
  <c r="L18" i="23" s="1"/>
  <c r="P11" i="22"/>
  <c r="AT108" i="22"/>
  <c r="R108" i="28" s="1"/>
  <c r="T108" i="23" s="1"/>
  <c r="B76" i="20"/>
  <c r="B76" i="22" s="1"/>
  <c r="B76" i="21"/>
  <c r="AR41" i="22"/>
  <c r="P41" i="28" s="1"/>
  <c r="R41" i="23" s="1"/>
  <c r="AM129" i="22"/>
  <c r="K129" i="28" s="1"/>
  <c r="M129" i="23" s="1"/>
  <c r="I122" i="22"/>
  <c r="G115" i="20"/>
  <c r="G115" i="21"/>
  <c r="I106" i="22"/>
  <c r="AA99" i="20"/>
  <c r="AI99" i="22" s="1"/>
  <c r="G99" i="28" s="1"/>
  <c r="I99" i="23" s="1"/>
  <c r="AA99" i="21"/>
  <c r="E92" i="21"/>
  <c r="E92" i="20"/>
  <c r="C85" i="20"/>
  <c r="C85" i="21"/>
  <c r="AU77" i="22"/>
  <c r="S77" i="28" s="1"/>
  <c r="U77" i="23" s="1"/>
  <c r="I58" i="22"/>
  <c r="AQ47" i="22"/>
  <c r="O47" i="28" s="1"/>
  <c r="Q47" i="23" s="1"/>
  <c r="Y28" i="21"/>
  <c r="Y28" i="20"/>
  <c r="AG28" i="22" s="1"/>
  <c r="E28" i="28" s="1"/>
  <c r="G28" i="23" s="1"/>
  <c r="C21" i="20"/>
  <c r="C21" i="21"/>
  <c r="AU13" i="22"/>
  <c r="S13" i="28" s="1"/>
  <c r="U13" i="23" s="1"/>
  <c r="Z99" i="21"/>
  <c r="Z99" i="20"/>
  <c r="AN80" i="22"/>
  <c r="L80" i="28" s="1"/>
  <c r="N80" i="23" s="1"/>
  <c r="H70" i="21"/>
  <c r="H70" i="20"/>
  <c r="H70" i="22" s="1"/>
  <c r="R61" i="22"/>
  <c r="S112" i="22"/>
  <c r="O82" i="22"/>
  <c r="I61" i="22"/>
  <c r="O34" i="22"/>
  <c r="L107" i="22"/>
  <c r="D75" i="21"/>
  <c r="D75" i="20"/>
  <c r="D75" i="22" s="1"/>
  <c r="AM127" i="22"/>
  <c r="K127" i="28" s="1"/>
  <c r="M127" i="23" s="1"/>
  <c r="M118" i="22"/>
  <c r="AQ109" i="22"/>
  <c r="O109" i="28" s="1"/>
  <c r="Q109" i="23" s="1"/>
  <c r="M102" i="22"/>
  <c r="K95" i="22"/>
  <c r="M86" i="22"/>
  <c r="K79" i="22"/>
  <c r="M70" i="22"/>
  <c r="S59" i="22"/>
  <c r="Q52" i="22"/>
  <c r="S43" i="22"/>
  <c r="AS36" i="22"/>
  <c r="Q36" i="28" s="1"/>
  <c r="S36" i="23" s="1"/>
  <c r="Q20" i="22"/>
  <c r="AU11" i="22"/>
  <c r="S11" i="28" s="1"/>
  <c r="U11" i="23" s="1"/>
  <c r="AQ4" i="22"/>
  <c r="O4" i="28" s="1"/>
  <c r="Q4" i="23" s="1"/>
  <c r="V88" i="21"/>
  <c r="V88" i="20"/>
  <c r="B52" i="21"/>
  <c r="B52" i="20"/>
  <c r="B52" i="22" s="1"/>
  <c r="AK4" i="22"/>
  <c r="I4" i="28" s="1"/>
  <c r="K4" i="23" s="1"/>
  <c r="R123" i="22"/>
  <c r="AH113" i="21"/>
  <c r="AH113" i="20"/>
  <c r="V107" i="20"/>
  <c r="AD107" i="22" s="1"/>
  <c r="V107" i="21"/>
  <c r="AR96" i="22"/>
  <c r="P96" i="28" s="1"/>
  <c r="R96" i="23" s="1"/>
  <c r="F85" i="20"/>
  <c r="F85" i="21"/>
  <c r="D70" i="21"/>
  <c r="D70" i="20"/>
  <c r="D70" i="22" s="1"/>
  <c r="N49" i="21"/>
  <c r="N49" i="20"/>
  <c r="N49" i="22" s="1"/>
  <c r="V43" i="21"/>
  <c r="V43" i="20"/>
  <c r="AD43" i="22" s="1"/>
  <c r="V31" i="21"/>
  <c r="V31" i="20"/>
  <c r="AD31" i="22" s="1"/>
  <c r="AL19" i="22"/>
  <c r="J19" i="28" s="1"/>
  <c r="L19" i="23" s="1"/>
  <c r="AR12" i="22"/>
  <c r="P12" i="28" s="1"/>
  <c r="R12" i="23" s="1"/>
  <c r="AN111" i="22"/>
  <c r="L111" i="28" s="1"/>
  <c r="N111" i="23" s="1"/>
  <c r="AT16" i="22"/>
  <c r="R16" i="28" s="1"/>
  <c r="T16" i="23" s="1"/>
  <c r="G128" i="20"/>
  <c r="G128" i="21"/>
  <c r="Y121" i="21"/>
  <c r="Y121" i="20"/>
  <c r="AG121" i="22" s="1"/>
  <c r="E121" i="28" s="1"/>
  <c r="G121" i="23" s="1"/>
  <c r="Y121" i="23" s="1"/>
  <c r="E122" i="27" s="1"/>
  <c r="W114" i="21"/>
  <c r="W114" i="20"/>
  <c r="AE114" i="22" s="1"/>
  <c r="C114" i="28" s="1"/>
  <c r="E114" i="23" s="1"/>
  <c r="W114" i="23" s="1"/>
  <c r="C115" i="27" s="1"/>
  <c r="AU106" i="22"/>
  <c r="S106" i="28" s="1"/>
  <c r="U106" i="23" s="1"/>
  <c r="AS99" i="22"/>
  <c r="Q99" i="28" s="1"/>
  <c r="S99" i="23" s="1"/>
  <c r="AQ92" i="22"/>
  <c r="O92" i="28" s="1"/>
  <c r="Q92" i="23" s="1"/>
  <c r="AO85" i="22"/>
  <c r="M85" i="28" s="1"/>
  <c r="O85" i="23" s="1"/>
  <c r="AM78" i="22"/>
  <c r="K78" i="28" s="1"/>
  <c r="M78" i="23" s="1"/>
  <c r="AK71" i="22"/>
  <c r="I71" i="28" s="1"/>
  <c r="K71" i="23" s="1"/>
  <c r="AQ60" i="22"/>
  <c r="O60" i="28" s="1"/>
  <c r="Q60" i="23" s="1"/>
  <c r="AS19" i="22"/>
  <c r="Q19" i="28" s="1"/>
  <c r="S19" i="23" s="1"/>
  <c r="AQ12" i="22"/>
  <c r="O12" i="28" s="1"/>
  <c r="Q12" i="23" s="1"/>
  <c r="M5" i="22"/>
  <c r="X121" i="20"/>
  <c r="X121" i="21"/>
  <c r="N112" i="21"/>
  <c r="N112" i="20"/>
  <c r="N112" i="22" s="1"/>
  <c r="L97" i="22"/>
  <c r="H87" i="21"/>
  <c r="H87" i="20"/>
  <c r="AT78" i="22"/>
  <c r="R78" i="28" s="1"/>
  <c r="T78" i="23" s="1"/>
  <c r="J70" i="22"/>
  <c r="R58" i="22"/>
  <c r="J50" i="22"/>
  <c r="D13" i="20"/>
  <c r="D13" i="22" s="1"/>
  <c r="D13" i="21"/>
  <c r="AH106" i="21"/>
  <c r="AH106" i="20"/>
  <c r="P49" i="22"/>
  <c r="AA127" i="21"/>
  <c r="AA127" i="20"/>
  <c r="AI127" i="22" s="1"/>
  <c r="G127" i="28" s="1"/>
  <c r="I127" i="23" s="1"/>
  <c r="AA127" i="23" s="1"/>
  <c r="G128" i="27" s="1"/>
  <c r="C81" i="21"/>
  <c r="C81" i="20"/>
  <c r="C81" i="22" s="1"/>
  <c r="E72" i="20"/>
  <c r="E72" i="21"/>
  <c r="G63" i="21"/>
  <c r="G63" i="20"/>
  <c r="G63" i="22" s="1"/>
  <c r="E56" i="21"/>
  <c r="E56" i="20"/>
  <c r="E56" i="22" s="1"/>
  <c r="O27" i="22"/>
  <c r="J129" i="22"/>
  <c r="AR110" i="22"/>
  <c r="P110" i="28" s="1"/>
  <c r="R110" i="23" s="1"/>
  <c r="L100" i="22"/>
  <c r="D92" i="20"/>
  <c r="D92" i="21"/>
  <c r="N83" i="20"/>
  <c r="N83" i="21"/>
  <c r="F75" i="21"/>
  <c r="F75" i="20"/>
  <c r="F75" i="22" s="1"/>
  <c r="P46" i="22"/>
  <c r="X40" i="20"/>
  <c r="AF40" i="22" s="1"/>
  <c r="D40" i="28" s="1"/>
  <c r="F40" i="23" s="1"/>
  <c r="X40" i="23" s="1"/>
  <c r="D41" i="27" s="1"/>
  <c r="X40" i="21"/>
  <c r="N19" i="20"/>
  <c r="N19" i="22" s="1"/>
  <c r="N19" i="21"/>
  <c r="AO123" i="22"/>
  <c r="M123" i="28" s="1"/>
  <c r="O123" i="23" s="1"/>
  <c r="AK109" i="22"/>
  <c r="I109" i="28" s="1"/>
  <c r="K109" i="23" s="1"/>
  <c r="AM100" i="22"/>
  <c r="K100" i="28" s="1"/>
  <c r="M100" i="23" s="1"/>
  <c r="E63" i="21"/>
  <c r="E63" i="20"/>
  <c r="E63" i="22" s="1"/>
  <c r="AQ34" i="22"/>
  <c r="O34" i="28" s="1"/>
  <c r="Q34" i="23" s="1"/>
  <c r="AO27" i="22"/>
  <c r="M27" i="28" s="1"/>
  <c r="O27" i="23" s="1"/>
  <c r="Q24" i="22"/>
  <c r="AB124" i="21"/>
  <c r="AB124" i="20"/>
  <c r="Y97" i="21"/>
  <c r="Y97" i="20"/>
  <c r="B46" i="20"/>
  <c r="B46" i="22" s="1"/>
  <c r="B46" i="21"/>
  <c r="AU97" i="22"/>
  <c r="S97" i="28" s="1"/>
  <c r="U97" i="23" s="1"/>
  <c r="Q4" i="22"/>
  <c r="X32" i="21"/>
  <c r="X32" i="20"/>
  <c r="AF32" i="22" s="1"/>
  <c r="D32" i="28" s="1"/>
  <c r="F32" i="23" s="1"/>
  <c r="X32" i="23" s="1"/>
  <c r="D33" i="27" s="1"/>
  <c r="V16" i="21"/>
  <c r="V16" i="20"/>
  <c r="AU119" i="22"/>
  <c r="S119" i="28" s="1"/>
  <c r="U119" i="23" s="1"/>
  <c r="AS96" i="22"/>
  <c r="Q96" i="28" s="1"/>
  <c r="S96" i="23" s="1"/>
  <c r="AU71" i="22"/>
  <c r="S71" i="28" s="1"/>
  <c r="U71" i="23" s="1"/>
  <c r="AQ57" i="22"/>
  <c r="O57" i="28" s="1"/>
  <c r="Q57" i="23" s="1"/>
  <c r="AU7" i="22"/>
  <c r="S7" i="28" s="1"/>
  <c r="U7" i="23" s="1"/>
  <c r="Z98" i="21"/>
  <c r="Z98" i="20"/>
  <c r="AH98" i="22" s="1"/>
  <c r="F98" i="28" s="1"/>
  <c r="H98" i="23" s="1"/>
  <c r="Z98" i="23" s="1"/>
  <c r="F99" i="27" s="1"/>
  <c r="AR61" i="22"/>
  <c r="P61" i="28" s="1"/>
  <c r="R61" i="23" s="1"/>
  <c r="H9" i="21"/>
  <c r="H9" i="20"/>
  <c r="Z105" i="20"/>
  <c r="AH105" i="22" s="1"/>
  <c r="F105" i="28" s="1"/>
  <c r="H105" i="23" s="1"/>
  <c r="Z105" i="23" s="1"/>
  <c r="F106" i="27" s="1"/>
  <c r="Z105" i="21"/>
  <c r="L98" i="22"/>
  <c r="D90" i="21"/>
  <c r="D90" i="20"/>
  <c r="D90" i="22" s="1"/>
  <c r="AT79" i="22"/>
  <c r="R79" i="28" s="1"/>
  <c r="T79" i="23" s="1"/>
  <c r="P64" i="22"/>
  <c r="H44" i="21"/>
  <c r="H44" i="20"/>
  <c r="H44" i="22" s="1"/>
  <c r="W44" i="22" s="1"/>
  <c r="AN22" i="22"/>
  <c r="L22" i="28" s="1"/>
  <c r="N22" i="23" s="1"/>
  <c r="AB12" i="21"/>
  <c r="AB12" i="20"/>
  <c r="D119" i="21"/>
  <c r="D119" i="20"/>
  <c r="N74" i="21"/>
  <c r="N74" i="20"/>
  <c r="H41" i="20"/>
  <c r="H41" i="22" s="1"/>
  <c r="H41" i="21"/>
  <c r="S122" i="22"/>
  <c r="K110" i="22"/>
  <c r="M101" i="22"/>
  <c r="AU90" i="22"/>
  <c r="S90" i="28" s="1"/>
  <c r="U90" i="23" s="1"/>
  <c r="K78" i="22"/>
  <c r="M69" i="22"/>
  <c r="AM62" i="22"/>
  <c r="K62" i="28" s="1"/>
  <c r="M62" i="23" s="1"/>
  <c r="AK55" i="22"/>
  <c r="I55" i="28" s="1"/>
  <c r="K55" i="23" s="1"/>
  <c r="M37" i="22"/>
  <c r="AQ28" i="22"/>
  <c r="O28" i="28" s="1"/>
  <c r="Q28" i="23" s="1"/>
  <c r="Q19" i="22"/>
  <c r="AK7" i="22"/>
  <c r="I7" i="28" s="1"/>
  <c r="K7" i="23" s="1"/>
  <c r="AT130" i="22"/>
  <c r="R130" i="28" s="1"/>
  <c r="T130" i="23" s="1"/>
  <c r="J122" i="22"/>
  <c r="AT110" i="22"/>
  <c r="R110" i="28" s="1"/>
  <c r="T110" i="23" s="1"/>
  <c r="N100" i="20"/>
  <c r="N100" i="21"/>
  <c r="V94" i="20"/>
  <c r="V94" i="21"/>
  <c r="R78" i="22"/>
  <c r="H43" i="20"/>
  <c r="H43" i="22" s="1"/>
  <c r="W43" i="22" s="1"/>
  <c r="H43" i="21"/>
  <c r="H31" i="20"/>
  <c r="H31" i="22" s="1"/>
  <c r="H31" i="21"/>
  <c r="Z16" i="21"/>
  <c r="Z16" i="20"/>
  <c r="AH16" i="22" s="1"/>
  <c r="F16" i="28" s="1"/>
  <c r="H16" i="23" s="1"/>
  <c r="AM125" i="22"/>
  <c r="K125" i="28" s="1"/>
  <c r="M125" i="23" s="1"/>
  <c r="I118" i="22"/>
  <c r="K109" i="22"/>
  <c r="I102" i="22"/>
  <c r="AA95" i="21"/>
  <c r="AA95" i="20"/>
  <c r="Y88" i="21"/>
  <c r="Y88" i="20"/>
  <c r="AG88" i="22" s="1"/>
  <c r="E88" i="28" s="1"/>
  <c r="G88" i="23" s="1"/>
  <c r="Y88" i="23" s="1"/>
  <c r="E89" i="27" s="1"/>
  <c r="AA79" i="20"/>
  <c r="AI79" i="22" s="1"/>
  <c r="G79" i="28" s="1"/>
  <c r="I79" i="23" s="1"/>
  <c r="AA79" i="23" s="1"/>
  <c r="G80" i="27" s="1"/>
  <c r="AA79" i="21"/>
  <c r="I70" i="22"/>
  <c r="K61" i="22"/>
  <c r="AO52" i="22"/>
  <c r="M52" i="28" s="1"/>
  <c r="O52" i="23" s="1"/>
  <c r="AM45" i="22"/>
  <c r="K45" i="28" s="1"/>
  <c r="M45" i="23" s="1"/>
  <c r="AK38" i="22"/>
  <c r="I38" i="28" s="1"/>
  <c r="K38" i="23" s="1"/>
  <c r="AM29" i="22"/>
  <c r="K29" i="28" s="1"/>
  <c r="M29" i="23" s="1"/>
  <c r="AK22" i="22"/>
  <c r="I22" i="28" s="1"/>
  <c r="K22" i="23" s="1"/>
  <c r="P89" i="22"/>
  <c r="AL105" i="22"/>
  <c r="J105" i="28" s="1"/>
  <c r="L105" i="23" s="1"/>
  <c r="AR98" i="22"/>
  <c r="P98" i="28" s="1"/>
  <c r="R98" i="23" s="1"/>
  <c r="B85" i="20"/>
  <c r="B85" i="22" s="1"/>
  <c r="B85" i="21"/>
  <c r="J73" i="22"/>
  <c r="P66" i="22"/>
  <c r="X60" i="20"/>
  <c r="AF60" i="22" s="1"/>
  <c r="D60" i="28" s="1"/>
  <c r="F60" i="23" s="1"/>
  <c r="X60" i="23" s="1"/>
  <c r="D61" i="27" s="1"/>
  <c r="X60" i="21"/>
  <c r="AH39" i="20"/>
  <c r="AP39" i="22" s="1"/>
  <c r="AH39" i="21"/>
  <c r="J29" i="22"/>
  <c r="V21" i="20"/>
  <c r="V21" i="21"/>
  <c r="P4" i="22"/>
  <c r="S124" i="22"/>
  <c r="W116" i="21"/>
  <c r="W116" i="20"/>
  <c r="AE116" i="22" s="1"/>
  <c r="C116" i="28" s="1"/>
  <c r="E116" i="23" s="1"/>
  <c r="W116" i="23" s="1"/>
  <c r="C117" i="27" s="1"/>
  <c r="I105" i="22"/>
  <c r="G98" i="20"/>
  <c r="G98" i="22" s="1"/>
  <c r="G98" i="21"/>
  <c r="I89" i="22"/>
  <c r="K80" i="22"/>
  <c r="O14" i="22"/>
  <c r="Q120" i="22"/>
  <c r="W55" i="21"/>
  <c r="W55" i="20"/>
  <c r="G5" i="21"/>
  <c r="G5" i="20"/>
  <c r="N85" i="21"/>
  <c r="N85" i="20"/>
  <c r="N85" i="22" s="1"/>
  <c r="AR16" i="22"/>
  <c r="P16" i="28" s="1"/>
  <c r="R16" i="23" s="1"/>
  <c r="AA120" i="21"/>
  <c r="AA120" i="20"/>
  <c r="AI120" i="22" s="1"/>
  <c r="G120" i="28" s="1"/>
  <c r="I120" i="23" s="1"/>
  <c r="AA120" i="23" s="1"/>
  <c r="G121" i="27" s="1"/>
  <c r="G88" i="21"/>
  <c r="G88" i="20"/>
  <c r="G88" i="22" s="1"/>
  <c r="AU34" i="22"/>
  <c r="S34" i="28" s="1"/>
  <c r="U34" i="23" s="1"/>
  <c r="L131" i="22"/>
  <c r="AB123" i="20"/>
  <c r="AB123" i="21"/>
  <c r="AL86" i="22"/>
  <c r="J86" i="28" s="1"/>
  <c r="L86" i="23" s="1"/>
  <c r="L49" i="22"/>
  <c r="M28" i="22"/>
  <c r="AH87" i="20"/>
  <c r="AP87" i="22" s="1"/>
  <c r="AH87" i="21"/>
  <c r="AL57" i="22"/>
  <c r="J57" i="28" s="1"/>
  <c r="L57" i="23" s="1"/>
  <c r="D12" i="20"/>
  <c r="D12" i="21"/>
  <c r="AU68" i="22"/>
  <c r="S68" i="28" s="1"/>
  <c r="U68" i="23" s="1"/>
  <c r="Y35" i="20"/>
  <c r="AG35" i="22" s="1"/>
  <c r="E35" i="28" s="1"/>
  <c r="G35" i="23" s="1"/>
  <c r="Y35" i="23" s="1"/>
  <c r="E36" i="27" s="1"/>
  <c r="Y35" i="21"/>
  <c r="AL128" i="22"/>
  <c r="J128" i="28" s="1"/>
  <c r="L128" i="23" s="1"/>
  <c r="AB97" i="21"/>
  <c r="AB97" i="20"/>
  <c r="AJ97" i="22" s="1"/>
  <c r="N54" i="20"/>
  <c r="N54" i="21"/>
  <c r="V8" i="21"/>
  <c r="V8" i="20"/>
  <c r="AD8" i="22" s="1"/>
  <c r="C127" i="21"/>
  <c r="C127" i="20"/>
  <c r="C127" i="22" s="1"/>
  <c r="AK116" i="22"/>
  <c r="I116" i="28" s="1"/>
  <c r="K116" i="23" s="1"/>
  <c r="AO98" i="22"/>
  <c r="M98" i="28" s="1"/>
  <c r="O98" i="23" s="1"/>
  <c r="S87" i="22"/>
  <c r="S71" i="22"/>
  <c r="K43" i="22"/>
  <c r="O25" i="22"/>
  <c r="H69" i="20"/>
  <c r="H69" i="21"/>
  <c r="AT131" i="22"/>
  <c r="R131" i="28" s="1"/>
  <c r="T131" i="23" s="1"/>
  <c r="AH121" i="21"/>
  <c r="AH121" i="20"/>
  <c r="AP121" i="22" s="1"/>
  <c r="P104" i="22"/>
  <c r="N89" i="21"/>
  <c r="N89" i="20"/>
  <c r="N89" i="22" s="1"/>
  <c r="X89" i="22" s="1"/>
  <c r="P72" i="22"/>
  <c r="AB32" i="20"/>
  <c r="AJ32" i="22" s="1"/>
  <c r="AB32" i="21"/>
  <c r="R23" i="22"/>
  <c r="V7" i="20"/>
  <c r="V7" i="21"/>
  <c r="X83" i="20"/>
  <c r="X83" i="21"/>
  <c r="C110" i="20"/>
  <c r="C110" i="21"/>
  <c r="AM74" i="22"/>
  <c r="K74" i="28" s="1"/>
  <c r="M74" i="23" s="1"/>
  <c r="M49" i="22"/>
  <c r="F78" i="20"/>
  <c r="F78" i="21"/>
  <c r="Z38" i="20"/>
  <c r="Z38" i="21"/>
  <c r="N120" i="21"/>
  <c r="N120" i="20"/>
  <c r="N120" i="22" s="1"/>
  <c r="X120" i="22" s="1"/>
  <c r="B114" i="21"/>
  <c r="B114" i="20"/>
  <c r="B114" i="22" s="1"/>
  <c r="AN73" i="22"/>
  <c r="L73" i="28" s="1"/>
  <c r="N73" i="23" s="1"/>
  <c r="AB63" i="21"/>
  <c r="AB63" i="20"/>
  <c r="X45" i="21"/>
  <c r="X45" i="20"/>
  <c r="B26" i="21"/>
  <c r="B26" i="20"/>
  <c r="N12" i="21"/>
  <c r="N12" i="20"/>
  <c r="N12" i="22" s="1"/>
  <c r="B6" i="21"/>
  <c r="B6" i="20"/>
  <c r="AL104" i="22"/>
  <c r="J104" i="28" s="1"/>
  <c r="L104" i="23" s="1"/>
  <c r="M128" i="22"/>
  <c r="O119" i="22"/>
  <c r="AO112" i="22"/>
  <c r="M112" i="28" s="1"/>
  <c r="O112" i="23" s="1"/>
  <c r="O103" i="22"/>
  <c r="Q94" i="22"/>
  <c r="AK82" i="22"/>
  <c r="I82" i="28" s="1"/>
  <c r="K82" i="23" s="1"/>
  <c r="AS62" i="22"/>
  <c r="Q62" i="28" s="1"/>
  <c r="S62" i="23" s="1"/>
  <c r="Y52" i="21"/>
  <c r="Y52" i="20"/>
  <c r="K41" i="22"/>
  <c r="S21" i="22"/>
  <c r="K9" i="22"/>
  <c r="R121" i="22"/>
  <c r="V105" i="20"/>
  <c r="AD105" i="22" s="1"/>
  <c r="V105" i="21"/>
  <c r="AL93" i="22"/>
  <c r="J93" i="28" s="1"/>
  <c r="L93" i="23" s="1"/>
  <c r="AR86" i="22"/>
  <c r="P86" i="28" s="1"/>
  <c r="R86" i="23" s="1"/>
  <c r="AT69" i="22"/>
  <c r="R69" i="28" s="1"/>
  <c r="T69" i="23" s="1"/>
  <c r="AT57" i="22"/>
  <c r="R57" i="28" s="1"/>
  <c r="T57" i="23" s="1"/>
  <c r="AN44" i="22"/>
  <c r="L44" i="28" s="1"/>
  <c r="N44" i="23" s="1"/>
  <c r="X36" i="20"/>
  <c r="X36" i="21"/>
  <c r="AH27" i="21"/>
  <c r="AH27" i="20"/>
  <c r="AP27" i="22" s="1"/>
  <c r="J17" i="22"/>
  <c r="O126" i="22"/>
  <c r="AO119" i="22"/>
  <c r="M119" i="28" s="1"/>
  <c r="O119" i="23" s="1"/>
  <c r="AQ110" i="22"/>
  <c r="O110" i="28" s="1"/>
  <c r="Q110" i="23" s="1"/>
  <c r="Q85" i="22"/>
  <c r="AU76" i="22"/>
  <c r="S76" i="28" s="1"/>
  <c r="U76" i="23" s="1"/>
  <c r="AS69" i="22"/>
  <c r="Q69" i="28" s="1"/>
  <c r="S69" i="23" s="1"/>
  <c r="W52" i="21"/>
  <c r="W52" i="20"/>
  <c r="K32" i="22"/>
  <c r="AB5" i="20"/>
  <c r="AB5" i="21"/>
  <c r="I76" i="22"/>
  <c r="AO42" i="22"/>
  <c r="M42" i="28" s="1"/>
  <c r="O42" i="23" s="1"/>
  <c r="L38" i="22"/>
  <c r="L87" i="22"/>
  <c r="B64" i="20"/>
  <c r="B64" i="21"/>
  <c r="AT82" i="22"/>
  <c r="R82" i="28" s="1"/>
  <c r="T82" i="23" s="1"/>
  <c r="R38" i="22"/>
  <c r="E96" i="21"/>
  <c r="E96" i="20"/>
  <c r="E96" i="22" s="1"/>
  <c r="AT21" i="22"/>
  <c r="R21" i="28" s="1"/>
  <c r="T21" i="23" s="1"/>
  <c r="AO111" i="22"/>
  <c r="M111" i="28" s="1"/>
  <c r="O111" i="23" s="1"/>
  <c r="W76" i="20"/>
  <c r="W76" i="21"/>
  <c r="AS29" i="22"/>
  <c r="Q29" i="28" s="1"/>
  <c r="S29" i="23" s="1"/>
  <c r="B112" i="21"/>
  <c r="B112" i="20"/>
  <c r="B112" i="22" s="1"/>
  <c r="D63" i="21"/>
  <c r="D63" i="20"/>
  <c r="I128" i="22"/>
  <c r="G121" i="20"/>
  <c r="G121" i="21"/>
  <c r="E114" i="20"/>
  <c r="E114" i="21"/>
  <c r="G105" i="21"/>
  <c r="G105" i="20"/>
  <c r="G105" i="22" s="1"/>
  <c r="Y98" i="21"/>
  <c r="Y98" i="20"/>
  <c r="AG98" i="22" s="1"/>
  <c r="E98" i="28" s="1"/>
  <c r="G98" i="23" s="1"/>
  <c r="Y98" i="23" s="1"/>
  <c r="E99" i="27" s="1"/>
  <c r="AA89" i="20"/>
  <c r="AA89" i="21"/>
  <c r="E82" i="21"/>
  <c r="E82" i="20"/>
  <c r="E82" i="22" s="1"/>
  <c r="G73" i="21"/>
  <c r="G73" i="20"/>
  <c r="G73" i="22" s="1"/>
  <c r="Y66" i="21"/>
  <c r="Y66" i="20"/>
  <c r="AG66" i="22" s="1"/>
  <c r="E66" i="28" s="1"/>
  <c r="G66" i="23" s="1"/>
  <c r="Y66" i="23" s="1"/>
  <c r="E67" i="27" s="1"/>
  <c r="AA57" i="20"/>
  <c r="AA57" i="21"/>
  <c r="Y50" i="21"/>
  <c r="Y50" i="20"/>
  <c r="AG50" i="22" s="1"/>
  <c r="E50" i="28" s="1"/>
  <c r="G50" i="23" s="1"/>
  <c r="G41" i="21"/>
  <c r="G41" i="20"/>
  <c r="G41" i="22" s="1"/>
  <c r="Y34" i="21"/>
  <c r="Y34" i="20"/>
  <c r="AG34" i="22" s="1"/>
  <c r="E34" i="28" s="1"/>
  <c r="G34" i="23" s="1"/>
  <c r="Y34" i="23" s="1"/>
  <c r="E35" i="27" s="1"/>
  <c r="AA25" i="20"/>
  <c r="AA25" i="21"/>
  <c r="Y18" i="21"/>
  <c r="Y18" i="20"/>
  <c r="AG18" i="22" s="1"/>
  <c r="E18" i="28" s="1"/>
  <c r="G18" i="23" s="1"/>
  <c r="Y18" i="23" s="1"/>
  <c r="E19" i="27" s="1"/>
  <c r="AA9" i="20"/>
  <c r="AA9" i="21"/>
  <c r="P121" i="22"/>
  <c r="P85" i="22"/>
  <c r="AL131" i="22"/>
  <c r="J131" i="28" s="1"/>
  <c r="L131" i="23" s="1"/>
  <c r="AB116" i="21"/>
  <c r="AB116" i="20"/>
  <c r="J99" i="22"/>
  <c r="N77" i="21"/>
  <c r="N77" i="20"/>
  <c r="N77" i="22" s="1"/>
  <c r="X77" i="22" s="1"/>
  <c r="Z69" i="21"/>
  <c r="Z69" i="20"/>
  <c r="AH69" i="22" s="1"/>
  <c r="F69" i="28" s="1"/>
  <c r="H69" i="23" s="1"/>
  <c r="P60" i="22"/>
  <c r="Z49" i="21"/>
  <c r="Z49" i="20"/>
  <c r="AB20" i="21"/>
  <c r="AB20" i="20"/>
  <c r="L10" i="22"/>
  <c r="N98" i="20"/>
  <c r="N98" i="21"/>
  <c r="X15" i="21"/>
  <c r="X15" i="20"/>
  <c r="AF15" i="22" s="1"/>
  <c r="D15" i="28" s="1"/>
  <c r="F15" i="23" s="1"/>
  <c r="X15" i="23" s="1"/>
  <c r="D16" i="27" s="1"/>
  <c r="AS127" i="22"/>
  <c r="Q127" i="28" s="1"/>
  <c r="S127" i="23" s="1"/>
  <c r="O120" i="22"/>
  <c r="M97" i="22"/>
  <c r="O88" i="22"/>
  <c r="M81" i="22"/>
  <c r="S70" i="22"/>
  <c r="W62" i="21"/>
  <c r="W62" i="20"/>
  <c r="AE62" i="22" s="1"/>
  <c r="C62" i="28" s="1"/>
  <c r="E62" i="23" s="1"/>
  <c r="W62" i="23" s="1"/>
  <c r="C63" i="27" s="1"/>
  <c r="S54" i="22"/>
  <c r="W46" i="20"/>
  <c r="W46" i="21"/>
  <c r="AN123" i="22"/>
  <c r="L123" i="28" s="1"/>
  <c r="N123" i="23" s="1"/>
  <c r="AN75" i="22"/>
  <c r="L75" i="28" s="1"/>
  <c r="N75" i="23" s="1"/>
  <c r="AU4" i="22"/>
  <c r="S4" i="28" s="1"/>
  <c r="U4" i="23" s="1"/>
  <c r="Z112" i="21"/>
  <c r="Z112" i="20"/>
  <c r="AH112" i="22" s="1"/>
  <c r="F112" i="28" s="1"/>
  <c r="H112" i="23" s="1"/>
  <c r="X97" i="21"/>
  <c r="X97" i="20"/>
  <c r="AF97" i="22" s="1"/>
  <c r="D97" i="28" s="1"/>
  <c r="F97" i="23" s="1"/>
  <c r="Z68" i="20"/>
  <c r="Z68" i="21"/>
  <c r="B58" i="21"/>
  <c r="B58" i="20"/>
  <c r="B58" i="22" s="1"/>
  <c r="Z48" i="20"/>
  <c r="Z48" i="21"/>
  <c r="H39" i="20"/>
  <c r="H39" i="21"/>
  <c r="R30" i="22"/>
  <c r="X21" i="21"/>
  <c r="X21" i="20"/>
  <c r="J104" i="22"/>
  <c r="Z10" i="21"/>
  <c r="Z10" i="20"/>
  <c r="AH10" i="22" s="1"/>
  <c r="F10" i="28" s="1"/>
  <c r="H10" i="23" s="1"/>
  <c r="Z10" i="23" s="1"/>
  <c r="F11" i="27" s="1"/>
  <c r="AS126" i="22"/>
  <c r="Q126" i="28" s="1"/>
  <c r="S126" i="23" s="1"/>
  <c r="G107" i="20"/>
  <c r="G107" i="21"/>
  <c r="E100" i="20"/>
  <c r="E100" i="22" s="1"/>
  <c r="E100" i="21"/>
  <c r="C93" i="20"/>
  <c r="C93" i="22" s="1"/>
  <c r="C93" i="21"/>
  <c r="M64" i="22"/>
  <c r="AM41" i="22"/>
  <c r="K41" i="28" s="1"/>
  <c r="M41" i="23" s="1"/>
  <c r="G27" i="20"/>
  <c r="G27" i="21"/>
  <c r="E20" i="20"/>
  <c r="E20" i="22" s="1"/>
  <c r="E20" i="21"/>
  <c r="C13" i="20"/>
  <c r="C13" i="22" s="1"/>
  <c r="C13" i="21"/>
  <c r="V125" i="20"/>
  <c r="AD125" i="22" s="1"/>
  <c r="V125" i="21"/>
  <c r="AL113" i="22"/>
  <c r="J113" i="28" s="1"/>
  <c r="L113" i="23" s="1"/>
  <c r="L96" i="22"/>
  <c r="F83" i="21"/>
  <c r="F83" i="20"/>
  <c r="D68" i="20"/>
  <c r="D68" i="22" s="1"/>
  <c r="D68" i="21"/>
  <c r="AL49" i="22"/>
  <c r="J49" i="28" s="1"/>
  <c r="L49" i="23" s="1"/>
  <c r="P42" i="22"/>
  <c r="B29" i="21"/>
  <c r="B29" i="20"/>
  <c r="B29" i="22" s="1"/>
  <c r="Z19" i="21"/>
  <c r="Z19" i="20"/>
  <c r="L12" i="22"/>
  <c r="X128" i="20"/>
  <c r="X128" i="21"/>
  <c r="K108" i="22"/>
  <c r="K92" i="22"/>
  <c r="M83" i="22"/>
  <c r="Q49" i="22"/>
  <c r="Y39" i="21"/>
  <c r="Y39" i="20"/>
  <c r="AG39" i="22" s="1"/>
  <c r="E39" i="28" s="1"/>
  <c r="G39" i="23" s="1"/>
  <c r="Y39" i="23" s="1"/>
  <c r="E40" i="27" s="1"/>
  <c r="W32" i="21"/>
  <c r="W32" i="20"/>
  <c r="AE32" i="22" s="1"/>
  <c r="C32" i="28" s="1"/>
  <c r="E32" i="23" s="1"/>
  <c r="W32" i="23" s="1"/>
  <c r="C33" i="27" s="1"/>
  <c r="AM12" i="22"/>
  <c r="K12" i="28" s="1"/>
  <c r="M12" i="23" s="1"/>
  <c r="J20" i="22"/>
  <c r="W39" i="21"/>
  <c r="W39" i="20"/>
  <c r="AE39" i="22" s="1"/>
  <c r="C39" i="28" s="1"/>
  <c r="E39" i="23" s="1"/>
  <c r="W39" i="23" s="1"/>
  <c r="C40" i="27" s="1"/>
  <c r="V131" i="21"/>
  <c r="V131" i="20"/>
  <c r="AD131" i="22" s="1"/>
  <c r="N53" i="21"/>
  <c r="N53" i="20"/>
  <c r="N53" i="22" s="1"/>
  <c r="B15" i="20"/>
  <c r="B15" i="21"/>
  <c r="C122" i="20"/>
  <c r="C122" i="21"/>
  <c r="AS91" i="22"/>
  <c r="Q91" i="28" s="1"/>
  <c r="S91" i="23" s="1"/>
  <c r="AB73" i="21"/>
  <c r="AB73" i="20"/>
  <c r="B110" i="21"/>
  <c r="B110" i="20"/>
  <c r="P23" i="22"/>
  <c r="M92" i="22"/>
  <c r="M60" i="22"/>
  <c r="C25" i="21"/>
  <c r="C25" i="20"/>
  <c r="C25" i="22" s="1"/>
  <c r="AT97" i="22"/>
  <c r="R97" i="28" s="1"/>
  <c r="T97" i="23" s="1"/>
  <c r="Y131" i="20"/>
  <c r="AG131" i="22" s="1"/>
  <c r="E131" i="28" s="1"/>
  <c r="G131" i="23" s="1"/>
  <c r="Y131" i="23" s="1"/>
  <c r="E132" i="27" s="1"/>
  <c r="Y131" i="21"/>
  <c r="Y83" i="21"/>
  <c r="Y83" i="20"/>
  <c r="AG83" i="22" s="1"/>
  <c r="E83" i="28" s="1"/>
  <c r="G83" i="23" s="1"/>
  <c r="Y83" i="23" s="1"/>
  <c r="E84" i="27" s="1"/>
  <c r="AM56" i="22"/>
  <c r="K56" i="28" s="1"/>
  <c r="M56" i="23" s="1"/>
  <c r="D95" i="20"/>
  <c r="D95" i="21"/>
  <c r="AL60" i="22"/>
  <c r="J60" i="28" s="1"/>
  <c r="L60" i="23" s="1"/>
  <c r="P29" i="22"/>
  <c r="AK128" i="22"/>
  <c r="I128" i="28" s="1"/>
  <c r="K128" i="23" s="1"/>
  <c r="AS108" i="22"/>
  <c r="Q108" i="28" s="1"/>
  <c r="S108" i="23" s="1"/>
  <c r="S99" i="22"/>
  <c r="W91" i="20"/>
  <c r="AE91" i="22" s="1"/>
  <c r="C91" i="28" s="1"/>
  <c r="E91" i="23" s="1"/>
  <c r="W91" i="23" s="1"/>
  <c r="C92" i="27" s="1"/>
  <c r="W91" i="21"/>
  <c r="M62" i="22"/>
  <c r="S35" i="22"/>
  <c r="W27" i="21"/>
  <c r="W27" i="20"/>
  <c r="K7" i="22"/>
  <c r="AL112" i="22"/>
  <c r="J112" i="28" s="1"/>
  <c r="L112" i="23" s="1"/>
  <c r="R76" i="22"/>
  <c r="AL16" i="22"/>
  <c r="J16" i="28" s="1"/>
  <c r="L16" i="23" s="1"/>
  <c r="R127" i="22"/>
  <c r="AL119" i="22"/>
  <c r="J119" i="28" s="1"/>
  <c r="L119" i="23" s="1"/>
  <c r="F101" i="21"/>
  <c r="F101" i="20"/>
  <c r="AL87" i="22"/>
  <c r="J87" i="28" s="1"/>
  <c r="L87" i="23" s="1"/>
  <c r="AH65" i="21"/>
  <c r="AH65" i="20"/>
  <c r="AP65" i="22" s="1"/>
  <c r="B59" i="21"/>
  <c r="B59" i="20"/>
  <c r="B59" i="22" s="1"/>
  <c r="D42" i="20"/>
  <c r="D42" i="21"/>
  <c r="AH33" i="20"/>
  <c r="AH33" i="21"/>
  <c r="L18" i="22"/>
  <c r="H8" i="21"/>
  <c r="H8" i="20"/>
  <c r="X107" i="20"/>
  <c r="AF107" i="22" s="1"/>
  <c r="D107" i="28" s="1"/>
  <c r="F107" i="23" s="1"/>
  <c r="X107" i="23" s="1"/>
  <c r="D108" i="27" s="1"/>
  <c r="X107" i="21"/>
  <c r="D55" i="20"/>
  <c r="D55" i="21"/>
  <c r="H13" i="21"/>
  <c r="H13" i="20"/>
  <c r="AO125" i="22"/>
  <c r="M125" i="28" s="1"/>
  <c r="O125" i="23" s="1"/>
  <c r="G56" i="20"/>
  <c r="G56" i="21"/>
  <c r="Y49" i="21"/>
  <c r="Y49" i="20"/>
  <c r="AG49" i="22" s="1"/>
  <c r="E49" i="28" s="1"/>
  <c r="G49" i="23" s="1"/>
  <c r="K38" i="22"/>
  <c r="M29" i="22"/>
  <c r="Q11" i="22"/>
  <c r="R112" i="22"/>
  <c r="D11" i="20"/>
  <c r="D11" i="21"/>
  <c r="D117" i="21"/>
  <c r="D117" i="20"/>
  <c r="D117" i="22" s="1"/>
  <c r="AH96" i="21"/>
  <c r="AH96" i="20"/>
  <c r="B90" i="20"/>
  <c r="B90" i="21"/>
  <c r="P79" i="22"/>
  <c r="N64" i="21"/>
  <c r="N64" i="20"/>
  <c r="Z24" i="20"/>
  <c r="Z24" i="21"/>
  <c r="AN17" i="22"/>
  <c r="L17" i="28" s="1"/>
  <c r="N17" i="23" s="1"/>
  <c r="X9" i="20"/>
  <c r="X9" i="21"/>
  <c r="P101" i="22"/>
  <c r="F66" i="20"/>
  <c r="F66" i="22" s="1"/>
  <c r="F66" i="21"/>
  <c r="R24" i="22"/>
  <c r="Q122" i="22"/>
  <c r="I110" i="22"/>
  <c r="AA103" i="20"/>
  <c r="AA103" i="21"/>
  <c r="B113" i="21"/>
  <c r="B113" i="20"/>
  <c r="B113" i="22" s="1"/>
  <c r="H74" i="20"/>
  <c r="H74" i="21"/>
  <c r="J57" i="22"/>
  <c r="N35" i="20"/>
  <c r="N35" i="21"/>
  <c r="Z27" i="20"/>
  <c r="AH27" i="22" s="1"/>
  <c r="F27" i="28" s="1"/>
  <c r="H27" i="23" s="1"/>
  <c r="Z27" i="23" s="1"/>
  <c r="F28" i="27" s="1"/>
  <c r="Z27" i="21"/>
  <c r="AL5" i="22"/>
  <c r="J5" i="28" s="1"/>
  <c r="L5" i="23" s="1"/>
  <c r="W128" i="20"/>
  <c r="W128" i="21"/>
  <c r="O74" i="22"/>
  <c r="AU56" i="22"/>
  <c r="S56" i="28" s="1"/>
  <c r="U56" i="23" s="1"/>
  <c r="AS49" i="22"/>
  <c r="Q49" i="28" s="1"/>
  <c r="S49" i="23" s="1"/>
  <c r="AS33" i="22"/>
  <c r="Q33" i="28" s="1"/>
  <c r="S33" i="23" s="1"/>
  <c r="C119" i="20"/>
  <c r="C119" i="21"/>
  <c r="AQ65" i="22"/>
  <c r="O65" i="28" s="1"/>
  <c r="Q65" i="23" s="1"/>
  <c r="E30" i="20"/>
  <c r="E30" i="21"/>
  <c r="B99" i="21"/>
  <c r="B99" i="20"/>
  <c r="B99" i="22" s="1"/>
  <c r="Z13" i="21"/>
  <c r="Z13" i="20"/>
  <c r="Y113" i="20"/>
  <c r="AG113" i="22" s="1"/>
  <c r="E113" i="28" s="1"/>
  <c r="G113" i="23" s="1"/>
  <c r="Y113" i="23" s="1"/>
  <c r="E114" i="27" s="1"/>
  <c r="Y113" i="21"/>
  <c r="AA40" i="20"/>
  <c r="AA40" i="21"/>
  <c r="F12" i="21"/>
  <c r="F12" i="20"/>
  <c r="F12" i="22" s="1"/>
  <c r="N55" i="21"/>
  <c r="N55" i="20"/>
  <c r="H30" i="20"/>
  <c r="H30" i="22" s="1"/>
  <c r="W30" i="22" s="1"/>
  <c r="H30" i="21"/>
  <c r="Z97" i="23" l="1"/>
  <c r="F98" i="27" s="1"/>
  <c r="X58" i="22"/>
  <c r="Y89" i="23"/>
  <c r="E90" i="27" s="1"/>
  <c r="AA83" i="23"/>
  <c r="G84" i="27" s="1"/>
  <c r="AA48" i="23"/>
  <c r="G49" i="27" s="1"/>
  <c r="W72" i="23"/>
  <c r="C73" i="27" s="1"/>
  <c r="Z69" i="23"/>
  <c r="F70" i="27" s="1"/>
  <c r="AP112" i="22"/>
  <c r="AZ112" i="22" s="1"/>
  <c r="X31" i="23"/>
  <c r="D32" i="27" s="1"/>
  <c r="X21" i="22"/>
  <c r="AA64" i="23"/>
  <c r="G65" i="27" s="1"/>
  <c r="Y73" i="23"/>
  <c r="E74" i="27" s="1"/>
  <c r="X42" i="22"/>
  <c r="Z21" i="23"/>
  <c r="F22" i="27" s="1"/>
  <c r="W92" i="23"/>
  <c r="C93" i="27" s="1"/>
  <c r="X81" i="22"/>
  <c r="X82" i="22"/>
  <c r="X116" i="23"/>
  <c r="D117" i="27" s="1"/>
  <c r="Z79" i="23"/>
  <c r="F80" i="27" s="1"/>
  <c r="X4" i="22"/>
  <c r="AA50" i="23"/>
  <c r="G51" i="27" s="1"/>
  <c r="X125" i="23"/>
  <c r="D126" i="27" s="1"/>
  <c r="X111" i="23"/>
  <c r="D112" i="27" s="1"/>
  <c r="X59" i="23"/>
  <c r="D60" i="27" s="1"/>
  <c r="AA74" i="23"/>
  <c r="G75" i="27" s="1"/>
  <c r="W48" i="23"/>
  <c r="C49" i="27" s="1"/>
  <c r="X86" i="22"/>
  <c r="W69" i="23"/>
  <c r="C70" i="27" s="1"/>
  <c r="X90" i="23"/>
  <c r="D91" i="27" s="1"/>
  <c r="Z16" i="23"/>
  <c r="F17" i="27" s="1"/>
  <c r="Y69" i="23"/>
  <c r="E70" i="27" s="1"/>
  <c r="Y44" i="23"/>
  <c r="E45" i="27" s="1"/>
  <c r="Z124" i="23"/>
  <c r="F125" i="27" s="1"/>
  <c r="Y84" i="23"/>
  <c r="E85" i="27" s="1"/>
  <c r="N50" i="22"/>
  <c r="X50" i="22" s="1"/>
  <c r="AP51" i="22"/>
  <c r="AP26" i="22"/>
  <c r="W73" i="22"/>
  <c r="W111" i="22"/>
  <c r="Y129" i="23"/>
  <c r="E130" i="27" s="1"/>
  <c r="X126" i="23"/>
  <c r="D127" i="27" s="1"/>
  <c r="AA85" i="23"/>
  <c r="G86" i="27" s="1"/>
  <c r="Z18" i="23"/>
  <c r="F19" i="27" s="1"/>
  <c r="Y85" i="23"/>
  <c r="E86" i="27" s="1"/>
  <c r="Y11" i="23"/>
  <c r="E12" i="27" s="1"/>
  <c r="H53" i="22"/>
  <c r="W53" i="22" s="1"/>
  <c r="AJ34" i="22"/>
  <c r="W45" i="22"/>
  <c r="W93" i="22"/>
  <c r="W107" i="22"/>
  <c r="AA37" i="23"/>
  <c r="G38" i="27" s="1"/>
  <c r="Z109" i="23"/>
  <c r="F110" i="27" s="1"/>
  <c r="X87" i="23"/>
  <c r="D88" i="27" s="1"/>
  <c r="W110" i="22"/>
  <c r="X86" i="23"/>
  <c r="D87" i="27" s="1"/>
  <c r="X123" i="23"/>
  <c r="D124" i="27" s="1"/>
  <c r="Y25" i="23"/>
  <c r="E26" i="27" s="1"/>
  <c r="W40" i="23"/>
  <c r="C41" i="27" s="1"/>
  <c r="AA69" i="23"/>
  <c r="G70" i="27" s="1"/>
  <c r="Z71" i="23"/>
  <c r="F72" i="27" s="1"/>
  <c r="W18" i="22"/>
  <c r="H13" i="22"/>
  <c r="W13" i="22" s="1"/>
  <c r="AJ20" i="22"/>
  <c r="AJ12" i="22"/>
  <c r="AJ124" i="22"/>
  <c r="AJ85" i="22"/>
  <c r="AJ36" i="22"/>
  <c r="H52" i="22"/>
  <c r="W52" i="22" s="1"/>
  <c r="AJ121" i="22"/>
  <c r="W90" i="23"/>
  <c r="C91" i="27" s="1"/>
  <c r="H72" i="22"/>
  <c r="H54" i="22"/>
  <c r="W54" i="22" s="1"/>
  <c r="AA21" i="23"/>
  <c r="G22" i="27" s="1"/>
  <c r="H11" i="22"/>
  <c r="W11" i="22" s="1"/>
  <c r="AJ127" i="22"/>
  <c r="AA98" i="23"/>
  <c r="G99" i="27" s="1"/>
  <c r="W51" i="23"/>
  <c r="C52" i="27" s="1"/>
  <c r="Z8" i="23"/>
  <c r="F9" i="27" s="1"/>
  <c r="AZ65" i="22"/>
  <c r="N65" i="28"/>
  <c r="P65" i="23" s="1"/>
  <c r="B118" i="28"/>
  <c r="D118" i="23" s="1"/>
  <c r="AZ107" i="22"/>
  <c r="N107" i="28"/>
  <c r="P107" i="23" s="1"/>
  <c r="AY72" i="22"/>
  <c r="H72" i="28"/>
  <c r="J72" i="23" s="1"/>
  <c r="B24" i="28"/>
  <c r="D24" i="23" s="1"/>
  <c r="W120" i="22"/>
  <c r="AZ43" i="22"/>
  <c r="N43" i="28"/>
  <c r="P43" i="23" s="1"/>
  <c r="AY65" i="22"/>
  <c r="H65" i="28"/>
  <c r="J65" i="23" s="1"/>
  <c r="V4" i="22"/>
  <c r="AY66" i="22"/>
  <c r="H66" i="28"/>
  <c r="J66" i="23" s="1"/>
  <c r="AY125" i="22"/>
  <c r="H125" i="28"/>
  <c r="J125" i="23" s="1"/>
  <c r="AZ120" i="22"/>
  <c r="N120" i="28"/>
  <c r="P120" i="23" s="1"/>
  <c r="AI103" i="22"/>
  <c r="G103" i="28" s="1"/>
  <c r="I103" i="23" s="1"/>
  <c r="AA103" i="23" s="1"/>
  <c r="G104" i="27" s="1"/>
  <c r="AF9" i="22"/>
  <c r="D9" i="28" s="1"/>
  <c r="F9" i="23" s="1"/>
  <c r="X9" i="23" s="1"/>
  <c r="D10" i="27" s="1"/>
  <c r="B90" i="22"/>
  <c r="C122" i="22"/>
  <c r="AH68" i="22"/>
  <c r="F68" i="28" s="1"/>
  <c r="H68" i="23" s="1"/>
  <c r="Z68" i="23" s="1"/>
  <c r="F69" i="27" s="1"/>
  <c r="AY20" i="22"/>
  <c r="H20" i="28"/>
  <c r="J20" i="23" s="1"/>
  <c r="AI9" i="22"/>
  <c r="G9" i="28" s="1"/>
  <c r="I9" i="23" s="1"/>
  <c r="AA9" i="23" s="1"/>
  <c r="G10" i="27" s="1"/>
  <c r="AF36" i="22"/>
  <c r="D36" i="28" s="1"/>
  <c r="F36" i="23" s="1"/>
  <c r="X36" i="23" s="1"/>
  <c r="D37" i="27" s="1"/>
  <c r="X12" i="22"/>
  <c r="F78" i="22"/>
  <c r="AD7" i="22"/>
  <c r="AZ121" i="22"/>
  <c r="N121" i="28"/>
  <c r="P121" i="23" s="1"/>
  <c r="N54" i="22"/>
  <c r="X54" i="22" s="1"/>
  <c r="D12" i="22"/>
  <c r="AJ123" i="22"/>
  <c r="X85" i="22"/>
  <c r="AD94" i="22"/>
  <c r="AY12" i="22"/>
  <c r="H12" i="28"/>
  <c r="J12" i="23" s="1"/>
  <c r="AY124" i="22"/>
  <c r="H124" i="28"/>
  <c r="J124" i="23" s="1"/>
  <c r="F85" i="22"/>
  <c r="G115" i="22"/>
  <c r="X124" i="22"/>
  <c r="W54" i="23"/>
  <c r="C55" i="27" s="1"/>
  <c r="D43" i="22"/>
  <c r="V43" i="22" s="1"/>
  <c r="X62" i="23"/>
  <c r="D63" i="27" s="1"/>
  <c r="AD49" i="22"/>
  <c r="AD90" i="22"/>
  <c r="AD36" i="22"/>
  <c r="E131" i="22"/>
  <c r="AE122" i="22"/>
  <c r="C122" i="28" s="1"/>
  <c r="E122" i="23" s="1"/>
  <c r="W122" i="23" s="1"/>
  <c r="C123" i="27" s="1"/>
  <c r="F19" i="22"/>
  <c r="AD58" i="22"/>
  <c r="G12" i="22"/>
  <c r="AP77" i="22"/>
  <c r="AG130" i="22"/>
  <c r="E130" i="28" s="1"/>
  <c r="G130" i="23" s="1"/>
  <c r="Y130" i="23" s="1"/>
  <c r="E131" i="27" s="1"/>
  <c r="H32" i="22"/>
  <c r="W32" i="22" s="1"/>
  <c r="F91" i="22"/>
  <c r="B21" i="22"/>
  <c r="E40" i="22"/>
  <c r="N24" i="22"/>
  <c r="X24" i="22" s="1"/>
  <c r="AP100" i="22"/>
  <c r="AF92" i="22"/>
  <c r="D92" i="28" s="1"/>
  <c r="F92" i="23" s="1"/>
  <c r="X92" i="23" s="1"/>
  <c r="D93" i="27" s="1"/>
  <c r="AE81" i="22"/>
  <c r="C81" i="28" s="1"/>
  <c r="E81" i="23" s="1"/>
  <c r="W81" i="23" s="1"/>
  <c r="C82" i="27" s="1"/>
  <c r="AF70" i="22"/>
  <c r="D70" i="28" s="1"/>
  <c r="F70" i="23" s="1"/>
  <c r="X70" i="23" s="1"/>
  <c r="D71" i="27" s="1"/>
  <c r="B88" i="22"/>
  <c r="E28" i="22"/>
  <c r="AP124" i="22"/>
  <c r="AJ77" i="22"/>
  <c r="AJ50" i="22"/>
  <c r="AH118" i="22"/>
  <c r="F118" i="28" s="1"/>
  <c r="H118" i="23" s="1"/>
  <c r="Z118" i="23" s="1"/>
  <c r="F119" i="27" s="1"/>
  <c r="AJ27" i="22"/>
  <c r="AH86" i="22"/>
  <c r="F86" i="28" s="1"/>
  <c r="H86" i="23" s="1"/>
  <c r="Z86" i="23" s="1"/>
  <c r="F87" i="27" s="1"/>
  <c r="B123" i="22"/>
  <c r="AZ110" i="22"/>
  <c r="N110" i="28"/>
  <c r="P110" i="23" s="1"/>
  <c r="N76" i="22"/>
  <c r="X76" i="22" s="1"/>
  <c r="AZ122" i="22"/>
  <c r="N122" i="28"/>
  <c r="P122" i="23" s="1"/>
  <c r="X123" i="22"/>
  <c r="AE47" i="22"/>
  <c r="C47" i="28" s="1"/>
  <c r="E47" i="23" s="1"/>
  <c r="W47" i="23" s="1"/>
  <c r="C48" i="27" s="1"/>
  <c r="G109" i="22"/>
  <c r="B126" i="28"/>
  <c r="D126" i="23" s="1"/>
  <c r="B32" i="22"/>
  <c r="X36" i="22"/>
  <c r="C130" i="22"/>
  <c r="H88" i="22"/>
  <c r="W88" i="22" s="1"/>
  <c r="AP82" i="22"/>
  <c r="AY85" i="22"/>
  <c r="H85" i="28"/>
  <c r="J85" i="23" s="1"/>
  <c r="AY36" i="22"/>
  <c r="H36" i="28"/>
  <c r="J36" i="23" s="1"/>
  <c r="AZ11" i="22"/>
  <c r="N11" i="28"/>
  <c r="P11" i="23" s="1"/>
  <c r="B101" i="28"/>
  <c r="D101" i="23" s="1"/>
  <c r="AZ14" i="22"/>
  <c r="N14" i="28"/>
  <c r="P14" i="23" s="1"/>
  <c r="AJ47" i="22"/>
  <c r="C118" i="22"/>
  <c r="B93" i="28"/>
  <c r="D93" i="23" s="1"/>
  <c r="AZ75" i="22"/>
  <c r="N75" i="28"/>
  <c r="P75" i="23" s="1"/>
  <c r="G110" i="22"/>
  <c r="X41" i="23"/>
  <c r="D42" i="27" s="1"/>
  <c r="B128" i="22"/>
  <c r="B61" i="22"/>
  <c r="Y68" i="23"/>
  <c r="E69" i="27" s="1"/>
  <c r="AZ76" i="22"/>
  <c r="N76" i="28"/>
  <c r="P76" i="23" s="1"/>
  <c r="X122" i="22"/>
  <c r="AZ123" i="22"/>
  <c r="N123" i="28"/>
  <c r="P123" i="23" s="1"/>
  <c r="AJ128" i="22"/>
  <c r="F108" i="22"/>
  <c r="B19" i="22"/>
  <c r="AA111" i="23"/>
  <c r="G112" i="27" s="1"/>
  <c r="AJ24" i="22"/>
  <c r="C99" i="22"/>
  <c r="V99" i="22" s="1"/>
  <c r="AG13" i="22"/>
  <c r="E13" i="28" s="1"/>
  <c r="G13" i="23" s="1"/>
  <c r="Y13" i="23" s="1"/>
  <c r="E14" i="27" s="1"/>
  <c r="AY121" i="22"/>
  <c r="H121" i="28"/>
  <c r="J121" i="23" s="1"/>
  <c r="N93" i="22"/>
  <c r="X93" i="22" s="1"/>
  <c r="X43" i="22"/>
  <c r="X49" i="23"/>
  <c r="D50" i="27" s="1"/>
  <c r="AF82" i="22"/>
  <c r="D82" i="28" s="1"/>
  <c r="F82" i="23" s="1"/>
  <c r="X82" i="23" s="1"/>
  <c r="D83" i="27" s="1"/>
  <c r="F74" i="22"/>
  <c r="AF117" i="22"/>
  <c r="D117" i="28" s="1"/>
  <c r="F117" i="23" s="1"/>
  <c r="X117" i="23" s="1"/>
  <c r="D118" i="27" s="1"/>
  <c r="N65" i="22"/>
  <c r="X65" i="22" s="1"/>
  <c r="AP47" i="22"/>
  <c r="AI73" i="22"/>
  <c r="G73" i="28" s="1"/>
  <c r="I73" i="23" s="1"/>
  <c r="AA73" i="23" s="1"/>
  <c r="G74" i="27" s="1"/>
  <c r="D103" i="22"/>
  <c r="AJ105" i="22"/>
  <c r="H71" i="22"/>
  <c r="W71" i="22" s="1"/>
  <c r="W72" i="22"/>
  <c r="B128" i="28"/>
  <c r="D128" i="23" s="1"/>
  <c r="AX79" i="22"/>
  <c r="B79" i="28"/>
  <c r="D79" i="23" s="1"/>
  <c r="AZ108" i="22"/>
  <c r="N108" i="28"/>
  <c r="P108" i="23" s="1"/>
  <c r="X66" i="23"/>
  <c r="D67" i="27" s="1"/>
  <c r="B41" i="28"/>
  <c r="D41" i="23" s="1"/>
  <c r="C31" i="22"/>
  <c r="B69" i="22"/>
  <c r="AE49" i="22"/>
  <c r="C49" i="28" s="1"/>
  <c r="E49" i="23" s="1"/>
  <c r="W49" i="23" s="1"/>
  <c r="C50" i="27" s="1"/>
  <c r="AP101" i="22"/>
  <c r="AD78" i="22"/>
  <c r="AG127" i="22"/>
  <c r="E127" i="28" s="1"/>
  <c r="G127" i="23" s="1"/>
  <c r="Y127" i="23" s="1"/>
  <c r="E128" i="27" s="1"/>
  <c r="D72" i="22"/>
  <c r="AF71" i="22"/>
  <c r="D71" i="28" s="1"/>
  <c r="F71" i="23" s="1"/>
  <c r="X71" i="23" s="1"/>
  <c r="D72" i="27" s="1"/>
  <c r="C82" i="22"/>
  <c r="AE115" i="22"/>
  <c r="C115" i="28" s="1"/>
  <c r="E115" i="23" s="1"/>
  <c r="W115" i="23" s="1"/>
  <c r="C116" i="27" s="1"/>
  <c r="N31" i="22"/>
  <c r="X31" i="22" s="1"/>
  <c r="B54" i="22"/>
  <c r="V54" i="22" s="1"/>
  <c r="Y54" i="22" s="1"/>
  <c r="Z54" i="22" s="1"/>
  <c r="AP94" i="22"/>
  <c r="AE8" i="22"/>
  <c r="C8" i="28" s="1"/>
  <c r="E8" i="23" s="1"/>
  <c r="W8" i="23" s="1"/>
  <c r="C9" i="27" s="1"/>
  <c r="N22" i="22"/>
  <c r="X22" i="22" s="1"/>
  <c r="G100" i="22"/>
  <c r="AJ8" i="22"/>
  <c r="AG100" i="22"/>
  <c r="E100" i="28" s="1"/>
  <c r="G100" i="23" s="1"/>
  <c r="Y100" i="23" s="1"/>
  <c r="E101" i="27" s="1"/>
  <c r="G120" i="22"/>
  <c r="E118" i="22"/>
  <c r="N106" i="22"/>
  <c r="X106" i="22" s="1"/>
  <c r="AJ67" i="22"/>
  <c r="X126" i="22"/>
  <c r="W64" i="23"/>
  <c r="C65" i="27" s="1"/>
  <c r="AF24" i="22"/>
  <c r="D24" i="28" s="1"/>
  <c r="F24" i="23" s="1"/>
  <c r="X24" i="23" s="1"/>
  <c r="D25" i="27" s="1"/>
  <c r="N8" i="22"/>
  <c r="X8" i="22" s="1"/>
  <c r="H34" i="22"/>
  <c r="W34" i="22" s="1"/>
  <c r="W109" i="23"/>
  <c r="C110" i="27" s="1"/>
  <c r="AG53" i="22"/>
  <c r="E53" i="28" s="1"/>
  <c r="G53" i="23" s="1"/>
  <c r="Y53" i="23" s="1"/>
  <c r="E54" i="27" s="1"/>
  <c r="AY46" i="22"/>
  <c r="H46" i="28"/>
  <c r="J46" i="23" s="1"/>
  <c r="AH28" i="22"/>
  <c r="F28" i="28" s="1"/>
  <c r="H28" i="23" s="1"/>
  <c r="Z28" i="23" s="1"/>
  <c r="F29" i="27" s="1"/>
  <c r="AY107" i="22"/>
  <c r="H107" i="28"/>
  <c r="J107" i="23" s="1"/>
  <c r="X101" i="22"/>
  <c r="C33" i="22"/>
  <c r="F84" i="22"/>
  <c r="B95" i="22"/>
  <c r="AA49" i="23"/>
  <c r="G50" i="27" s="1"/>
  <c r="AP31" i="22"/>
  <c r="Z94" i="23"/>
  <c r="F95" i="27" s="1"/>
  <c r="W22" i="23"/>
  <c r="C23" i="27" s="1"/>
  <c r="AI26" i="22"/>
  <c r="G26" i="28" s="1"/>
  <c r="I26" i="23" s="1"/>
  <c r="AA26" i="23" s="1"/>
  <c r="G27" i="27" s="1"/>
  <c r="AD22" i="22"/>
  <c r="B98" i="28"/>
  <c r="D98" i="23" s="1"/>
  <c r="AF94" i="22"/>
  <c r="D94" i="28" s="1"/>
  <c r="F94" i="23" s="1"/>
  <c r="X94" i="23" s="1"/>
  <c r="D95" i="27" s="1"/>
  <c r="Y22" i="23"/>
  <c r="E23" i="27" s="1"/>
  <c r="AZ51" i="22"/>
  <c r="N51" i="28"/>
  <c r="P51" i="23" s="1"/>
  <c r="F71" i="22"/>
  <c r="G11" i="22"/>
  <c r="V11" i="22" s="1"/>
  <c r="AF73" i="22"/>
  <c r="D73" i="28" s="1"/>
  <c r="F73" i="23" s="1"/>
  <c r="X73" i="23" s="1"/>
  <c r="D74" i="27" s="1"/>
  <c r="AZ26" i="22"/>
  <c r="N26" i="28"/>
  <c r="P26" i="23" s="1"/>
  <c r="F29" i="22"/>
  <c r="V29" i="22" s="1"/>
  <c r="X130" i="23"/>
  <c r="D131" i="27" s="1"/>
  <c r="N7" i="22"/>
  <c r="X7" i="22" s="1"/>
  <c r="AZ69" i="22"/>
  <c r="N69" i="28"/>
  <c r="P69" i="23" s="1"/>
  <c r="W111" i="23"/>
  <c r="C112" i="27" s="1"/>
  <c r="Y8" i="23"/>
  <c r="E9" i="27" s="1"/>
  <c r="AY4" i="22"/>
  <c r="H4" i="28"/>
  <c r="J4" i="23" s="1"/>
  <c r="AY119" i="22"/>
  <c r="H119" i="28"/>
  <c r="J119" i="23" s="1"/>
  <c r="Y10" i="23"/>
  <c r="E11" i="27" s="1"/>
  <c r="H25" i="22"/>
  <c r="W25" i="22" s="1"/>
  <c r="AY38" i="22"/>
  <c r="H38" i="28"/>
  <c r="J38" i="23" s="1"/>
  <c r="B121" i="28"/>
  <c r="D121" i="23" s="1"/>
  <c r="X25" i="23"/>
  <c r="D26" i="27" s="1"/>
  <c r="AX86" i="22"/>
  <c r="B86" i="28"/>
  <c r="D86" i="23" s="1"/>
  <c r="N73" i="22"/>
  <c r="X73" i="22" s="1"/>
  <c r="B84" i="28"/>
  <c r="D84" i="23" s="1"/>
  <c r="B67" i="22"/>
  <c r="D21" i="22"/>
  <c r="E50" i="22"/>
  <c r="AG91" i="22"/>
  <c r="E91" i="28" s="1"/>
  <c r="G91" i="23" s="1"/>
  <c r="Y91" i="23" s="1"/>
  <c r="E92" i="27" s="1"/>
  <c r="H26" i="22"/>
  <c r="W26" i="22" s="1"/>
  <c r="AG45" i="22"/>
  <c r="E45" i="28" s="1"/>
  <c r="G45" i="23" s="1"/>
  <c r="Y45" i="23" s="1"/>
  <c r="E46" i="27" s="1"/>
  <c r="B99" i="28"/>
  <c r="D99" i="23" s="1"/>
  <c r="AZ19" i="22"/>
  <c r="N19" i="28"/>
  <c r="P19" i="23" s="1"/>
  <c r="AZ80" i="22"/>
  <c r="N80" i="28"/>
  <c r="P80" i="23" s="1"/>
  <c r="AY64" i="22"/>
  <c r="H64" i="28"/>
  <c r="J64" i="23" s="1"/>
  <c r="AY93" i="22"/>
  <c r="H93" i="28"/>
  <c r="J93" i="23" s="1"/>
  <c r="W15" i="22"/>
  <c r="W96" i="23"/>
  <c r="C97" i="27" s="1"/>
  <c r="AY81" i="22"/>
  <c r="H81" i="28"/>
  <c r="J81" i="23" s="1"/>
  <c r="AY83" i="22"/>
  <c r="H83" i="28"/>
  <c r="J83" i="23" s="1"/>
  <c r="N35" i="22"/>
  <c r="X35" i="22" s="1"/>
  <c r="AP96" i="22"/>
  <c r="G27" i="22"/>
  <c r="G107" i="22"/>
  <c r="X97" i="23"/>
  <c r="D98" i="27" s="1"/>
  <c r="AE46" i="22"/>
  <c r="C46" i="28" s="1"/>
  <c r="E46" i="23" s="1"/>
  <c r="W46" i="23" s="1"/>
  <c r="C47" i="27" s="1"/>
  <c r="Y50" i="23"/>
  <c r="E51" i="27" s="1"/>
  <c r="AY97" i="22"/>
  <c r="H97" i="28"/>
  <c r="J97" i="23" s="1"/>
  <c r="B43" i="28"/>
  <c r="D43" i="23" s="1"/>
  <c r="C85" i="22"/>
  <c r="H68" i="22"/>
  <c r="W68" i="22" s="1"/>
  <c r="G122" i="22"/>
  <c r="AY79" i="22"/>
  <c r="H79" i="28"/>
  <c r="J79" i="23" s="1"/>
  <c r="H16" i="22"/>
  <c r="W16" i="22" s="1"/>
  <c r="AH64" i="22"/>
  <c r="F64" i="28" s="1"/>
  <c r="H64" i="23" s="1"/>
  <c r="Z64" i="23" s="1"/>
  <c r="F65" i="27" s="1"/>
  <c r="AZ70" i="22"/>
  <c r="N70" i="28"/>
  <c r="P70" i="23" s="1"/>
  <c r="B15" i="28"/>
  <c r="D15" i="23" s="1"/>
  <c r="B29" i="28"/>
  <c r="D29" i="23" s="1"/>
  <c r="X62" i="22"/>
  <c r="B103" i="28"/>
  <c r="D103" i="23" s="1"/>
  <c r="Z78" i="23"/>
  <c r="F79" i="27" s="1"/>
  <c r="X34" i="22"/>
  <c r="Y56" i="23"/>
  <c r="E57" i="27" s="1"/>
  <c r="V31" i="22"/>
  <c r="AY88" i="22"/>
  <c r="H88" i="28"/>
  <c r="J88" i="23" s="1"/>
  <c r="X63" i="22"/>
  <c r="B76" i="28"/>
  <c r="D76" i="23" s="1"/>
  <c r="AZ6" i="22"/>
  <c r="N6" i="28"/>
  <c r="P6" i="23" s="1"/>
  <c r="X10" i="22"/>
  <c r="W75" i="23"/>
  <c r="C76" i="27" s="1"/>
  <c r="N119" i="22"/>
  <c r="X119" i="22" s="1"/>
  <c r="AH51" i="22"/>
  <c r="F51" i="28" s="1"/>
  <c r="H51" i="23" s="1"/>
  <c r="Z51" i="23" s="1"/>
  <c r="F52" i="27" s="1"/>
  <c r="AP62" i="22"/>
  <c r="AH17" i="22"/>
  <c r="F17" i="28" s="1"/>
  <c r="H17" i="23" s="1"/>
  <c r="Z17" i="23" s="1"/>
  <c r="F18" i="27" s="1"/>
  <c r="AZ52" i="22"/>
  <c r="N52" i="28"/>
  <c r="P52" i="23" s="1"/>
  <c r="F127" i="22"/>
  <c r="AE97" i="22"/>
  <c r="C97" i="28" s="1"/>
  <c r="E97" i="23" s="1"/>
  <c r="W97" i="23" s="1"/>
  <c r="C98" i="27" s="1"/>
  <c r="H108" i="22"/>
  <c r="W108" i="22" s="1"/>
  <c r="AA71" i="23"/>
  <c r="G72" i="27" s="1"/>
  <c r="X104" i="23"/>
  <c r="D105" i="27" s="1"/>
  <c r="W21" i="22"/>
  <c r="D20" i="22"/>
  <c r="V20" i="22" s="1"/>
  <c r="D114" i="22"/>
  <c r="AD66" i="22"/>
  <c r="B71" i="22"/>
  <c r="D57" i="22"/>
  <c r="V57" i="22" s="1"/>
  <c r="AJ25" i="22"/>
  <c r="N92" i="22"/>
  <c r="X92" i="22" s="1"/>
  <c r="B72" i="28"/>
  <c r="D72" i="23" s="1"/>
  <c r="G94" i="22"/>
  <c r="H118" i="22"/>
  <c r="W118" i="22" s="1"/>
  <c r="AD80" i="22"/>
  <c r="AG21" i="22"/>
  <c r="E21" i="28" s="1"/>
  <c r="G21" i="23" s="1"/>
  <c r="Y21" i="23" s="1"/>
  <c r="E22" i="27" s="1"/>
  <c r="E117" i="22"/>
  <c r="AH50" i="22"/>
  <c r="F50" i="28" s="1"/>
  <c r="H50" i="23" s="1"/>
  <c r="Z50" i="23" s="1"/>
  <c r="F51" i="27" s="1"/>
  <c r="B50" i="28"/>
  <c r="D50" i="23" s="1"/>
  <c r="AZ23" i="22"/>
  <c r="N23" i="28"/>
  <c r="P23" i="23" s="1"/>
  <c r="AI55" i="22"/>
  <c r="G55" i="28" s="1"/>
  <c r="I55" i="23" s="1"/>
  <c r="AA55" i="23" s="1"/>
  <c r="G56" i="27" s="1"/>
  <c r="AJ28" i="22"/>
  <c r="W84" i="23"/>
  <c r="C85" i="27" s="1"/>
  <c r="E41" i="22"/>
  <c r="AJ108" i="22"/>
  <c r="B33" i="22"/>
  <c r="AD30" i="22"/>
  <c r="W55" i="22"/>
  <c r="B77" i="22"/>
  <c r="W5" i="23"/>
  <c r="C6" i="27" s="1"/>
  <c r="E124" i="22"/>
  <c r="B54" i="28"/>
  <c r="D54" i="23" s="1"/>
  <c r="AA38" i="23"/>
  <c r="G39" i="27" s="1"/>
  <c r="AZ105" i="22"/>
  <c r="N105" i="28"/>
  <c r="P105" i="23" s="1"/>
  <c r="AA56" i="23"/>
  <c r="G57" i="27" s="1"/>
  <c r="AY7" i="22"/>
  <c r="H7" i="28"/>
  <c r="J7" i="23" s="1"/>
  <c r="Y114" i="23"/>
  <c r="E115" i="27" s="1"/>
  <c r="X119" i="23"/>
  <c r="D120" i="27" s="1"/>
  <c r="Y102" i="23"/>
  <c r="E103" i="27" s="1"/>
  <c r="AY130" i="22"/>
  <c r="H130" i="28"/>
  <c r="J130" i="23" s="1"/>
  <c r="AD14" i="22"/>
  <c r="N78" i="22"/>
  <c r="X78" i="22" s="1"/>
  <c r="E21" i="22"/>
  <c r="N13" i="22"/>
  <c r="X13" i="22" s="1"/>
  <c r="G8" i="22"/>
  <c r="AG107" i="22"/>
  <c r="E107" i="28" s="1"/>
  <c r="G107" i="23" s="1"/>
  <c r="Y107" i="23" s="1"/>
  <c r="E108" i="27" s="1"/>
  <c r="AP56" i="22"/>
  <c r="C78" i="22"/>
  <c r="W81" i="22"/>
  <c r="Z108" i="23"/>
  <c r="F109" i="27" s="1"/>
  <c r="W24" i="23"/>
  <c r="C25" i="27" s="1"/>
  <c r="Z23" i="23"/>
  <c r="F24" i="27" s="1"/>
  <c r="Z87" i="23"/>
  <c r="F88" i="27" s="1"/>
  <c r="W56" i="22"/>
  <c r="W83" i="23"/>
  <c r="C84" i="27" s="1"/>
  <c r="AZ60" i="22"/>
  <c r="N60" i="28"/>
  <c r="P60" i="23" s="1"/>
  <c r="X61" i="22"/>
  <c r="Z35" i="23"/>
  <c r="F36" i="27" s="1"/>
  <c r="AA90" i="23"/>
  <c r="G91" i="27" s="1"/>
  <c r="AZ104" i="22"/>
  <c r="N104" i="28"/>
  <c r="P104" i="23" s="1"/>
  <c r="AZ9" i="22"/>
  <c r="N9" i="28"/>
  <c r="P9" i="23" s="1"/>
  <c r="AY101" i="22"/>
  <c r="H101" i="28"/>
  <c r="J101" i="23" s="1"/>
  <c r="AZ99" i="22"/>
  <c r="N99" i="28"/>
  <c r="P99" i="23" s="1"/>
  <c r="AA130" i="23"/>
  <c r="G131" i="27" s="1"/>
  <c r="AZ74" i="22"/>
  <c r="N74" i="28"/>
  <c r="P74" i="23" s="1"/>
  <c r="C96" i="22"/>
  <c r="H130" i="22"/>
  <c r="W130" i="22" s="1"/>
  <c r="AF127" i="22"/>
  <c r="D127" i="28" s="1"/>
  <c r="F127" i="23" s="1"/>
  <c r="X127" i="23" s="1"/>
  <c r="D128" i="27" s="1"/>
  <c r="AH100" i="22"/>
  <c r="F100" i="28" s="1"/>
  <c r="H100" i="23" s="1"/>
  <c r="Z100" i="23" s="1"/>
  <c r="F101" i="27" s="1"/>
  <c r="AD91" i="22"/>
  <c r="AZ84" i="22"/>
  <c r="N84" i="28"/>
  <c r="P84" i="23" s="1"/>
  <c r="B79" i="22"/>
  <c r="AY54" i="22"/>
  <c r="H54" i="28"/>
  <c r="J54" i="23" s="1"/>
  <c r="AH6" i="22"/>
  <c r="F6" i="28" s="1"/>
  <c r="H6" i="23" s="1"/>
  <c r="Z6" i="23" s="1"/>
  <c r="F7" i="27" s="1"/>
  <c r="N45" i="22"/>
  <c r="X45" i="22" s="1"/>
  <c r="AH80" i="22"/>
  <c r="F80" i="28" s="1"/>
  <c r="H80" i="23" s="1"/>
  <c r="Z80" i="23" s="1"/>
  <c r="F81" i="27" s="1"/>
  <c r="W78" i="23"/>
  <c r="C79" i="27" s="1"/>
  <c r="AI34" i="22"/>
  <c r="G34" i="28" s="1"/>
  <c r="I34" i="23" s="1"/>
  <c r="AA34" i="23" s="1"/>
  <c r="G35" i="27" s="1"/>
  <c r="AI66" i="22"/>
  <c r="G66" i="28" s="1"/>
  <c r="I66" i="23" s="1"/>
  <c r="AA66" i="23" s="1"/>
  <c r="G67" i="27" s="1"/>
  <c r="AD51" i="22"/>
  <c r="D131" i="22"/>
  <c r="D30" i="22"/>
  <c r="B97" i="22"/>
  <c r="W119" i="22"/>
  <c r="C98" i="22"/>
  <c r="AH9" i="22"/>
  <c r="F9" i="28" s="1"/>
  <c r="H9" i="23" s="1"/>
  <c r="Z9" i="23" s="1"/>
  <c r="F10" i="27" s="1"/>
  <c r="X122" i="23"/>
  <c r="D123" i="27" s="1"/>
  <c r="AF113" i="22"/>
  <c r="D113" i="28" s="1"/>
  <c r="F113" i="23" s="1"/>
  <c r="X113" i="23" s="1"/>
  <c r="D114" i="27" s="1"/>
  <c r="AP29" i="22"/>
  <c r="AE35" i="22"/>
  <c r="C35" i="28" s="1"/>
  <c r="E35" i="23" s="1"/>
  <c r="W35" i="23" s="1"/>
  <c r="C36" i="27" s="1"/>
  <c r="AZ28" i="22"/>
  <c r="N28" i="28"/>
  <c r="P28" i="23" s="1"/>
  <c r="AA84" i="23"/>
  <c r="G85" i="27" s="1"/>
  <c r="AG23" i="22"/>
  <c r="E23" i="28" s="1"/>
  <c r="G23" i="23" s="1"/>
  <c r="Y23" i="23" s="1"/>
  <c r="E24" i="27" s="1"/>
  <c r="H116" i="22"/>
  <c r="W116" i="22" s="1"/>
  <c r="AD114" i="22"/>
  <c r="AF12" i="22"/>
  <c r="D12" i="28" s="1"/>
  <c r="F12" i="23" s="1"/>
  <c r="X12" i="23" s="1"/>
  <c r="D13" i="27" s="1"/>
  <c r="AE42" i="22"/>
  <c r="C42" i="28" s="1"/>
  <c r="E42" i="23" s="1"/>
  <c r="W42" i="23" s="1"/>
  <c r="C43" i="27" s="1"/>
  <c r="AJ87" i="22"/>
  <c r="H38" i="22"/>
  <c r="W38" i="22" s="1"/>
  <c r="B106" i="22"/>
  <c r="AF6" i="22"/>
  <c r="D6" i="28" s="1"/>
  <c r="F6" i="23" s="1"/>
  <c r="X6" i="23" s="1"/>
  <c r="D7" i="27" s="1"/>
  <c r="F47" i="22"/>
  <c r="H48" i="22"/>
  <c r="W48" i="22" s="1"/>
  <c r="AF108" i="22"/>
  <c r="D108" i="28" s="1"/>
  <c r="F108" i="23" s="1"/>
  <c r="X108" i="23" s="1"/>
  <c r="D109" i="27" s="1"/>
  <c r="AD67" i="22"/>
  <c r="AI14" i="22"/>
  <c r="G14" i="28" s="1"/>
  <c r="I14" i="23" s="1"/>
  <c r="AA14" i="23" s="1"/>
  <c r="G15" i="27" s="1"/>
  <c r="F5" i="22"/>
  <c r="F57" i="22"/>
  <c r="AF118" i="22"/>
  <c r="D118" i="28" s="1"/>
  <c r="F118" i="23" s="1"/>
  <c r="X118" i="23" s="1"/>
  <c r="D119" i="27" s="1"/>
  <c r="AG17" i="22"/>
  <c r="E17" i="28" s="1"/>
  <c r="G17" i="23" s="1"/>
  <c r="Y17" i="23" s="1"/>
  <c r="E18" i="27" s="1"/>
  <c r="G85" i="22"/>
  <c r="AF56" i="22"/>
  <c r="D56" i="28" s="1"/>
  <c r="F56" i="23" s="1"/>
  <c r="X56" i="23" s="1"/>
  <c r="D57" i="27" s="1"/>
  <c r="W67" i="22"/>
  <c r="X98" i="23"/>
  <c r="D99" i="27" s="1"/>
  <c r="Y75" i="23"/>
  <c r="E76" i="27" s="1"/>
  <c r="AY127" i="22"/>
  <c r="H127" i="28"/>
  <c r="J127" i="23" s="1"/>
  <c r="B65" i="22"/>
  <c r="AH46" i="22"/>
  <c r="F46" i="28" s="1"/>
  <c r="H46" i="23" s="1"/>
  <c r="Z46" i="23" s="1"/>
  <c r="F47" i="27" s="1"/>
  <c r="E70" i="22"/>
  <c r="AY26" i="22"/>
  <c r="H26" i="28"/>
  <c r="J26" i="23" s="1"/>
  <c r="W90" i="22"/>
  <c r="N48" i="22"/>
  <c r="X48" i="22" s="1"/>
  <c r="E42" i="22"/>
  <c r="F70" i="22"/>
  <c r="AJ131" i="22"/>
  <c r="X66" i="22"/>
  <c r="F34" i="22"/>
  <c r="AH111" i="22"/>
  <c r="F111" i="28" s="1"/>
  <c r="H111" i="23" s="1"/>
  <c r="Z111" i="23" s="1"/>
  <c r="F112" i="27" s="1"/>
  <c r="G84" i="22"/>
  <c r="X120" i="23"/>
  <c r="D121" i="27" s="1"/>
  <c r="X105" i="23"/>
  <c r="D106" i="27" s="1"/>
  <c r="Y82" i="23"/>
  <c r="E83" i="27" s="1"/>
  <c r="AZ12" i="22"/>
  <c r="N12" i="28"/>
  <c r="P12" i="23" s="1"/>
  <c r="X87" i="22"/>
  <c r="Z125" i="23"/>
  <c r="F126" i="27" s="1"/>
  <c r="G68" i="22"/>
  <c r="X112" i="22"/>
  <c r="B31" i="28"/>
  <c r="D31" i="23" s="1"/>
  <c r="AY35" i="22"/>
  <c r="H35" i="28"/>
  <c r="J35" i="23" s="1"/>
  <c r="B123" i="28"/>
  <c r="D123" i="23" s="1"/>
  <c r="B46" i="28"/>
  <c r="D46" i="23" s="1"/>
  <c r="AZ67" i="22"/>
  <c r="N67" i="28"/>
  <c r="P67" i="23" s="1"/>
  <c r="AZ109" i="22"/>
  <c r="N109" i="28"/>
  <c r="P109" i="23" s="1"/>
  <c r="AY91" i="22"/>
  <c r="H91" i="28"/>
  <c r="J91" i="23" s="1"/>
  <c r="AY102" i="22"/>
  <c r="H102" i="28"/>
  <c r="J102" i="23" s="1"/>
  <c r="B59" i="28"/>
  <c r="D59" i="23" s="1"/>
  <c r="V117" i="22"/>
  <c r="AY99" i="22"/>
  <c r="H99" i="28"/>
  <c r="J99" i="23" s="1"/>
  <c r="B6" i="28"/>
  <c r="D6" i="23" s="1"/>
  <c r="AZ17" i="22"/>
  <c r="N17" i="28"/>
  <c r="P17" i="23" s="1"/>
  <c r="AY61" i="22"/>
  <c r="H61" i="28"/>
  <c r="J61" i="23" s="1"/>
  <c r="B55" i="28"/>
  <c r="D55" i="23" s="1"/>
  <c r="AA125" i="23"/>
  <c r="G126" i="27" s="1"/>
  <c r="AX96" i="22"/>
  <c r="B96" i="28"/>
  <c r="D96" i="23" s="1"/>
  <c r="AX129" i="22"/>
  <c r="B129" i="28"/>
  <c r="D129" i="23" s="1"/>
  <c r="X77" i="23"/>
  <c r="D78" i="27" s="1"/>
  <c r="AP33" i="22"/>
  <c r="F101" i="22"/>
  <c r="AE27" i="22"/>
  <c r="C27" i="28" s="1"/>
  <c r="E27" i="23" s="1"/>
  <c r="W27" i="23" s="1"/>
  <c r="C28" i="27" s="1"/>
  <c r="B110" i="22"/>
  <c r="B15" i="22"/>
  <c r="V15" i="22" s="1"/>
  <c r="H39" i="22"/>
  <c r="W39" i="22" s="1"/>
  <c r="AH49" i="22"/>
  <c r="F49" i="28" s="1"/>
  <c r="H49" i="23" s="1"/>
  <c r="Z49" i="23" s="1"/>
  <c r="F50" i="27" s="1"/>
  <c r="AJ116" i="22"/>
  <c r="E114" i="22"/>
  <c r="AJ5" i="22"/>
  <c r="B26" i="22"/>
  <c r="G5" i="22"/>
  <c r="AD21" i="22"/>
  <c r="AI95" i="22"/>
  <c r="G95" i="28" s="1"/>
  <c r="I95" i="23" s="1"/>
  <c r="AA95" i="23" s="1"/>
  <c r="G96" i="27" s="1"/>
  <c r="N100" i="22"/>
  <c r="X100" i="22" s="1"/>
  <c r="N83" i="22"/>
  <c r="X83" i="22" s="1"/>
  <c r="AF121" i="22"/>
  <c r="D121" i="28" s="1"/>
  <c r="F121" i="23" s="1"/>
  <c r="X121" i="23" s="1"/>
  <c r="D122" i="27" s="1"/>
  <c r="G128" i="22"/>
  <c r="AD88" i="22"/>
  <c r="C21" i="22"/>
  <c r="E92" i="22"/>
  <c r="AD108" i="22"/>
  <c r="AI4" i="22"/>
  <c r="G4" i="28" s="1"/>
  <c r="I4" i="23" s="1"/>
  <c r="AA4" i="23" s="1"/>
  <c r="G5" i="27" s="1"/>
  <c r="AD87" i="22"/>
  <c r="N90" i="22"/>
  <c r="X90" i="22" s="1"/>
  <c r="E78" i="22"/>
  <c r="AG30" i="22"/>
  <c r="E30" i="28" s="1"/>
  <c r="G30" i="23" s="1"/>
  <c r="Y30" i="23" s="1"/>
  <c r="E31" i="27" s="1"/>
  <c r="AH66" i="22"/>
  <c r="F66" i="28" s="1"/>
  <c r="H66" i="23" s="1"/>
  <c r="Z66" i="23" s="1"/>
  <c r="F67" i="27" s="1"/>
  <c r="N96" i="22"/>
  <c r="X96" i="22" s="1"/>
  <c r="AF10" i="22"/>
  <c r="D10" i="28" s="1"/>
  <c r="F10" i="23" s="1"/>
  <c r="X10" i="23" s="1"/>
  <c r="D11" i="27" s="1"/>
  <c r="AP129" i="22"/>
  <c r="F68" i="22"/>
  <c r="AD64" i="22"/>
  <c r="AH123" i="22"/>
  <c r="F123" i="28" s="1"/>
  <c r="H123" i="23" s="1"/>
  <c r="Z123" i="23" s="1"/>
  <c r="F124" i="27" s="1"/>
  <c r="C55" i="22"/>
  <c r="N39" i="22"/>
  <c r="X39" i="22" s="1"/>
  <c r="C17" i="22"/>
  <c r="G47" i="22"/>
  <c r="C113" i="22"/>
  <c r="AJ43" i="22"/>
  <c r="E57" i="22"/>
  <c r="E97" i="22"/>
  <c r="D40" i="22"/>
  <c r="AG90" i="22"/>
  <c r="E90" i="28" s="1"/>
  <c r="G90" i="23" s="1"/>
  <c r="Y90" i="23" s="1"/>
  <c r="E91" i="27" s="1"/>
  <c r="E115" i="22"/>
  <c r="H47" i="22"/>
  <c r="W47" i="22" s="1"/>
  <c r="AH120" i="22"/>
  <c r="F120" i="28" s="1"/>
  <c r="H120" i="23" s="1"/>
  <c r="Z120" i="23" s="1"/>
  <c r="F121" i="27" s="1"/>
  <c r="D76" i="22"/>
  <c r="AG32" i="22"/>
  <c r="E32" i="28" s="1"/>
  <c r="G32" i="23" s="1"/>
  <c r="Y32" i="23" s="1"/>
  <c r="E33" i="27" s="1"/>
  <c r="F89" i="22"/>
  <c r="N129" i="22"/>
  <c r="X129" i="22" s="1"/>
  <c r="N70" i="22"/>
  <c r="X70" i="22" s="1"/>
  <c r="E65" i="22"/>
  <c r="AE16" i="22"/>
  <c r="C16" i="28" s="1"/>
  <c r="E16" i="23" s="1"/>
  <c r="W16" i="23" s="1"/>
  <c r="C17" i="27" s="1"/>
  <c r="AG119" i="22"/>
  <c r="E119" i="28" s="1"/>
  <c r="G119" i="23" s="1"/>
  <c r="Y119" i="23" s="1"/>
  <c r="E120" i="27" s="1"/>
  <c r="AD61" i="22"/>
  <c r="AP32" i="22"/>
  <c r="AJ52" i="22"/>
  <c r="F50" i="22"/>
  <c r="AD120" i="22"/>
  <c r="AP59" i="22"/>
  <c r="AJ113" i="22"/>
  <c r="G76" i="22"/>
  <c r="AP25" i="22"/>
  <c r="AP34" i="22"/>
  <c r="E62" i="22"/>
  <c r="AG40" i="22"/>
  <c r="E40" i="28" s="1"/>
  <c r="G40" i="23" s="1"/>
  <c r="Y40" i="23" s="1"/>
  <c r="E41" i="27" s="1"/>
  <c r="E104" i="22"/>
  <c r="B18" i="22"/>
  <c r="N37" i="22"/>
  <c r="X37" i="22" s="1"/>
  <c r="F52" i="22"/>
  <c r="AF101" i="22"/>
  <c r="D101" i="28" s="1"/>
  <c r="F101" i="23" s="1"/>
  <c r="X101" i="23" s="1"/>
  <c r="D102" i="27" s="1"/>
  <c r="C5" i="22"/>
  <c r="G131" i="22"/>
  <c r="AF69" i="22"/>
  <c r="D69" i="28" s="1"/>
  <c r="F69" i="23" s="1"/>
  <c r="X69" i="23" s="1"/>
  <c r="D70" i="27" s="1"/>
  <c r="E13" i="22"/>
  <c r="G42" i="22"/>
  <c r="N107" i="22"/>
  <c r="X107" i="22" s="1"/>
  <c r="AI51" i="22"/>
  <c r="G51" i="28" s="1"/>
  <c r="I51" i="23" s="1"/>
  <c r="AA51" i="23" s="1"/>
  <c r="G52" i="27" s="1"/>
  <c r="N72" i="22"/>
  <c r="X72" i="22" s="1"/>
  <c r="AP10" i="22"/>
  <c r="AJ80" i="22"/>
  <c r="AE106" i="22"/>
  <c r="C106" i="28" s="1"/>
  <c r="E106" i="23" s="1"/>
  <c r="W106" i="23" s="1"/>
  <c r="C107" i="27" s="1"/>
  <c r="N121" i="22"/>
  <c r="X121" i="22" s="1"/>
  <c r="AP103" i="22"/>
  <c r="AI128" i="22"/>
  <c r="G128" i="28" s="1"/>
  <c r="I128" i="23" s="1"/>
  <c r="AA128" i="23" s="1"/>
  <c r="G129" i="27" s="1"/>
  <c r="H125" i="22"/>
  <c r="W125" i="22" s="1"/>
  <c r="E126" i="22"/>
  <c r="F7" i="22"/>
  <c r="G7" i="22"/>
  <c r="AH37" i="22"/>
  <c r="F37" i="28" s="1"/>
  <c r="H37" i="23" s="1"/>
  <c r="Z37" i="23" s="1"/>
  <c r="F38" i="27" s="1"/>
  <c r="AH89" i="22"/>
  <c r="F89" i="28" s="1"/>
  <c r="H89" i="23" s="1"/>
  <c r="Z89" i="23" s="1"/>
  <c r="F90" i="27" s="1"/>
  <c r="AP78" i="22"/>
  <c r="AI28" i="22"/>
  <c r="G28" i="28" s="1"/>
  <c r="I28" i="23" s="1"/>
  <c r="AA28" i="23" s="1"/>
  <c r="G29" i="27" s="1"/>
  <c r="G92" i="22"/>
  <c r="D66" i="22"/>
  <c r="F45" i="22"/>
  <c r="N59" i="22"/>
  <c r="X59" i="22" s="1"/>
  <c r="H64" i="22"/>
  <c r="W64" i="22" s="1"/>
  <c r="G119" i="22"/>
  <c r="F11" i="22"/>
  <c r="H78" i="22"/>
  <c r="W78" i="22" s="1"/>
  <c r="C49" i="22"/>
  <c r="AJ57" i="22"/>
  <c r="AP37" i="22"/>
  <c r="AD28" i="22"/>
  <c r="AG47" i="22"/>
  <c r="E47" i="28" s="1"/>
  <c r="G47" i="23" s="1"/>
  <c r="Y47" i="23" s="1"/>
  <c r="E48" i="27" s="1"/>
  <c r="D101" i="22"/>
  <c r="AG9" i="22"/>
  <c r="E9" i="28" s="1"/>
  <c r="G9" i="23" s="1"/>
  <c r="Y9" i="23" s="1"/>
  <c r="E10" i="27" s="1"/>
  <c r="D102" i="22"/>
  <c r="AD89" i="22"/>
  <c r="AI131" i="22"/>
  <c r="G131" i="28" s="1"/>
  <c r="I131" i="23" s="1"/>
  <c r="AA131" i="23" s="1"/>
  <c r="G132" i="27" s="1"/>
  <c r="AI20" i="22"/>
  <c r="G20" i="28" s="1"/>
  <c r="I20" i="23" s="1"/>
  <c r="AA20" i="23" s="1"/>
  <c r="G21" i="27" s="1"/>
  <c r="AD11" i="22"/>
  <c r="B55" i="22"/>
  <c r="N9" i="22"/>
  <c r="X9" i="22" s="1"/>
  <c r="X113" i="22"/>
  <c r="C28" i="22"/>
  <c r="AP88" i="22"/>
  <c r="AJ70" i="22"/>
  <c r="H59" i="22"/>
  <c r="W59" i="22" s="1"/>
  <c r="AI46" i="22"/>
  <c r="G46" i="28" s="1"/>
  <c r="I46" i="23" s="1"/>
  <c r="AA46" i="23" s="1"/>
  <c r="G47" i="27" s="1"/>
  <c r="AJ10" i="22"/>
  <c r="AF85" i="22"/>
  <c r="D85" i="28" s="1"/>
  <c r="F85" i="23" s="1"/>
  <c r="X85" i="23" s="1"/>
  <c r="D86" i="27" s="1"/>
  <c r="D39" i="22"/>
  <c r="B91" i="22"/>
  <c r="V91" i="22" s="1"/>
  <c r="AP126" i="22"/>
  <c r="N84" i="22"/>
  <c r="X84" i="22" s="1"/>
  <c r="D67" i="22"/>
  <c r="B73" i="22"/>
  <c r="AF129" i="22"/>
  <c r="D129" i="28" s="1"/>
  <c r="F129" i="23" s="1"/>
  <c r="X129" i="23" s="1"/>
  <c r="D130" i="27" s="1"/>
  <c r="G28" i="22"/>
  <c r="B27" i="22"/>
  <c r="D44" i="22"/>
  <c r="V44" i="22" s="1"/>
  <c r="Y44" i="22" s="1"/>
  <c r="Z44" i="22" s="1"/>
  <c r="AI114" i="22"/>
  <c r="G114" i="28" s="1"/>
  <c r="I114" i="23" s="1"/>
  <c r="AA114" i="23" s="1"/>
  <c r="G115" i="27" s="1"/>
  <c r="B60" i="22"/>
  <c r="AJ96" i="22"/>
  <c r="H94" i="22"/>
  <c r="W94" i="22" s="1"/>
  <c r="H28" i="22"/>
  <c r="W28" i="22" s="1"/>
  <c r="E27" i="22"/>
  <c r="F63" i="22"/>
  <c r="AF115" i="22"/>
  <c r="D115" i="28" s="1"/>
  <c r="F115" i="23" s="1"/>
  <c r="X115" i="23" s="1"/>
  <c r="D116" i="27" s="1"/>
  <c r="H57" i="22"/>
  <c r="W57" i="22" s="1"/>
  <c r="F61" i="22"/>
  <c r="B28" i="22"/>
  <c r="AF131" i="22"/>
  <c r="D131" i="28" s="1"/>
  <c r="F131" i="23" s="1"/>
  <c r="X131" i="23" s="1"/>
  <c r="D132" i="27" s="1"/>
  <c r="E9" i="22"/>
  <c r="E89" i="22"/>
  <c r="AF91" i="22"/>
  <c r="D91" i="28" s="1"/>
  <c r="F91" i="23" s="1"/>
  <c r="X91" i="23" s="1"/>
  <c r="D92" i="27" s="1"/>
  <c r="AD77" i="22"/>
  <c r="F94" i="22"/>
  <c r="AD23" i="22"/>
  <c r="C51" i="22"/>
  <c r="V51" i="22" s="1"/>
  <c r="D64" i="22"/>
  <c r="AE53" i="22"/>
  <c r="C53" i="28" s="1"/>
  <c r="E53" i="23" s="1"/>
  <c r="W53" i="23" s="1"/>
  <c r="C54" i="27" s="1"/>
  <c r="F10" i="22"/>
  <c r="E18" i="22"/>
  <c r="AE68" i="22"/>
  <c r="C68" i="28" s="1"/>
  <c r="E68" i="23" s="1"/>
  <c r="W68" i="23" s="1"/>
  <c r="C69" i="27" s="1"/>
  <c r="B7" i="22"/>
  <c r="D27" i="22"/>
  <c r="C56" i="22"/>
  <c r="V56" i="22" s="1"/>
  <c r="Y56" i="22" s="1"/>
  <c r="Z56" i="22" s="1"/>
  <c r="H131" i="22"/>
  <c r="W131" i="22" s="1"/>
  <c r="E99" i="22"/>
  <c r="AP90" i="22"/>
  <c r="H10" i="22"/>
  <c r="W10" i="22" s="1"/>
  <c r="B14" i="22"/>
  <c r="AF4" i="22"/>
  <c r="D4" i="28" s="1"/>
  <c r="F4" i="23" s="1"/>
  <c r="X4" i="23" s="1"/>
  <c r="D5" i="27" s="1"/>
  <c r="AJ40" i="22"/>
  <c r="AE107" i="22"/>
  <c r="C107" i="28" s="1"/>
  <c r="E107" i="23" s="1"/>
  <c r="W107" i="23" s="1"/>
  <c r="C108" i="27" s="1"/>
  <c r="AG71" i="22"/>
  <c r="E71" i="28" s="1"/>
  <c r="G71" i="23" s="1"/>
  <c r="Y71" i="23" s="1"/>
  <c r="E72" i="27" s="1"/>
  <c r="N111" i="22"/>
  <c r="X111" i="22" s="1"/>
  <c r="AI44" i="22"/>
  <c r="G44" i="28" s="1"/>
  <c r="I44" i="23" s="1"/>
  <c r="AA44" i="23" s="1"/>
  <c r="G45" i="27" s="1"/>
  <c r="AP13" i="22"/>
  <c r="AD5" i="22"/>
  <c r="G114" i="22"/>
  <c r="AJ98" i="22"/>
  <c r="AG116" i="22"/>
  <c r="E116" i="28" s="1"/>
  <c r="G116" i="23" s="1"/>
  <c r="Y116" i="23" s="1"/>
  <c r="E117" i="27" s="1"/>
  <c r="AD60" i="22"/>
  <c r="AG43" i="22"/>
  <c r="E43" i="28" s="1"/>
  <c r="G43" i="23" s="1"/>
  <c r="Y43" i="23" s="1"/>
  <c r="E44" i="27" s="1"/>
  <c r="AH63" i="22"/>
  <c r="F63" i="28" s="1"/>
  <c r="H63" i="23" s="1"/>
  <c r="Z63" i="23" s="1"/>
  <c r="F64" i="27" s="1"/>
  <c r="AJ89" i="22"/>
  <c r="AH61" i="22"/>
  <c r="F61" i="28" s="1"/>
  <c r="H61" i="23" s="1"/>
  <c r="Z61" i="23" s="1"/>
  <c r="F62" i="27" s="1"/>
  <c r="AE120" i="22"/>
  <c r="C120" i="28" s="1"/>
  <c r="E120" i="23" s="1"/>
  <c r="W120" i="23" s="1"/>
  <c r="C121" i="27" s="1"/>
  <c r="AJ58" i="22"/>
  <c r="E26" i="22"/>
  <c r="E58" i="22"/>
  <c r="N94" i="22"/>
  <c r="X94" i="22" s="1"/>
  <c r="AF38" i="22"/>
  <c r="D38" i="28" s="1"/>
  <c r="F38" i="23" s="1"/>
  <c r="X38" i="23" s="1"/>
  <c r="D39" i="27" s="1"/>
  <c r="G113" i="22"/>
  <c r="N104" i="22"/>
  <c r="X104" i="22" s="1"/>
  <c r="AP38" i="22"/>
  <c r="G69" i="22"/>
  <c r="AI62" i="22"/>
  <c r="G62" i="28" s="1"/>
  <c r="I62" i="23" s="1"/>
  <c r="AA62" i="23" s="1"/>
  <c r="G63" i="27" s="1"/>
  <c r="D107" i="22"/>
  <c r="D56" i="22"/>
  <c r="AF112" i="22"/>
  <c r="D112" i="28" s="1"/>
  <c r="F112" i="23" s="1"/>
  <c r="X112" i="23" s="1"/>
  <c r="D113" i="27" s="1"/>
  <c r="F16" i="22"/>
  <c r="AE63" i="22"/>
  <c r="C63" i="28" s="1"/>
  <c r="E63" i="23" s="1"/>
  <c r="W63" i="23" s="1"/>
  <c r="C64" i="27" s="1"/>
  <c r="AG14" i="22"/>
  <c r="E14" i="28" s="1"/>
  <c r="G14" i="23" s="1"/>
  <c r="Y14" i="23" s="1"/>
  <c r="E15" i="27" s="1"/>
  <c r="C114" i="22"/>
  <c r="V114" i="22" s="1"/>
  <c r="Y114" i="22" s="1"/>
  <c r="Z114" i="22" s="1"/>
  <c r="H100" i="22"/>
  <c r="W100" i="22" s="1"/>
  <c r="E23" i="22"/>
  <c r="W117" i="22"/>
  <c r="AI91" i="22"/>
  <c r="G91" i="28" s="1"/>
  <c r="I91" i="23" s="1"/>
  <c r="AA91" i="23" s="1"/>
  <c r="G92" i="27" s="1"/>
  <c r="H7" i="22"/>
  <c r="W7" i="22" s="1"/>
  <c r="AE30" i="22"/>
  <c r="C30" i="28" s="1"/>
  <c r="E30" i="23" s="1"/>
  <c r="W30" i="23" s="1"/>
  <c r="C31" i="27" s="1"/>
  <c r="C126" i="22"/>
  <c r="V126" i="22" s="1"/>
  <c r="AI10" i="22"/>
  <c r="G10" i="28" s="1"/>
  <c r="I10" i="23" s="1"/>
  <c r="AA10" i="23" s="1"/>
  <c r="G11" i="27" s="1"/>
  <c r="D16" i="22"/>
  <c r="N91" i="22"/>
  <c r="X91" i="22" s="1"/>
  <c r="N57" i="22"/>
  <c r="X57" i="22" s="1"/>
  <c r="AF109" i="22"/>
  <c r="D109" i="28" s="1"/>
  <c r="F109" i="23" s="1"/>
  <c r="X109" i="23" s="1"/>
  <c r="D110" i="27" s="1"/>
  <c r="D78" i="22"/>
  <c r="V78" i="22" s="1"/>
  <c r="AG6" i="22"/>
  <c r="E6" i="28" s="1"/>
  <c r="G6" i="23" s="1"/>
  <c r="Y6" i="23" s="1"/>
  <c r="E7" i="27" s="1"/>
  <c r="E38" i="22"/>
  <c r="AG118" i="22"/>
  <c r="E118" i="28" s="1"/>
  <c r="G118" i="23" s="1"/>
  <c r="Y118" i="23" s="1"/>
  <c r="E119" i="27" s="1"/>
  <c r="AH88" i="22"/>
  <c r="F88" i="28" s="1"/>
  <c r="H88" i="23" s="1"/>
  <c r="Z88" i="23" s="1"/>
  <c r="F89" i="27" s="1"/>
  <c r="E79" i="22"/>
  <c r="AF57" i="22"/>
  <c r="D57" i="28" s="1"/>
  <c r="F57" i="23" s="1"/>
  <c r="X57" i="23" s="1"/>
  <c r="D58" i="27" s="1"/>
  <c r="B40" i="22"/>
  <c r="AE34" i="22"/>
  <c r="C34" i="28" s="1"/>
  <c r="E34" i="23" s="1"/>
  <c r="W34" i="23" s="1"/>
  <c r="C35" i="27" s="1"/>
  <c r="AE98" i="22"/>
  <c r="C98" i="28" s="1"/>
  <c r="E98" i="23" s="1"/>
  <c r="W98" i="23" s="1"/>
  <c r="C99" i="27" s="1"/>
  <c r="D59" i="22"/>
  <c r="G49" i="22"/>
  <c r="H65" i="22"/>
  <c r="W65" i="22" s="1"/>
  <c r="D37" i="22"/>
  <c r="B92" i="22"/>
  <c r="C35" i="22"/>
  <c r="AG99" i="22"/>
  <c r="E99" i="28" s="1"/>
  <c r="G99" i="23" s="1"/>
  <c r="Y99" i="23" s="1"/>
  <c r="E100" i="27" s="1"/>
  <c r="AH126" i="22"/>
  <c r="F126" i="28" s="1"/>
  <c r="H126" i="23" s="1"/>
  <c r="Z126" i="23" s="1"/>
  <c r="F127" i="27" s="1"/>
  <c r="AG7" i="22"/>
  <c r="E7" i="28" s="1"/>
  <c r="G7" i="23" s="1"/>
  <c r="Y7" i="23" s="1"/>
  <c r="E8" i="27" s="1"/>
  <c r="F112" i="22"/>
  <c r="V112" i="22" s="1"/>
  <c r="D83" i="22"/>
  <c r="AJ114" i="22"/>
  <c r="AX105" i="22"/>
  <c r="B105" i="28"/>
  <c r="D105" i="23" s="1"/>
  <c r="AY112" i="22"/>
  <c r="H112" i="28"/>
  <c r="J112" i="23" s="1"/>
  <c r="B117" i="28"/>
  <c r="D117" i="23" s="1"/>
  <c r="B83" i="28"/>
  <c r="D83" i="23" s="1"/>
  <c r="AZ35" i="22"/>
  <c r="N35" i="28"/>
  <c r="P35" i="23" s="1"/>
  <c r="V41" i="22"/>
  <c r="AY106" i="22"/>
  <c r="H106" i="28"/>
  <c r="J106" i="23" s="1"/>
  <c r="AY45" i="22"/>
  <c r="H45" i="28"/>
  <c r="J45" i="23" s="1"/>
  <c r="W46" i="22"/>
  <c r="V22" i="22"/>
  <c r="Y22" i="22" s="1"/>
  <c r="Z22" i="22" s="1"/>
  <c r="V107" i="22"/>
  <c r="Y107" i="22" s="1"/>
  <c r="Z107" i="22" s="1"/>
  <c r="AY68" i="22"/>
  <c r="H68" i="28"/>
  <c r="J68" i="23" s="1"/>
  <c r="AI40" i="22"/>
  <c r="G40" i="28" s="1"/>
  <c r="I40" i="23" s="1"/>
  <c r="AA40" i="23" s="1"/>
  <c r="G41" i="27" s="1"/>
  <c r="E30" i="22"/>
  <c r="AH24" i="22"/>
  <c r="F24" i="28" s="1"/>
  <c r="H24" i="23" s="1"/>
  <c r="Z24" i="23" s="1"/>
  <c r="F25" i="27" s="1"/>
  <c r="Y49" i="23"/>
  <c r="E50" i="27" s="1"/>
  <c r="D55" i="22"/>
  <c r="X53" i="22"/>
  <c r="B125" i="28"/>
  <c r="D125" i="23" s="1"/>
  <c r="Z112" i="23"/>
  <c r="F113" i="27" s="1"/>
  <c r="AY32" i="22"/>
  <c r="H32" i="28"/>
  <c r="J32" i="23" s="1"/>
  <c r="AZ87" i="22"/>
  <c r="N87" i="28"/>
  <c r="P87" i="23" s="1"/>
  <c r="W31" i="22"/>
  <c r="W41" i="22"/>
  <c r="X19" i="22"/>
  <c r="X49" i="22"/>
  <c r="B107" i="28"/>
  <c r="D107" i="23" s="1"/>
  <c r="V107" i="23" s="1"/>
  <c r="W70" i="22"/>
  <c r="Y28" i="23"/>
  <c r="E29" i="27" s="1"/>
  <c r="X6" i="22"/>
  <c r="AY111" i="22"/>
  <c r="H111" i="28"/>
  <c r="J111" i="23" s="1"/>
  <c r="X14" i="22"/>
  <c r="Z58" i="23"/>
  <c r="F59" i="27" s="1"/>
  <c r="W80" i="22"/>
  <c r="W119" i="23"/>
  <c r="C120" i="27" s="1"/>
  <c r="AZ53" i="22"/>
  <c r="N53" i="28"/>
  <c r="P53" i="23" s="1"/>
  <c r="X68" i="23"/>
  <c r="D69" i="27" s="1"/>
  <c r="AY39" i="22"/>
  <c r="H39" i="28"/>
  <c r="J39" i="23" s="1"/>
  <c r="X109" i="22"/>
  <c r="Y24" i="23"/>
  <c r="E25" i="27" s="1"/>
  <c r="W4" i="23"/>
  <c r="C5" i="27" s="1"/>
  <c r="AA97" i="23"/>
  <c r="G98" i="27" s="1"/>
  <c r="W102" i="22"/>
  <c r="AZ72" i="22"/>
  <c r="N72" i="28"/>
  <c r="P72" i="23" s="1"/>
  <c r="AY51" i="22"/>
  <c r="H51" i="28"/>
  <c r="J51" i="23" s="1"/>
  <c r="AY78" i="22"/>
  <c r="H78" i="28"/>
  <c r="J78" i="23" s="1"/>
  <c r="AA47" i="23"/>
  <c r="G48" i="27" s="1"/>
  <c r="AZ18" i="22"/>
  <c r="N18" i="28"/>
  <c r="P18" i="23" s="1"/>
  <c r="AY15" i="22"/>
  <c r="H15" i="28"/>
  <c r="J15" i="23" s="1"/>
  <c r="AZ130" i="22"/>
  <c r="N130" i="28"/>
  <c r="P130" i="23" s="1"/>
  <c r="W121" i="22"/>
  <c r="X17" i="23"/>
  <c r="D18" i="27" s="1"/>
  <c r="V129" i="22"/>
  <c r="AZ118" i="22"/>
  <c r="N118" i="28"/>
  <c r="P118" i="23" s="1"/>
  <c r="AY22" i="22"/>
  <c r="H22" i="28"/>
  <c r="J22" i="23" s="1"/>
  <c r="AY86" i="22"/>
  <c r="H86" i="28"/>
  <c r="J86" i="23" s="1"/>
  <c r="B104" i="28"/>
  <c r="D104" i="23" s="1"/>
  <c r="B20" i="28"/>
  <c r="D20" i="23" s="1"/>
  <c r="X25" i="22"/>
  <c r="AX69" i="22"/>
  <c r="B69" i="28"/>
  <c r="D69" i="23" s="1"/>
  <c r="W74" i="23"/>
  <c r="C75" i="27" s="1"/>
  <c r="W100" i="23"/>
  <c r="C101" i="27" s="1"/>
  <c r="AX32" i="22"/>
  <c r="B32" i="28"/>
  <c r="D32" i="23" s="1"/>
  <c r="W129" i="23"/>
  <c r="C130" i="27" s="1"/>
  <c r="AZ36" i="22"/>
  <c r="N36" i="28"/>
  <c r="P36" i="23" s="1"/>
  <c r="W82" i="23"/>
  <c r="C83" i="27" s="1"/>
  <c r="AY120" i="22"/>
  <c r="H120" i="28"/>
  <c r="J120" i="23" s="1"/>
  <c r="AZ61" i="22"/>
  <c r="N61" i="28"/>
  <c r="P61" i="23" s="1"/>
  <c r="AZ125" i="22"/>
  <c r="N125" i="28"/>
  <c r="P125" i="23" s="1"/>
  <c r="W124" i="23"/>
  <c r="C125" i="27" s="1"/>
  <c r="X131" i="22"/>
  <c r="Y60" i="23"/>
  <c r="E61" i="27" s="1"/>
  <c r="X114" i="23"/>
  <c r="D115" i="27" s="1"/>
  <c r="AY13" i="22"/>
  <c r="H13" i="28"/>
  <c r="J13" i="23" s="1"/>
  <c r="AY90" i="22"/>
  <c r="H90" i="28"/>
  <c r="J90" i="23" s="1"/>
  <c r="X127" i="22"/>
  <c r="AZ20" i="22"/>
  <c r="N20" i="28"/>
  <c r="P20" i="23" s="1"/>
  <c r="AX9" i="22"/>
  <c r="B9" i="28"/>
  <c r="D9" i="23" s="1"/>
  <c r="W61" i="23"/>
  <c r="C62" i="27" s="1"/>
  <c r="AY84" i="22"/>
  <c r="H84" i="28"/>
  <c r="J84" i="23" s="1"/>
  <c r="W98" i="22"/>
  <c r="X110" i="23"/>
  <c r="D111" i="27" s="1"/>
  <c r="V111" i="22"/>
  <c r="Y111" i="22" s="1"/>
  <c r="Z111" i="22" s="1"/>
  <c r="AZ5" i="22"/>
  <c r="N5" i="28"/>
  <c r="P5" i="23" s="1"/>
  <c r="AY76" i="22"/>
  <c r="H76" i="28"/>
  <c r="J76" i="23" s="1"/>
  <c r="V76" i="23" s="1"/>
  <c r="Z130" i="23"/>
  <c r="F131" i="27" s="1"/>
  <c r="Y31" i="23"/>
  <c r="E32" i="27" s="1"/>
  <c r="B97" i="28"/>
  <c r="D97" i="23" s="1"/>
  <c r="Z122" i="23"/>
  <c r="F123" i="27" s="1"/>
  <c r="AA36" i="23"/>
  <c r="G37" i="27" s="1"/>
  <c r="X29" i="22"/>
  <c r="W82" i="22"/>
  <c r="AZ117" i="22"/>
  <c r="N117" i="28"/>
  <c r="P117" i="23" s="1"/>
  <c r="Z41" i="23"/>
  <c r="F42" i="27" s="1"/>
  <c r="B45" i="28"/>
  <c r="D45" i="23" s="1"/>
  <c r="W86" i="23"/>
  <c r="C87" i="27" s="1"/>
  <c r="W87" i="23"/>
  <c r="C88" i="27" s="1"/>
  <c r="AZ97" i="22"/>
  <c r="N97" i="28"/>
  <c r="P97" i="23" s="1"/>
  <c r="Y67" i="23"/>
  <c r="E68" i="27" s="1"/>
  <c r="V9" i="22"/>
  <c r="W84" i="22"/>
  <c r="X44" i="23"/>
  <c r="D45" i="27" s="1"/>
  <c r="AA8" i="23"/>
  <c r="G9" i="27" s="1"/>
  <c r="W60" i="23"/>
  <c r="C61" i="27" s="1"/>
  <c r="Z131" i="23"/>
  <c r="F132" i="27" s="1"/>
  <c r="W92" i="22"/>
  <c r="AY122" i="22"/>
  <c r="H122" i="28"/>
  <c r="J122" i="23" s="1"/>
  <c r="Z128" i="23"/>
  <c r="F129" i="27" s="1"/>
  <c r="Y29" i="23"/>
  <c r="E30" i="27" s="1"/>
  <c r="W12" i="23"/>
  <c r="C13" i="27" s="1"/>
  <c r="V84" i="22"/>
  <c r="AZ89" i="22"/>
  <c r="N89" i="28"/>
  <c r="P89" i="23" s="1"/>
  <c r="W123" i="22"/>
  <c r="AX92" i="22"/>
  <c r="B92" i="28"/>
  <c r="D92" i="23" s="1"/>
  <c r="V93" i="22"/>
  <c r="Y93" i="22" s="1"/>
  <c r="Z93" i="22" s="1"/>
  <c r="Z25" i="23"/>
  <c r="F26" i="27" s="1"/>
  <c r="V122" i="22"/>
  <c r="B68" i="28"/>
  <c r="D68" i="23" s="1"/>
  <c r="W29" i="22"/>
  <c r="W15" i="23"/>
  <c r="C16" i="27" s="1"/>
  <c r="AZ46" i="22"/>
  <c r="N46" i="28"/>
  <c r="P46" i="23" s="1"/>
  <c r="X71" i="22"/>
  <c r="B62" i="28"/>
  <c r="D62" i="23" s="1"/>
  <c r="W33" i="22"/>
  <c r="AA77" i="23"/>
  <c r="G78" i="27" s="1"/>
  <c r="AA53" i="23"/>
  <c r="G54" i="27" s="1"/>
  <c r="AA15" i="23"/>
  <c r="G16" i="27" s="1"/>
  <c r="Y105" i="23"/>
  <c r="E106" i="27" s="1"/>
  <c r="W37" i="22"/>
  <c r="Z67" i="23"/>
  <c r="F68" i="27" s="1"/>
  <c r="AZ127" i="22"/>
  <c r="N127" i="28"/>
  <c r="P127" i="23" s="1"/>
  <c r="AZ92" i="22"/>
  <c r="N92" i="28"/>
  <c r="P92" i="23" s="1"/>
  <c r="AA68" i="23"/>
  <c r="G69" i="27" s="1"/>
  <c r="AF103" i="22"/>
  <c r="D103" i="28" s="1"/>
  <c r="F103" i="23" s="1"/>
  <c r="X103" i="23" s="1"/>
  <c r="D104" i="27" s="1"/>
  <c r="N28" i="22"/>
  <c r="X28" i="22" s="1"/>
  <c r="D108" i="22"/>
  <c r="N33" i="22"/>
  <c r="X33" i="22" s="1"/>
  <c r="AE13" i="22"/>
  <c r="C13" i="28" s="1"/>
  <c r="E13" i="23" s="1"/>
  <c r="W13" i="23" s="1"/>
  <c r="C14" i="27" s="1"/>
  <c r="D45" i="22"/>
  <c r="AH29" i="22"/>
  <c r="F29" i="28" s="1"/>
  <c r="H29" i="23" s="1"/>
  <c r="Z29" i="23" s="1"/>
  <c r="F30" i="27" s="1"/>
  <c r="F98" i="22"/>
  <c r="AI87" i="22"/>
  <c r="G87" i="28" s="1"/>
  <c r="I87" i="23" s="1"/>
  <c r="AA87" i="23" s="1"/>
  <c r="G88" i="27" s="1"/>
  <c r="AD42" i="22"/>
  <c r="N16" i="22"/>
  <c r="X16" i="22" s="1"/>
  <c r="AF43" i="22"/>
  <c r="D43" i="28" s="1"/>
  <c r="F43" i="23" s="1"/>
  <c r="X43" i="23" s="1"/>
  <c r="D44" i="27" s="1"/>
  <c r="AY44" i="22"/>
  <c r="H44" i="28"/>
  <c r="J44" i="23" s="1"/>
  <c r="AX17" i="22"/>
  <c r="B17" i="28"/>
  <c r="D17" i="23" s="1"/>
  <c r="AY37" i="22"/>
  <c r="H37" i="28"/>
  <c r="J37" i="23" s="1"/>
  <c r="V10" i="22"/>
  <c r="AZ98" i="22"/>
  <c r="N98" i="28"/>
  <c r="P98" i="23" s="1"/>
  <c r="AY31" i="22"/>
  <c r="H31" i="28"/>
  <c r="J31" i="23" s="1"/>
  <c r="AZ44" i="22"/>
  <c r="N44" i="28"/>
  <c r="P44" i="23" s="1"/>
  <c r="AY29" i="22"/>
  <c r="H29" i="28"/>
  <c r="J29" i="23" s="1"/>
  <c r="B40" i="28"/>
  <c r="D40" i="23" s="1"/>
  <c r="AE128" i="22"/>
  <c r="C128" i="28" s="1"/>
  <c r="E128" i="23" s="1"/>
  <c r="W128" i="23" s="1"/>
  <c r="C129" i="27" s="1"/>
  <c r="H74" i="22"/>
  <c r="W74" i="22" s="1"/>
  <c r="N64" i="22"/>
  <c r="X64" i="22" s="1"/>
  <c r="D42" i="22"/>
  <c r="AJ73" i="22"/>
  <c r="AF128" i="22"/>
  <c r="D128" i="28" s="1"/>
  <c r="F128" i="23" s="1"/>
  <c r="X128" i="23" s="1"/>
  <c r="D129" i="27" s="1"/>
  <c r="AH48" i="22"/>
  <c r="F48" i="28" s="1"/>
  <c r="H48" i="23" s="1"/>
  <c r="Z48" i="23" s="1"/>
  <c r="F49" i="27" s="1"/>
  <c r="AI25" i="22"/>
  <c r="G25" i="28" s="1"/>
  <c r="I25" i="23" s="1"/>
  <c r="AA25" i="23" s="1"/>
  <c r="G26" i="27" s="1"/>
  <c r="AI57" i="22"/>
  <c r="G57" i="28" s="1"/>
  <c r="I57" i="23" s="1"/>
  <c r="AA57" i="23" s="1"/>
  <c r="G58" i="27" s="1"/>
  <c r="AI89" i="22"/>
  <c r="G89" i="28" s="1"/>
  <c r="I89" i="23" s="1"/>
  <c r="AA89" i="23" s="1"/>
  <c r="G90" i="27" s="1"/>
  <c r="G121" i="22"/>
  <c r="V121" i="22" s="1"/>
  <c r="Y121" i="22" s="1"/>
  <c r="Z121" i="22" s="1"/>
  <c r="AE76" i="22"/>
  <c r="C76" i="28" s="1"/>
  <c r="E76" i="23" s="1"/>
  <c r="W76" i="23" s="1"/>
  <c r="C77" i="27" s="1"/>
  <c r="B64" i="22"/>
  <c r="AE52" i="22"/>
  <c r="C52" i="28" s="1"/>
  <c r="E52" i="23" s="1"/>
  <c r="W52" i="23" s="1"/>
  <c r="C53" i="27" s="1"/>
  <c r="AG52" i="22"/>
  <c r="E52" i="28" s="1"/>
  <c r="G52" i="23" s="1"/>
  <c r="Y52" i="23" s="1"/>
  <c r="E53" i="27" s="1"/>
  <c r="AF45" i="22"/>
  <c r="D45" i="28" s="1"/>
  <c r="F45" i="23" s="1"/>
  <c r="X45" i="23" s="1"/>
  <c r="D46" i="27" s="1"/>
  <c r="C110" i="22"/>
  <c r="H69" i="22"/>
  <c r="W69" i="22" s="1"/>
  <c r="AE55" i="22"/>
  <c r="C55" i="28" s="1"/>
  <c r="E55" i="23" s="1"/>
  <c r="W55" i="23" s="1"/>
  <c r="C56" i="27" s="1"/>
  <c r="N74" i="22"/>
  <c r="X74" i="22" s="1"/>
  <c r="H9" i="22"/>
  <c r="W9" i="22" s="1"/>
  <c r="D92" i="22"/>
  <c r="AP106" i="22"/>
  <c r="H87" i="22"/>
  <c r="W87" i="22" s="1"/>
  <c r="AP113" i="22"/>
  <c r="C108" i="22"/>
  <c r="AJ18" i="22"/>
  <c r="AH44" i="22"/>
  <c r="F44" i="28" s="1"/>
  <c r="H44" i="23" s="1"/>
  <c r="Z44" i="23" s="1"/>
  <c r="F45" i="27" s="1"/>
  <c r="AP4" i="22"/>
  <c r="AE7" i="22"/>
  <c r="C7" i="28" s="1"/>
  <c r="E7" i="23" s="1"/>
  <c r="W7" i="23" s="1"/>
  <c r="C8" i="27" s="1"/>
  <c r="C87" i="22"/>
  <c r="G117" i="22"/>
  <c r="F97" i="22"/>
  <c r="AJ30" i="22"/>
  <c r="AH12" i="22"/>
  <c r="F12" i="28" s="1"/>
  <c r="H12" i="23" s="1"/>
  <c r="Z12" i="23" s="1"/>
  <c r="F13" i="27" s="1"/>
  <c r="AJ74" i="22"/>
  <c r="D9" i="22"/>
  <c r="AF11" i="22"/>
  <c r="D11" i="28" s="1"/>
  <c r="F11" i="23" s="1"/>
  <c r="X11" i="23" s="1"/>
  <c r="D12" i="27" s="1"/>
  <c r="AF54" i="22"/>
  <c r="D54" i="28" s="1"/>
  <c r="F54" i="23" s="1"/>
  <c r="X54" i="23" s="1"/>
  <c r="D55" i="27" s="1"/>
  <c r="AE11" i="22"/>
  <c r="C11" i="28" s="1"/>
  <c r="E11" i="23" s="1"/>
  <c r="W11" i="23" s="1"/>
  <c r="C12" i="27" s="1"/>
  <c r="N102" i="22"/>
  <c r="X102" i="22" s="1"/>
  <c r="AD110" i="22"/>
  <c r="AJ115" i="22"/>
  <c r="H20" i="22"/>
  <c r="W20" i="22" s="1"/>
  <c r="AD112" i="22"/>
  <c r="H5" i="22"/>
  <c r="W5" i="22" s="1"/>
  <c r="H113" i="22"/>
  <c r="W113" i="22" s="1"/>
  <c r="C47" i="22"/>
  <c r="AP54" i="22"/>
  <c r="AP21" i="22"/>
  <c r="AH72" i="22"/>
  <c r="F72" i="28" s="1"/>
  <c r="H72" i="23" s="1"/>
  <c r="Z72" i="23" s="1"/>
  <c r="F73" i="27" s="1"/>
  <c r="B83" i="22"/>
  <c r="V83" i="22" s="1"/>
  <c r="AH75" i="22"/>
  <c r="F75" i="28" s="1"/>
  <c r="H75" i="23" s="1"/>
  <c r="Z75" i="23" s="1"/>
  <c r="F76" i="27" s="1"/>
  <c r="E73" i="22"/>
  <c r="AD127" i="22"/>
  <c r="D69" i="22"/>
  <c r="C54" i="22"/>
  <c r="D51" i="22"/>
  <c r="H6" i="22"/>
  <c r="W6" i="22" s="1"/>
  <c r="AE44" i="22"/>
  <c r="C44" i="28" s="1"/>
  <c r="E44" i="23" s="1"/>
  <c r="W44" i="23" s="1"/>
  <c r="C45" i="27" s="1"/>
  <c r="AG126" i="22"/>
  <c r="E126" i="28" s="1"/>
  <c r="G126" i="23" s="1"/>
  <c r="Y126" i="23" s="1"/>
  <c r="E127" i="27" s="1"/>
  <c r="B49" i="22"/>
  <c r="AF88" i="22"/>
  <c r="D88" i="28" s="1"/>
  <c r="F88" i="23" s="1"/>
  <c r="X88" i="23" s="1"/>
  <c r="D89" i="27" s="1"/>
  <c r="B72" i="22"/>
  <c r="V72" i="22" s="1"/>
  <c r="Y72" i="22" s="1"/>
  <c r="Z72" i="22" s="1"/>
  <c r="AE58" i="22"/>
  <c r="C58" i="28" s="1"/>
  <c r="E58" i="23" s="1"/>
  <c r="W58" i="23" s="1"/>
  <c r="C59" i="27" s="1"/>
  <c r="AF22" i="22"/>
  <c r="D22" i="28" s="1"/>
  <c r="F22" i="23" s="1"/>
  <c r="X22" i="23" s="1"/>
  <c r="D23" i="27" s="1"/>
  <c r="AP102" i="22"/>
  <c r="F32" i="22"/>
  <c r="AI94" i="22"/>
  <c r="G94" i="28" s="1"/>
  <c r="I94" i="23" s="1"/>
  <c r="AA94" i="23" s="1"/>
  <c r="G95" i="27" s="1"/>
  <c r="H86" i="22"/>
  <c r="W86" i="22" s="1"/>
  <c r="G58" i="22"/>
  <c r="AD12" i="22"/>
  <c r="AE94" i="22"/>
  <c r="C94" i="28" s="1"/>
  <c r="E94" i="23" s="1"/>
  <c r="W94" i="23" s="1"/>
  <c r="C95" i="27" s="1"/>
  <c r="AE10" i="22"/>
  <c r="C10" i="28" s="1"/>
  <c r="E10" i="23" s="1"/>
  <c r="W10" i="23" s="1"/>
  <c r="C11" i="27" s="1"/>
  <c r="AE113" i="22"/>
  <c r="C113" i="28" s="1"/>
  <c r="E113" i="23" s="1"/>
  <c r="W113" i="23" s="1"/>
  <c r="C114" i="27" s="1"/>
  <c r="AP24" i="22"/>
  <c r="AG57" i="22"/>
  <c r="E57" i="28" s="1"/>
  <c r="G57" i="23" s="1"/>
  <c r="Y57" i="23" s="1"/>
  <c r="E58" i="27" s="1"/>
  <c r="AH73" i="22"/>
  <c r="F73" i="28" s="1"/>
  <c r="H73" i="23" s="1"/>
  <c r="Z73" i="23" s="1"/>
  <c r="F74" i="27" s="1"/>
  <c r="AD74" i="22"/>
  <c r="AP63" i="22"/>
  <c r="AE101" i="22"/>
  <c r="C101" i="28" s="1"/>
  <c r="E101" i="23" s="1"/>
  <c r="W101" i="23" s="1"/>
  <c r="C102" i="27" s="1"/>
  <c r="F20" i="22"/>
  <c r="AF81" i="22"/>
  <c r="D81" i="28" s="1"/>
  <c r="F81" i="23" s="1"/>
  <c r="X81" i="23" s="1"/>
  <c r="D82" i="27" s="1"/>
  <c r="G20" i="22"/>
  <c r="E90" i="22"/>
  <c r="H50" i="22"/>
  <c r="W50" i="22" s="1"/>
  <c r="AF18" i="22"/>
  <c r="D18" i="28" s="1"/>
  <c r="F18" i="23" s="1"/>
  <c r="X18" i="23" s="1"/>
  <c r="D19" i="27" s="1"/>
  <c r="AF55" i="22"/>
  <c r="D55" i="28" s="1"/>
  <c r="F55" i="23" s="1"/>
  <c r="X55" i="23" s="1"/>
  <c r="D56" i="27" s="1"/>
  <c r="D97" i="22"/>
  <c r="H63" i="22"/>
  <c r="W63" i="22" s="1"/>
  <c r="B8" i="22"/>
  <c r="E8" i="22"/>
  <c r="H79" i="22"/>
  <c r="W79" i="22" s="1"/>
  <c r="F120" i="22"/>
  <c r="V120" i="22" s="1"/>
  <c r="Y120" i="22" s="1"/>
  <c r="Z120" i="22" s="1"/>
  <c r="D88" i="22"/>
  <c r="E32" i="22"/>
  <c r="C89" i="22"/>
  <c r="V89" i="22" s="1"/>
  <c r="AJ71" i="22"/>
  <c r="C26" i="22"/>
  <c r="AJ104" i="22"/>
  <c r="AP116" i="22"/>
  <c r="AE112" i="22"/>
  <c r="C112" i="28" s="1"/>
  <c r="E112" i="23" s="1"/>
  <c r="W112" i="23" s="1"/>
  <c r="C113" i="27" s="1"/>
  <c r="AE45" i="22"/>
  <c r="C45" i="28" s="1"/>
  <c r="E45" i="23" s="1"/>
  <c r="W45" i="23" s="1"/>
  <c r="C46" i="27" s="1"/>
  <c r="H51" i="22"/>
  <c r="W51" i="22" s="1"/>
  <c r="B102" i="22"/>
  <c r="AG101" i="22"/>
  <c r="E101" i="28" s="1"/>
  <c r="G101" i="23" s="1"/>
  <c r="Y101" i="23" s="1"/>
  <c r="E102" i="27" s="1"/>
  <c r="N56" i="22"/>
  <c r="X56" i="22" s="1"/>
  <c r="AI76" i="22"/>
  <c r="G76" i="28" s="1"/>
  <c r="I76" i="23" s="1"/>
  <c r="AA76" i="23" s="1"/>
  <c r="G77" i="27" s="1"/>
  <c r="AI104" i="22"/>
  <c r="G104" i="28" s="1"/>
  <c r="I104" i="23" s="1"/>
  <c r="AA104" i="23" s="1"/>
  <c r="G105" i="27" s="1"/>
  <c r="AG62" i="22"/>
  <c r="E62" i="28" s="1"/>
  <c r="G62" i="23" s="1"/>
  <c r="Y62" i="23" s="1"/>
  <c r="E63" i="27" s="1"/>
  <c r="AE66" i="22"/>
  <c r="C66" i="28" s="1"/>
  <c r="E66" i="23" s="1"/>
  <c r="W66" i="23" s="1"/>
  <c r="C67" i="27" s="1"/>
  <c r="AI118" i="22"/>
  <c r="G118" i="28" s="1"/>
  <c r="I118" i="23" s="1"/>
  <c r="AA118" i="23" s="1"/>
  <c r="G119" i="27" s="1"/>
  <c r="AH55" i="22"/>
  <c r="F55" i="28" s="1"/>
  <c r="H55" i="23" s="1"/>
  <c r="Z55" i="23" s="1"/>
  <c r="F56" i="27" s="1"/>
  <c r="G16" i="22"/>
  <c r="C115" i="22"/>
  <c r="C101" i="22"/>
  <c r="V101" i="22" s="1"/>
  <c r="N60" i="22"/>
  <c r="X60" i="22" s="1"/>
  <c r="F21" i="22"/>
  <c r="C72" i="22"/>
  <c r="B25" i="22"/>
  <c r="AF64" i="22"/>
  <c r="D64" i="28" s="1"/>
  <c r="F64" i="23" s="1"/>
  <c r="X64" i="23" s="1"/>
  <c r="D65" i="27" s="1"/>
  <c r="AP22" i="22"/>
  <c r="AP41" i="22"/>
  <c r="AP58" i="22"/>
  <c r="F27" i="22"/>
  <c r="E81" i="22"/>
  <c r="V81" i="22" s="1"/>
  <c r="E75" i="22"/>
  <c r="V75" i="22" s="1"/>
  <c r="AP7" i="22"/>
  <c r="AI54" i="22"/>
  <c r="G54" i="28" s="1"/>
  <c r="I54" i="23" s="1"/>
  <c r="AA54" i="23" s="1"/>
  <c r="G55" i="27" s="1"/>
  <c r="AG78" i="22"/>
  <c r="E78" i="28" s="1"/>
  <c r="G78" i="23" s="1"/>
  <c r="Y78" i="23" s="1"/>
  <c r="E79" i="27" s="1"/>
  <c r="C9" i="22"/>
  <c r="F100" i="22"/>
  <c r="N79" i="22"/>
  <c r="X79" i="22" s="1"/>
  <c r="E68" i="22"/>
  <c r="V68" i="22" s="1"/>
  <c r="AF53" i="22"/>
  <c r="D53" i="28" s="1"/>
  <c r="F53" i="23" s="1"/>
  <c r="X53" i="23" s="1"/>
  <c r="D54" i="27" s="1"/>
  <c r="B104" i="22"/>
  <c r="V104" i="22" s="1"/>
  <c r="AG117" i="22"/>
  <c r="E117" i="28" s="1"/>
  <c r="G117" i="23" s="1"/>
  <c r="Y117" i="23" s="1"/>
  <c r="E118" i="27" s="1"/>
  <c r="G21" i="22"/>
  <c r="AJ19" i="22"/>
  <c r="H95" i="22"/>
  <c r="W95" i="22" s="1"/>
  <c r="G55" i="22"/>
  <c r="C74" i="22"/>
  <c r="AF80" i="22"/>
  <c r="D80" i="28" s="1"/>
  <c r="F80" i="23" s="1"/>
  <c r="X80" i="23" s="1"/>
  <c r="D81" i="27" s="1"/>
  <c r="AH60" i="22"/>
  <c r="F60" i="28" s="1"/>
  <c r="H60" i="23" s="1"/>
  <c r="Z60" i="23" s="1"/>
  <c r="F61" i="27" s="1"/>
  <c r="AG41" i="22"/>
  <c r="E41" i="28" s="1"/>
  <c r="G41" i="23" s="1"/>
  <c r="Y41" i="23" s="1"/>
  <c r="E42" i="27" s="1"/>
  <c r="AF30" i="22"/>
  <c r="D30" i="28" s="1"/>
  <c r="F30" i="23" s="1"/>
  <c r="X30" i="23" s="1"/>
  <c r="D31" i="27" s="1"/>
  <c r="AH43" i="22"/>
  <c r="F43" i="28" s="1"/>
  <c r="H43" i="23" s="1"/>
  <c r="Z43" i="23" s="1"/>
  <c r="F44" i="27" s="1"/>
  <c r="AH116" i="22"/>
  <c r="F116" i="28" s="1"/>
  <c r="H116" i="23" s="1"/>
  <c r="Z116" i="23" s="1"/>
  <c r="F117" i="27" s="1"/>
  <c r="AI16" i="22"/>
  <c r="G16" i="28" s="1"/>
  <c r="I16" i="23" s="1"/>
  <c r="AA16" i="23" s="1"/>
  <c r="G17" i="27" s="1"/>
  <c r="AP81" i="22"/>
  <c r="F8" i="22"/>
  <c r="D113" i="22"/>
  <c r="G38" i="22"/>
  <c r="C12" i="22"/>
  <c r="V12" i="22" s="1"/>
  <c r="AD25" i="22"/>
  <c r="AD130" i="22"/>
  <c r="N41" i="22"/>
  <c r="X41" i="22" s="1"/>
  <c r="N38" i="22"/>
  <c r="X38" i="22" s="1"/>
  <c r="AG128" i="22"/>
  <c r="E128" i="28" s="1"/>
  <c r="G128" i="23" s="1"/>
  <c r="Y128" i="23" s="1"/>
  <c r="E129" i="27" s="1"/>
  <c r="F36" i="22"/>
  <c r="V36" i="22" s="1"/>
  <c r="Y36" i="22" s="1"/>
  <c r="Z36" i="22" s="1"/>
  <c r="AI41" i="22"/>
  <c r="G41" i="28" s="1"/>
  <c r="I41" i="23" s="1"/>
  <c r="AA41" i="23" s="1"/>
  <c r="G42" i="27" s="1"/>
  <c r="N27" i="22"/>
  <c r="X27" i="22" s="1"/>
  <c r="AP57" i="22"/>
  <c r="AD100" i="22"/>
  <c r="AJ59" i="22"/>
  <c r="H105" i="22"/>
  <c r="W105" i="22" s="1"/>
  <c r="AI78" i="22"/>
  <c r="G78" i="28" s="1"/>
  <c r="I78" i="23" s="1"/>
  <c r="AA78" i="23" s="1"/>
  <c r="G79" i="27" s="1"/>
  <c r="H42" i="22"/>
  <c r="W42" i="22" s="1"/>
  <c r="AG16" i="22"/>
  <c r="E16" i="28" s="1"/>
  <c r="G16" i="23" s="1"/>
  <c r="Y16" i="23" s="1"/>
  <c r="E17" i="27" s="1"/>
  <c r="D47" i="22"/>
  <c r="V47" i="22" s="1"/>
  <c r="AH57" i="22"/>
  <c r="F57" i="28" s="1"/>
  <c r="H57" i="23" s="1"/>
  <c r="Z57" i="23" s="1"/>
  <c r="F58" i="27" s="1"/>
  <c r="AF106" i="22"/>
  <c r="D106" i="28" s="1"/>
  <c r="F106" i="23" s="1"/>
  <c r="X106" i="23" s="1"/>
  <c r="D107" i="27" s="1"/>
  <c r="F18" i="22"/>
  <c r="AD73" i="22"/>
  <c r="AI11" i="22"/>
  <c r="G11" i="28" s="1"/>
  <c r="I11" i="23" s="1"/>
  <c r="AA11" i="23" s="1"/>
  <c r="G12" i="27" s="1"/>
  <c r="AE125" i="22"/>
  <c r="C125" i="28" s="1"/>
  <c r="E125" i="23" s="1"/>
  <c r="W125" i="23" s="1"/>
  <c r="C126" i="27" s="1"/>
  <c r="AD122" i="22"/>
  <c r="G60" i="22"/>
  <c r="AD27" i="22"/>
  <c r="D98" i="22"/>
  <c r="AG123" i="22"/>
  <c r="E123" i="28" s="1"/>
  <c r="G123" i="23" s="1"/>
  <c r="Y123" i="23" s="1"/>
  <c r="E124" i="27" s="1"/>
  <c r="AI123" i="22"/>
  <c r="G123" i="28" s="1"/>
  <c r="I123" i="23" s="1"/>
  <c r="AA123" i="23" s="1"/>
  <c r="G124" i="27" s="1"/>
  <c r="AJ95" i="22"/>
  <c r="AF14" i="22"/>
  <c r="D14" i="28" s="1"/>
  <c r="F14" i="23" s="1"/>
  <c r="X14" i="23" s="1"/>
  <c r="D15" i="27" s="1"/>
  <c r="C79" i="22"/>
  <c r="AD35" i="22"/>
  <c r="AI18" i="22"/>
  <c r="G18" i="28" s="1"/>
  <c r="I18" i="23" s="1"/>
  <c r="AA18" i="23" s="1"/>
  <c r="G19" i="27" s="1"/>
  <c r="G50" i="22"/>
  <c r="D80" i="22"/>
  <c r="V80" i="22" s="1"/>
  <c r="Y80" i="22" s="1"/>
  <c r="Z80" i="22" s="1"/>
  <c r="N68" i="22"/>
  <c r="X68" i="22" s="1"/>
  <c r="N69" i="22"/>
  <c r="X69" i="22" s="1"/>
  <c r="F46" i="22"/>
  <c r="AI93" i="22"/>
  <c r="G93" i="28" s="1"/>
  <c r="I93" i="23" s="1"/>
  <c r="AA93" i="23" s="1"/>
  <c r="G94" i="27" s="1"/>
  <c r="AF72" i="22"/>
  <c r="D72" i="28" s="1"/>
  <c r="F72" i="23" s="1"/>
  <c r="X72" i="23" s="1"/>
  <c r="D73" i="27" s="1"/>
  <c r="AP30" i="22"/>
  <c r="C34" i="22"/>
  <c r="V34" i="22" s="1"/>
  <c r="Y34" i="22" s="1"/>
  <c r="Z34" i="22" s="1"/>
  <c r="G112" i="22"/>
  <c r="AF26" i="22"/>
  <c r="D26" i="28" s="1"/>
  <c r="F26" i="23" s="1"/>
  <c r="X26" i="23" s="1"/>
  <c r="D27" i="27" s="1"/>
  <c r="G36" i="22"/>
  <c r="E122" i="22"/>
  <c r="AE88" i="22"/>
  <c r="C88" i="28" s="1"/>
  <c r="E88" i="23" s="1"/>
  <c r="W88" i="23" s="1"/>
  <c r="C89" i="27" s="1"/>
  <c r="AD57" i="22"/>
  <c r="AG108" i="22"/>
  <c r="E108" i="28" s="1"/>
  <c r="G108" i="23" s="1"/>
  <c r="Y108" i="23" s="1"/>
  <c r="E109" i="27" s="1"/>
  <c r="AF61" i="22"/>
  <c r="D61" i="28" s="1"/>
  <c r="F61" i="23" s="1"/>
  <c r="X61" i="23" s="1"/>
  <c r="D62" i="27" s="1"/>
  <c r="F42" i="22"/>
  <c r="AH65" i="22"/>
  <c r="F65" i="28" s="1"/>
  <c r="H65" i="23" s="1"/>
  <c r="Z65" i="23" s="1"/>
  <c r="F66" i="27" s="1"/>
  <c r="AJ17" i="22"/>
  <c r="AF42" i="22"/>
  <c r="D42" i="28" s="1"/>
  <c r="F42" i="23" s="1"/>
  <c r="X42" i="23" s="1"/>
  <c r="D43" i="27" s="1"/>
  <c r="AI107" i="22"/>
  <c r="G107" i="28" s="1"/>
  <c r="I107" i="23" s="1"/>
  <c r="AA107" i="23" s="1"/>
  <c r="G108" i="27" s="1"/>
  <c r="D28" i="22"/>
  <c r="D109" i="22"/>
  <c r="V109" i="22" s="1"/>
  <c r="AI19" i="22"/>
  <c r="G19" i="28" s="1"/>
  <c r="I19" i="23" s="1"/>
  <c r="AA19" i="23" s="1"/>
  <c r="G20" i="27" s="1"/>
  <c r="AI52" i="22"/>
  <c r="G52" i="28" s="1"/>
  <c r="I52" i="23" s="1"/>
  <c r="AA52" i="23" s="1"/>
  <c r="G53" i="27" s="1"/>
  <c r="B108" i="22"/>
  <c r="V108" i="22" s="1"/>
  <c r="AI35" i="22"/>
  <c r="G35" i="28" s="1"/>
  <c r="I35" i="23" s="1"/>
  <c r="AA35" i="23" s="1"/>
  <c r="G36" i="27" s="1"/>
  <c r="G30" i="22"/>
  <c r="AJ42" i="22"/>
  <c r="N99" i="22"/>
  <c r="X99" i="22" s="1"/>
  <c r="E128" i="22"/>
  <c r="F56" i="22"/>
  <c r="AF47" i="22"/>
  <c r="D47" i="28" s="1"/>
  <c r="F47" i="23" s="1"/>
  <c r="X47" i="23" s="1"/>
  <c r="D48" i="27" s="1"/>
  <c r="D74" i="22"/>
  <c r="AG81" i="22"/>
  <c r="E81" i="28" s="1"/>
  <c r="G81" i="23" s="1"/>
  <c r="Y81" i="23" s="1"/>
  <c r="E82" i="27" s="1"/>
  <c r="AI82" i="22"/>
  <c r="G82" i="28" s="1"/>
  <c r="I82" i="23" s="1"/>
  <c r="AA82" i="23" s="1"/>
  <c r="G83" i="27" s="1"/>
  <c r="AD82" i="22"/>
  <c r="D14" i="22"/>
  <c r="AD71" i="22"/>
  <c r="C60" i="22"/>
  <c r="V60" i="22" s="1"/>
  <c r="B35" i="22"/>
  <c r="V35" i="22" s="1"/>
  <c r="H109" i="22"/>
  <c r="W109" i="22" s="1"/>
  <c r="B115" i="22"/>
  <c r="V115" i="22" s="1"/>
  <c r="AI13" i="22"/>
  <c r="G13" i="28" s="1"/>
  <c r="I13" i="23" s="1"/>
  <c r="AA13" i="23" s="1"/>
  <c r="G14" i="27" s="1"/>
  <c r="AE95" i="22"/>
  <c r="C95" i="28" s="1"/>
  <c r="E95" i="23" s="1"/>
  <c r="W95" i="23" s="1"/>
  <c r="C96" i="27" s="1"/>
  <c r="G125" i="22"/>
  <c r="B45" i="22"/>
  <c r="AJ11" i="22"/>
  <c r="AH84" i="22"/>
  <c r="F84" i="28" s="1"/>
  <c r="H84" i="23" s="1"/>
  <c r="Z84" i="23" s="1"/>
  <c r="F85" i="27" s="1"/>
  <c r="AE50" i="22"/>
  <c r="C50" i="28" s="1"/>
  <c r="E50" i="23" s="1"/>
  <c r="W50" i="23" s="1"/>
  <c r="C51" i="27" s="1"/>
  <c r="AD10" i="22"/>
  <c r="AD106" i="22"/>
  <c r="AE38" i="22"/>
  <c r="C38" i="28" s="1"/>
  <c r="E38" i="23" s="1"/>
  <c r="W38" i="23" s="1"/>
  <c r="C39" i="27" s="1"/>
  <c r="AI116" i="22"/>
  <c r="G116" i="28" s="1"/>
  <c r="I116" i="23" s="1"/>
  <c r="AA116" i="23" s="1"/>
  <c r="G117" i="27" s="1"/>
  <c r="AJ100" i="22"/>
  <c r="AG122" i="22"/>
  <c r="E122" i="28" s="1"/>
  <c r="G122" i="23" s="1"/>
  <c r="Y122" i="23" s="1"/>
  <c r="E123" i="27" s="1"/>
  <c r="G74" i="22"/>
  <c r="AA106" i="23"/>
  <c r="G107" i="27" s="1"/>
  <c r="N75" i="22"/>
  <c r="X75" i="22" s="1"/>
  <c r="E108" i="22"/>
  <c r="AE23" i="22"/>
  <c r="C23" i="28" s="1"/>
  <c r="E23" i="23" s="1"/>
  <c r="W23" i="23" s="1"/>
  <c r="C24" i="27" s="1"/>
  <c r="AA30" i="23"/>
  <c r="G31" i="27" s="1"/>
  <c r="AA105" i="23"/>
  <c r="G106" i="27" s="1"/>
  <c r="V113" i="22"/>
  <c r="Y113" i="22" s="1"/>
  <c r="Z113" i="22" s="1"/>
  <c r="V59" i="22"/>
  <c r="Y59" i="22" s="1"/>
  <c r="Z59" i="22" s="1"/>
  <c r="B131" i="28"/>
  <c r="D131" i="23" s="1"/>
  <c r="V58" i="22"/>
  <c r="AZ27" i="22"/>
  <c r="N27" i="28"/>
  <c r="P27" i="23" s="1"/>
  <c r="AX8" i="22"/>
  <c r="B8" i="28"/>
  <c r="D8" i="23" s="1"/>
  <c r="AZ39" i="22"/>
  <c r="N39" i="28"/>
  <c r="P39" i="23" s="1"/>
  <c r="AA99" i="23"/>
  <c r="G100" i="27" s="1"/>
  <c r="V76" i="22"/>
  <c r="AY48" i="22"/>
  <c r="H48" i="28"/>
  <c r="J48" i="23" s="1"/>
  <c r="X5" i="23"/>
  <c r="D6" i="27" s="1"/>
  <c r="AX113" i="22"/>
  <c r="B113" i="28"/>
  <c r="D113" i="23" s="1"/>
  <c r="AX18" i="22"/>
  <c r="B18" i="28"/>
  <c r="D18" i="23" s="1"/>
  <c r="AZ83" i="22"/>
  <c r="N83" i="28"/>
  <c r="P83" i="23" s="1"/>
  <c r="AZ49" i="22"/>
  <c r="N49" i="28"/>
  <c r="P49" i="23" s="1"/>
  <c r="X11" i="22"/>
  <c r="W62" i="22"/>
  <c r="AZ128" i="22"/>
  <c r="N128" i="28"/>
  <c r="P128" i="23" s="1"/>
  <c r="W104" i="22"/>
  <c r="AX70" i="22"/>
  <c r="B70" i="28"/>
  <c r="D70" i="23" s="1"/>
  <c r="AY49" i="22"/>
  <c r="H49" i="28"/>
  <c r="J49" i="23" s="1"/>
  <c r="B33" i="28"/>
  <c r="D33" i="23" s="1"/>
  <c r="B63" i="28"/>
  <c r="D63" i="23" s="1"/>
  <c r="W35" i="22"/>
  <c r="AY41" i="22"/>
  <c r="H41" i="28"/>
  <c r="J41" i="23" s="1"/>
  <c r="AY62" i="22"/>
  <c r="H62" i="28"/>
  <c r="J62" i="23" s="1"/>
  <c r="AX48" i="22"/>
  <c r="B48" i="28"/>
  <c r="D48" i="23" s="1"/>
  <c r="W96" i="22"/>
  <c r="AY94" i="22"/>
  <c r="H94" i="28"/>
  <c r="J94" i="23" s="1"/>
  <c r="AX34" i="22"/>
  <c r="B34" i="28"/>
  <c r="D34" i="23" s="1"/>
  <c r="W76" i="22"/>
  <c r="Z20" i="23"/>
  <c r="F21" i="27" s="1"/>
  <c r="AZ42" i="22"/>
  <c r="N42" i="28"/>
  <c r="P42" i="23" s="1"/>
  <c r="AA42" i="23"/>
  <c r="G43" i="27" s="1"/>
  <c r="Z56" i="23"/>
  <c r="F57" i="27" s="1"/>
  <c r="AZ91" i="22"/>
  <c r="N91" i="28"/>
  <c r="P91" i="23" s="1"/>
  <c r="B65" i="28"/>
  <c r="D65" i="23" s="1"/>
  <c r="Y87" i="23"/>
  <c r="E88" i="27" s="1"/>
  <c r="X97" i="22"/>
  <c r="Z14" i="23"/>
  <c r="F15" i="27" s="1"/>
  <c r="X15" i="22"/>
  <c r="W128" i="22"/>
  <c r="X23" i="22"/>
  <c r="AA119" i="23"/>
  <c r="G120" i="27" s="1"/>
  <c r="AY14" i="22"/>
  <c r="H14" i="28"/>
  <c r="J14" i="23" s="1"/>
  <c r="AY110" i="22"/>
  <c r="H110" i="28"/>
  <c r="J110" i="23" s="1"/>
  <c r="W75" i="22"/>
  <c r="B19" i="28"/>
  <c r="D19" i="23" s="1"/>
  <c r="W58" i="22"/>
  <c r="W122" i="22"/>
  <c r="Y95" i="23"/>
  <c r="E96" i="27" s="1"/>
  <c r="AZ95" i="22"/>
  <c r="N95" i="28"/>
  <c r="P95" i="23" s="1"/>
  <c r="W23" i="22"/>
  <c r="AZ50" i="22"/>
  <c r="N50" i="28"/>
  <c r="P50" i="23" s="1"/>
  <c r="Y19" i="23"/>
  <c r="E20" i="27" s="1"/>
  <c r="B37" i="28"/>
  <c r="D37" i="23" s="1"/>
  <c r="AZ131" i="22"/>
  <c r="N131" i="28"/>
  <c r="P131" i="23" s="1"/>
  <c r="AA67" i="23"/>
  <c r="G68" i="27" s="1"/>
  <c r="V65" i="22"/>
  <c r="Y65" i="22" s="1"/>
  <c r="Z65" i="22" s="1"/>
  <c r="Z74" i="23"/>
  <c r="F75" i="27" s="1"/>
  <c r="W83" i="22"/>
  <c r="Z82" i="23"/>
  <c r="F83" i="27" s="1"/>
  <c r="Z85" i="23"/>
  <c r="F86" i="27" s="1"/>
  <c r="X93" i="23"/>
  <c r="D94" i="27" s="1"/>
  <c r="X20" i="22"/>
  <c r="AY53" i="22"/>
  <c r="H53" i="28"/>
  <c r="J53" i="23" s="1"/>
  <c r="AY126" i="22"/>
  <c r="H126" i="28"/>
  <c r="J126" i="23" s="1"/>
  <c r="W80" i="23"/>
  <c r="C81" i="27" s="1"/>
  <c r="W14" i="22"/>
  <c r="AY33" i="22"/>
  <c r="H33" i="28"/>
  <c r="J33" i="23" s="1"/>
  <c r="Y33" i="23"/>
  <c r="E34" i="27" s="1"/>
  <c r="AY55" i="22"/>
  <c r="H55" i="28"/>
  <c r="J55" i="23" s="1"/>
  <c r="AX124" i="22"/>
  <c r="B124" i="28"/>
  <c r="D124" i="23" s="1"/>
  <c r="X50" i="23"/>
  <c r="D51" i="27" s="1"/>
  <c r="V90" i="22"/>
  <c r="AY82" i="22"/>
  <c r="H82" i="28"/>
  <c r="J82" i="23" s="1"/>
  <c r="AY117" i="22"/>
  <c r="H117" i="28"/>
  <c r="J117" i="23" s="1"/>
  <c r="AZ73" i="22"/>
  <c r="N73" i="28"/>
  <c r="P73" i="23" s="1"/>
  <c r="W101" i="22"/>
  <c r="AA121" i="23"/>
  <c r="G122" i="27" s="1"/>
  <c r="AY69" i="22"/>
  <c r="H69" i="28"/>
  <c r="J69" i="23" s="1"/>
  <c r="W4" i="22"/>
  <c r="W28" i="23"/>
  <c r="C29" i="27" s="1"/>
  <c r="AZ40" i="22"/>
  <c r="N40" i="28"/>
  <c r="P40" i="23" s="1"/>
  <c r="W17" i="22"/>
  <c r="W40" i="22"/>
  <c r="AZ111" i="22"/>
  <c r="N111" i="28"/>
  <c r="P111" i="23" s="1"/>
  <c r="W77" i="23"/>
  <c r="C78" i="27" s="1"/>
  <c r="Z36" i="23"/>
  <c r="F37" i="27" s="1"/>
  <c r="AY34" i="22"/>
  <c r="H34" i="28"/>
  <c r="J34" i="23" s="1"/>
  <c r="X88" i="22"/>
  <c r="X103" i="22"/>
  <c r="AZ68" i="22"/>
  <c r="N68" i="28"/>
  <c r="P68" i="23" s="1"/>
  <c r="X27" i="23"/>
  <c r="D28" i="27" s="1"/>
  <c r="X51" i="22"/>
  <c r="AX109" i="22"/>
  <c r="B109" i="28"/>
  <c r="D109" i="23" s="1"/>
  <c r="AA112" i="23"/>
  <c r="G113" i="27" s="1"/>
  <c r="X17" i="22"/>
  <c r="Y26" i="23"/>
  <c r="E27" i="27" s="1"/>
  <c r="Y58" i="23"/>
  <c r="E59" i="27" s="1"/>
  <c r="W56" i="23"/>
  <c r="C57" i="27" s="1"/>
  <c r="B13" i="28"/>
  <c r="D13" i="23" s="1"/>
  <c r="X40" i="22"/>
  <c r="AX4" i="22"/>
  <c r="B4" i="28"/>
  <c r="D4" i="23" s="1"/>
  <c r="Z26" i="23"/>
  <c r="F27" i="27" s="1"/>
  <c r="D73" i="22"/>
  <c r="B82" i="22"/>
  <c r="V82" i="22" s="1"/>
  <c r="Y82" i="22" s="1"/>
  <c r="Z82" i="22" s="1"/>
  <c r="AH81" i="22"/>
  <c r="F81" i="28" s="1"/>
  <c r="H81" i="23" s="1"/>
  <c r="Z81" i="23" s="1"/>
  <c r="F82" i="27" s="1"/>
  <c r="H12" i="22"/>
  <c r="W12" i="22" s="1"/>
  <c r="F88" i="22"/>
  <c r="AP66" i="22"/>
  <c r="AI117" i="22"/>
  <c r="G117" i="28" s="1"/>
  <c r="I117" i="23" s="1"/>
  <c r="AA117" i="23" s="1"/>
  <c r="G118" i="27" s="1"/>
  <c r="N55" i="22"/>
  <c r="X55" i="22" s="1"/>
  <c r="AH13" i="22"/>
  <c r="F13" i="28" s="1"/>
  <c r="H13" i="23" s="1"/>
  <c r="Z13" i="23" s="1"/>
  <c r="F14" i="27" s="1"/>
  <c r="C119" i="22"/>
  <c r="V119" i="22" s="1"/>
  <c r="Y119" i="22" s="1"/>
  <c r="Z119" i="22" s="1"/>
  <c r="D11" i="22"/>
  <c r="G56" i="22"/>
  <c r="H8" i="22"/>
  <c r="W8" i="22" s="1"/>
  <c r="D95" i="22"/>
  <c r="AH19" i="22"/>
  <c r="F19" i="28" s="1"/>
  <c r="H19" i="23" s="1"/>
  <c r="Z19" i="23" s="1"/>
  <c r="F20" i="27" s="1"/>
  <c r="F83" i="22"/>
  <c r="AF21" i="22"/>
  <c r="D21" i="28" s="1"/>
  <c r="F21" i="23" s="1"/>
  <c r="X21" i="23" s="1"/>
  <c r="D22" i="27" s="1"/>
  <c r="N98" i="22"/>
  <c r="X98" i="22" s="1"/>
  <c r="D63" i="22"/>
  <c r="B6" i="22"/>
  <c r="AJ63" i="22"/>
  <c r="AH38" i="22"/>
  <c r="F38" i="28" s="1"/>
  <c r="H38" i="23" s="1"/>
  <c r="Z38" i="23" s="1"/>
  <c r="F39" i="27" s="1"/>
  <c r="AF83" i="22"/>
  <c r="D83" i="28" s="1"/>
  <c r="F83" i="23" s="1"/>
  <c r="X83" i="23" s="1"/>
  <c r="D84" i="27" s="1"/>
  <c r="D119" i="22"/>
  <c r="AD16" i="22"/>
  <c r="AG97" i="22"/>
  <c r="E97" i="28" s="1"/>
  <c r="G97" i="23" s="1"/>
  <c r="Y97" i="23" s="1"/>
  <c r="E98" i="27" s="1"/>
  <c r="E72" i="22"/>
  <c r="AH99" i="22"/>
  <c r="F99" i="28" s="1"/>
  <c r="H99" i="23" s="1"/>
  <c r="Z99" i="23" s="1"/>
  <c r="F100" i="27" s="1"/>
  <c r="AH129" i="22"/>
  <c r="F129" i="28" s="1"/>
  <c r="H129" i="23" s="1"/>
  <c r="Z129" i="23" s="1"/>
  <c r="F130" i="27" s="1"/>
  <c r="AG115" i="22"/>
  <c r="E115" i="28" s="1"/>
  <c r="G115" i="23" s="1"/>
  <c r="Y115" i="23" s="1"/>
  <c r="E116" i="27" s="1"/>
  <c r="AH47" i="22"/>
  <c r="F47" i="28" s="1"/>
  <c r="H47" i="23" s="1"/>
  <c r="Z47" i="23" s="1"/>
  <c r="F48" i="27" s="1"/>
  <c r="F64" i="22"/>
  <c r="D62" i="22"/>
  <c r="V62" i="22" s="1"/>
  <c r="Y62" i="22" s="1"/>
  <c r="Z62" i="22" s="1"/>
  <c r="H112" i="22"/>
  <c r="W112" i="22" s="1"/>
  <c r="D18" i="22"/>
  <c r="AP55" i="22"/>
  <c r="G40" i="22"/>
  <c r="F24" i="22"/>
  <c r="AH101" i="22"/>
  <c r="F101" i="28" s="1"/>
  <c r="H101" i="23" s="1"/>
  <c r="Z101" i="23" s="1"/>
  <c r="F102" i="27" s="1"/>
  <c r="B131" i="22"/>
  <c r="V131" i="22" s="1"/>
  <c r="Y131" i="22" s="1"/>
  <c r="Z131" i="22" s="1"/>
  <c r="F49" i="22"/>
  <c r="C123" i="22"/>
  <c r="C52" i="22"/>
  <c r="V52" i="22" s="1"/>
  <c r="Y52" i="22" s="1"/>
  <c r="Z52" i="22" s="1"/>
  <c r="AD38" i="22"/>
  <c r="F17" i="22"/>
  <c r="V17" i="22" s="1"/>
  <c r="Y17" i="22" s="1"/>
  <c r="Z17" i="22" s="1"/>
  <c r="AG54" i="22"/>
  <c r="E54" i="28" s="1"/>
  <c r="G54" i="23" s="1"/>
  <c r="Y54" i="23" s="1"/>
  <c r="E55" i="27" s="1"/>
  <c r="AP85" i="22"/>
  <c r="AD85" i="22"/>
  <c r="C97" i="22"/>
  <c r="H49" i="22"/>
  <c r="W49" i="22" s="1"/>
  <c r="F105" i="22"/>
  <c r="G80" i="22"/>
  <c r="AD52" i="22"/>
  <c r="G99" i="22"/>
  <c r="AI6" i="22"/>
  <c r="G6" i="28" s="1"/>
  <c r="I6" i="23" s="1"/>
  <c r="AA6" i="23" s="1"/>
  <c r="G7" i="27" s="1"/>
  <c r="AI110" i="22"/>
  <c r="G110" i="28" s="1"/>
  <c r="I110" i="23" s="1"/>
  <c r="AA110" i="23" s="1"/>
  <c r="G111" i="27" s="1"/>
  <c r="F103" i="22"/>
  <c r="V103" i="22" s="1"/>
  <c r="Y103" i="22" s="1"/>
  <c r="Z103" i="22" s="1"/>
  <c r="N116" i="22"/>
  <c r="X116" i="22" s="1"/>
  <c r="H60" i="22"/>
  <c r="W60" i="22" s="1"/>
  <c r="AF100" i="22"/>
  <c r="D100" i="28" s="1"/>
  <c r="F100" i="23" s="1"/>
  <c r="X100" i="23" s="1"/>
  <c r="D101" i="27" s="1"/>
  <c r="AG36" i="22"/>
  <c r="E36" i="28" s="1"/>
  <c r="G36" i="23" s="1"/>
  <c r="Y36" i="23" s="1"/>
  <c r="E37" i="27" s="1"/>
  <c r="AD44" i="22"/>
  <c r="AH54" i="22"/>
  <c r="F54" i="28" s="1"/>
  <c r="H54" i="23" s="1"/>
  <c r="Z54" i="23" s="1"/>
  <c r="F55" i="27" s="1"/>
  <c r="F107" i="22"/>
  <c r="AE65" i="22"/>
  <c r="C65" i="28" s="1"/>
  <c r="E65" i="23" s="1"/>
  <c r="W65" i="23" s="1"/>
  <c r="C66" i="27" s="1"/>
  <c r="AD116" i="22"/>
  <c r="AP114" i="22"/>
  <c r="B30" i="22"/>
  <c r="AD56" i="22"/>
  <c r="AI129" i="22"/>
  <c r="G129" i="28" s="1"/>
  <c r="I129" i="23" s="1"/>
  <c r="AA129" i="23" s="1"/>
  <c r="G130" i="27" s="1"/>
  <c r="AE117" i="22"/>
  <c r="C117" i="28" s="1"/>
  <c r="E117" i="23" s="1"/>
  <c r="W117" i="23" s="1"/>
  <c r="C118" i="27" s="1"/>
  <c r="AH40" i="22"/>
  <c r="F40" i="28" s="1"/>
  <c r="H40" i="23" s="1"/>
  <c r="Z40" i="23" s="1"/>
  <c r="F41" i="27" s="1"/>
  <c r="H99" i="22"/>
  <c r="W99" i="22" s="1"/>
  <c r="AP93" i="22"/>
  <c r="AJ6" i="22"/>
  <c r="F79" i="22"/>
  <c r="C37" i="22"/>
  <c r="N105" i="22"/>
  <c r="X105" i="22" s="1"/>
  <c r="AI88" i="22"/>
  <c r="G88" i="28" s="1"/>
  <c r="I88" i="23" s="1"/>
  <c r="AA88" i="23" s="1"/>
  <c r="G89" i="27" s="1"/>
  <c r="AD115" i="22"/>
  <c r="AF13" i="22"/>
  <c r="D13" i="28" s="1"/>
  <c r="F13" i="23" s="1"/>
  <c r="X13" i="23" s="1"/>
  <c r="D14" i="27" s="1"/>
  <c r="AF37" i="22"/>
  <c r="D37" i="28" s="1"/>
  <c r="F37" i="23" s="1"/>
  <c r="X37" i="23" s="1"/>
  <c r="D38" i="27" s="1"/>
  <c r="AE71" i="22"/>
  <c r="C71" i="28" s="1"/>
  <c r="E71" i="23" s="1"/>
  <c r="W71" i="23" s="1"/>
  <c r="C72" i="27" s="1"/>
  <c r="D96" i="22"/>
  <c r="V96" i="22" s="1"/>
  <c r="Y96" i="22" s="1"/>
  <c r="Z96" i="22" s="1"/>
  <c r="AH39" i="22"/>
  <c r="F39" i="28" s="1"/>
  <c r="H39" i="23" s="1"/>
  <c r="Z39" i="23" s="1"/>
  <c r="F40" i="27" s="1"/>
  <c r="G39" i="22"/>
  <c r="V39" i="22" s="1"/>
  <c r="Y39" i="22" s="1"/>
  <c r="Z39" i="22" s="1"/>
  <c r="F14" i="22"/>
  <c r="AP119" i="22"/>
  <c r="N110" i="22"/>
  <c r="X110" i="22" s="1"/>
  <c r="AJ60" i="22"/>
  <c r="C16" i="22"/>
  <c r="E119" i="22"/>
  <c r="F51" i="22"/>
  <c r="D100" i="22"/>
  <c r="V100" i="22" s="1"/>
  <c r="Y100" i="22" s="1"/>
  <c r="Z100" i="22" s="1"/>
  <c r="B70" i="22"/>
  <c r="V70" i="22" s="1"/>
  <c r="Y70" i="22" s="1"/>
  <c r="Z70" i="22" s="1"/>
  <c r="N108" i="22"/>
  <c r="X108" i="22" s="1"/>
  <c r="AI108" i="22"/>
  <c r="G108" i="28" s="1"/>
  <c r="I108" i="23" s="1"/>
  <c r="AA108" i="23" s="1"/>
  <c r="G109" i="27" s="1"/>
  <c r="AE36" i="22"/>
  <c r="C36" i="28" s="1"/>
  <c r="E36" i="23" s="1"/>
  <c r="W36" i="23" s="1"/>
  <c r="C37" i="27" s="1"/>
  <c r="H61" i="22"/>
  <c r="W61" i="22" s="1"/>
  <c r="AD53" i="22"/>
  <c r="AJ75" i="22"/>
  <c r="N5" i="22"/>
  <c r="X5" i="22" s="1"/>
  <c r="AJ21" i="22"/>
  <c r="AF52" i="22"/>
  <c r="D52" i="28" s="1"/>
  <c r="F52" i="23" s="1"/>
  <c r="X52" i="23" s="1"/>
  <c r="D53" i="27" s="1"/>
  <c r="C117" i="22"/>
  <c r="AE6" i="22"/>
  <c r="C6" i="28" s="1"/>
  <c r="E6" i="23" s="1"/>
  <c r="W6" i="23" s="1"/>
  <c r="C7" i="27" s="1"/>
  <c r="AD75" i="22"/>
  <c r="G86" i="22"/>
  <c r="V86" i="22" s="1"/>
  <c r="Y86" i="22" s="1"/>
  <c r="Z86" i="22" s="1"/>
  <c r="E51" i="22"/>
  <c r="B37" i="22"/>
  <c r="AG12" i="22"/>
  <c r="E12" i="28" s="1"/>
  <c r="G12" i="23" s="1"/>
  <c r="Y12" i="23" s="1"/>
  <c r="E13" i="27" s="1"/>
  <c r="G67" i="22"/>
  <c r="AJ129" i="22"/>
  <c r="AI100" i="22"/>
  <c r="G100" i="28" s="1"/>
  <c r="I100" i="23" s="1"/>
  <c r="AA100" i="23" s="1"/>
  <c r="G101" i="27" s="1"/>
  <c r="E34" i="22"/>
  <c r="G116" i="22"/>
  <c r="V116" i="22" s="1"/>
  <c r="Y116" i="22" s="1"/>
  <c r="Z116" i="22" s="1"/>
  <c r="E94" i="22"/>
  <c r="V94" i="22" s="1"/>
  <c r="Y94" i="22" s="1"/>
  <c r="Z94" i="22" s="1"/>
  <c r="E16" i="22"/>
  <c r="V16" i="22" s="1"/>
  <c r="Y16" i="22" s="1"/>
  <c r="Z16" i="22" s="1"/>
  <c r="D127" i="22"/>
  <c r="V127" i="22" s="1"/>
  <c r="AE26" i="22"/>
  <c r="C26" i="28" s="1"/>
  <c r="E26" i="23" s="1"/>
  <c r="W26" i="23" s="1"/>
  <c r="C27" i="27" s="1"/>
  <c r="AD47" i="22"/>
  <c r="D106" i="22"/>
  <c r="H126" i="22"/>
  <c r="W126" i="22" s="1"/>
  <c r="D24" i="22"/>
  <c r="V24" i="22" s="1"/>
  <c r="Y24" i="22" s="1"/>
  <c r="Z24" i="22" s="1"/>
  <c r="AJ118" i="22"/>
  <c r="AD102" i="22"/>
  <c r="C14" i="22"/>
  <c r="V14" i="22" s="1"/>
  <c r="Y14" i="22" s="1"/>
  <c r="Z14" i="22" s="1"/>
  <c r="AP45" i="22"/>
  <c r="AP8" i="22"/>
  <c r="AH31" i="22"/>
  <c r="F31" i="28" s="1"/>
  <c r="H31" i="23" s="1"/>
  <c r="Z31" i="23" s="1"/>
  <c r="F32" i="27" s="1"/>
  <c r="B50" i="22"/>
  <c r="V50" i="22" s="1"/>
  <c r="Y50" i="22" s="1"/>
  <c r="Z50" i="22" s="1"/>
  <c r="F124" i="22"/>
  <c r="E53" i="22"/>
  <c r="V53" i="22" s="1"/>
  <c r="Y53" i="22" s="1"/>
  <c r="Z53" i="22" s="1"/>
  <c r="G104" i="22"/>
  <c r="C66" i="22"/>
  <c r="V66" i="22" s="1"/>
  <c r="Y66" i="22" s="1"/>
  <c r="Z66" i="22" s="1"/>
  <c r="AI61" i="22"/>
  <c r="G61" i="28" s="1"/>
  <c r="I61" i="23" s="1"/>
  <c r="AA61" i="23" s="1"/>
  <c r="G62" i="27" s="1"/>
  <c r="AG80" i="22"/>
  <c r="E80" i="28" s="1"/>
  <c r="G80" i="23" s="1"/>
  <c r="Y80" i="23" s="1"/>
  <c r="E81" i="27" s="1"/>
  <c r="AJ92" i="22"/>
  <c r="N30" i="22"/>
  <c r="X30" i="22" s="1"/>
  <c r="AF102" i="22"/>
  <c r="D102" i="28" s="1"/>
  <c r="F102" i="23" s="1"/>
  <c r="X102" i="23" s="1"/>
  <c r="D103" i="27" s="1"/>
  <c r="AG106" i="22"/>
  <c r="E106" i="28" s="1"/>
  <c r="G106" i="23" s="1"/>
  <c r="Y106" i="23" s="1"/>
  <c r="E107" i="27" s="1"/>
  <c r="D38" i="22"/>
  <c r="V38" i="22" s="1"/>
  <c r="Y38" i="22" s="1"/>
  <c r="Z38" i="22" s="1"/>
  <c r="AD119" i="22"/>
  <c r="AG74" i="22"/>
  <c r="E74" i="28" s="1"/>
  <c r="G74" i="23" s="1"/>
  <c r="Y74" i="23" s="1"/>
  <c r="E75" i="27" s="1"/>
  <c r="D61" i="22"/>
  <c r="H129" i="22"/>
  <c r="W129" i="22" s="1"/>
  <c r="AJ103" i="22"/>
  <c r="AG20" i="22"/>
  <c r="E20" i="28" s="1"/>
  <c r="G20" i="23" s="1"/>
  <c r="Y20" i="23" s="1"/>
  <c r="E21" i="27" s="1"/>
  <c r="E98" i="22"/>
  <c r="H66" i="22"/>
  <c r="W66" i="22" s="1"/>
  <c r="N46" i="22"/>
  <c r="X46" i="22" s="1"/>
  <c r="E6" i="22"/>
  <c r="AP115" i="22"/>
  <c r="D25" i="22"/>
  <c r="V25" i="22" s="1"/>
  <c r="AJ16" i="22"/>
  <c r="AE57" i="22"/>
  <c r="C57" i="28" s="1"/>
  <c r="E57" i="23" s="1"/>
  <c r="W57" i="23" s="1"/>
  <c r="C58" i="27" s="1"/>
  <c r="E87" i="22"/>
  <c r="H106" i="22"/>
  <c r="W106" i="22" s="1"/>
  <c r="D85" i="22"/>
  <c r="V85" i="22" s="1"/>
  <c r="Y85" i="22" s="1"/>
  <c r="Z85" i="22" s="1"/>
  <c r="D118" i="22"/>
  <c r="V118" i="22" s="1"/>
  <c r="Y118" i="22" s="1"/>
  <c r="Z118" i="22" s="1"/>
  <c r="AP86" i="22"/>
  <c r="AI72" i="22"/>
  <c r="G72" i="28" s="1"/>
  <c r="I72" i="23" s="1"/>
  <c r="AA72" i="23" s="1"/>
  <c r="G73" i="27" s="1"/>
  <c r="AP15" i="22"/>
  <c r="AP79" i="22"/>
  <c r="C30" i="22"/>
  <c r="AE126" i="22"/>
  <c r="C126" i="28" s="1"/>
  <c r="E126" i="23" s="1"/>
  <c r="W126" i="23" s="1"/>
  <c r="C127" i="27" s="1"/>
  <c r="AD39" i="22"/>
  <c r="AF16" i="22"/>
  <c r="D16" i="28" s="1"/>
  <c r="F16" i="23" s="1"/>
  <c r="X16" i="23" s="1"/>
  <c r="D17" i="27" s="1"/>
  <c r="D33" i="22"/>
  <c r="H127" i="22"/>
  <c r="W127" i="22" s="1"/>
  <c r="AD111" i="22"/>
  <c r="AG27" i="22"/>
  <c r="E27" i="28" s="1"/>
  <c r="G27" i="23" s="1"/>
  <c r="Y27" i="23" s="1"/>
  <c r="E28" i="27" s="1"/>
  <c r="AG59" i="22"/>
  <c r="E59" i="28" s="1"/>
  <c r="G59" i="23" s="1"/>
  <c r="Y59" i="23" s="1"/>
  <c r="E60" i="27" s="1"/>
  <c r="D77" i="22"/>
  <c r="AJ109" i="22"/>
  <c r="AF78" i="22"/>
  <c r="D78" i="28" s="1"/>
  <c r="F78" i="23" s="1"/>
  <c r="X78" i="23" s="1"/>
  <c r="D79" i="27" s="1"/>
  <c r="E80" i="22"/>
  <c r="AG15" i="22"/>
  <c r="E15" i="28" s="1"/>
  <c r="G15" i="23" s="1"/>
  <c r="Y15" i="23" s="1"/>
  <c r="E16" i="27" s="1"/>
  <c r="F87" i="22"/>
  <c r="D71" i="22"/>
  <c r="C50" i="22"/>
  <c r="AJ56" i="22"/>
  <c r="AG42" i="22"/>
  <c r="E42" i="28" s="1"/>
  <c r="G42" i="23" s="1"/>
  <c r="Y42" i="23" s="1"/>
  <c r="E43" i="27" s="1"/>
  <c r="D7" i="22"/>
  <c r="AJ23" i="22"/>
  <c r="B23" i="22"/>
  <c r="V23" i="22" s="1"/>
  <c r="Y23" i="22" s="1"/>
  <c r="Z23" i="22" s="1"/>
  <c r="AE131" i="22"/>
  <c r="C131" i="28" s="1"/>
  <c r="E131" i="23" s="1"/>
  <c r="W131" i="23" s="1"/>
  <c r="C132" i="27" s="1"/>
  <c r="B13" i="22"/>
  <c r="E19" i="22"/>
  <c r="AH76" i="22"/>
  <c r="F76" i="28" s="1"/>
  <c r="H76" i="23" s="1"/>
  <c r="Z76" i="23" s="1"/>
  <c r="F77" i="27" s="1"/>
  <c r="F126" i="22"/>
  <c r="AP64" i="22"/>
  <c r="C46" i="22"/>
  <c r="V46" i="22" s="1"/>
  <c r="Y46" i="22" s="1"/>
  <c r="Z46" i="22" s="1"/>
  <c r="AH110" i="22"/>
  <c r="F110" i="28" s="1"/>
  <c r="H110" i="23" s="1"/>
  <c r="Z110" i="23" s="1"/>
  <c r="F111" i="27" s="1"/>
  <c r="AD26" i="22"/>
  <c r="AP71" i="22"/>
  <c r="AJ9" i="22"/>
  <c r="AF8" i="22"/>
  <c r="D8" i="28" s="1"/>
  <c r="F8" i="23" s="1"/>
  <c r="X8" i="23" s="1"/>
  <c r="D9" i="27" s="1"/>
  <c r="AP48" i="22"/>
  <c r="D99" i="22"/>
  <c r="AE102" i="22"/>
  <c r="C102" i="28" s="1"/>
  <c r="E102" i="23" s="1"/>
  <c r="W102" i="23" s="1"/>
  <c r="C103" i="27" s="1"/>
  <c r="AH22" i="22"/>
  <c r="F22" i="28" s="1"/>
  <c r="H22" i="23" s="1"/>
  <c r="Z22" i="23" s="1"/>
  <c r="F23" i="27" s="1"/>
  <c r="D105" i="22"/>
  <c r="V105" i="22" s="1"/>
  <c r="Y105" i="22" s="1"/>
  <c r="Z105" i="22" s="1"/>
  <c r="N117" i="22"/>
  <c r="X117" i="22" s="1"/>
  <c r="N47" i="22"/>
  <c r="X47" i="22" s="1"/>
  <c r="C125" i="22"/>
  <c r="V125" i="22" s="1"/>
  <c r="Y125" i="22" s="1"/>
  <c r="Z125" i="22" s="1"/>
  <c r="AF33" i="22"/>
  <c r="D33" i="28" s="1"/>
  <c r="F33" i="23" s="1"/>
  <c r="X33" i="23" s="1"/>
  <c r="D34" i="27" s="1"/>
  <c r="F81" i="22"/>
  <c r="AD81" i="22"/>
  <c r="G130" i="22"/>
  <c r="V130" i="22" s="1"/>
  <c r="Y130" i="22" s="1"/>
  <c r="Z130" i="22" s="1"/>
  <c r="AF48" i="22"/>
  <c r="D48" i="28" s="1"/>
  <c r="F48" i="23" s="1"/>
  <c r="X48" i="23" s="1"/>
  <c r="D49" i="27" s="1"/>
  <c r="F82" i="22"/>
  <c r="H89" i="22"/>
  <c r="W89" i="22" s="1"/>
  <c r="F125" i="22"/>
  <c r="C63" i="22"/>
  <c r="V63" i="22" s="1"/>
  <c r="Y63" i="22" s="1"/>
  <c r="Z63" i="22" s="1"/>
  <c r="E102" i="22"/>
  <c r="C42" i="22"/>
  <c r="D8" i="22"/>
  <c r="N115" i="22"/>
  <c r="X115" i="22" s="1"/>
  <c r="B42" i="22"/>
  <c r="F104" i="22"/>
  <c r="AD95" i="22"/>
  <c r="B124" i="22"/>
  <c r="V124" i="22" s="1"/>
  <c r="Y124" i="22" s="1"/>
  <c r="Z124" i="22" s="1"/>
  <c r="AI33" i="22"/>
  <c r="G33" i="28" s="1"/>
  <c r="I33" i="23" s="1"/>
  <c r="AA33" i="23" s="1"/>
  <c r="G34" i="27" s="1"/>
  <c r="G19" i="22"/>
  <c r="AP16" i="22"/>
  <c r="E45" i="22"/>
  <c r="AG93" i="22"/>
  <c r="E93" i="28" s="1"/>
  <c r="G93" i="23" s="1"/>
  <c r="Y93" i="23" s="1"/>
  <c r="E94" i="27" s="1"/>
  <c r="AG125" i="22"/>
  <c r="E125" i="28" s="1"/>
  <c r="G125" i="23" s="1"/>
  <c r="Y125" i="23" s="1"/>
  <c r="E126" i="27" s="1"/>
  <c r="D6" i="22"/>
  <c r="AG77" i="22"/>
  <c r="E77" i="28" s="1"/>
  <c r="G77" i="23" s="1"/>
  <c r="Y77" i="23" s="1"/>
  <c r="E78" i="27" s="1"/>
  <c r="F109" i="22"/>
  <c r="C27" i="22"/>
  <c r="AI27" i="22"/>
  <c r="G27" i="28" s="1"/>
  <c r="I27" i="23" s="1"/>
  <c r="AA27" i="23" s="1"/>
  <c r="G28" i="27" s="1"/>
  <c r="Y38" i="23"/>
  <c r="E39" i="27" s="1"/>
  <c r="Y25" i="22" l="1"/>
  <c r="Z25" i="22" s="1"/>
  <c r="Y43" i="22"/>
  <c r="Z43" i="22" s="1"/>
  <c r="Y90" i="22"/>
  <c r="Z90" i="22" s="1"/>
  <c r="V65" i="23"/>
  <c r="Y47" i="22"/>
  <c r="Z47" i="22" s="1"/>
  <c r="V68" i="23"/>
  <c r="Y91" i="22"/>
  <c r="Z91" i="22" s="1"/>
  <c r="V72" i="23"/>
  <c r="B75" i="26" s="1"/>
  <c r="V121" i="23"/>
  <c r="N112" i="28"/>
  <c r="P112" i="23" s="1"/>
  <c r="Y10" i="22"/>
  <c r="Z10" i="22" s="1"/>
  <c r="V97" i="23"/>
  <c r="B100" i="26" s="1"/>
  <c r="Y41" i="22"/>
  <c r="Z41" i="22" s="1"/>
  <c r="Y68" i="22"/>
  <c r="Z68" i="22" s="1"/>
  <c r="Y81" i="22"/>
  <c r="Z81" i="22" s="1"/>
  <c r="Y11" i="22"/>
  <c r="Z11" i="22" s="1"/>
  <c r="Y12" i="22"/>
  <c r="Z12" i="22" s="1"/>
  <c r="Y29" i="22"/>
  <c r="Z29" i="22" s="1"/>
  <c r="Y127" i="22"/>
  <c r="Z127" i="22" s="1"/>
  <c r="Y89" i="22"/>
  <c r="Z89" i="22" s="1"/>
  <c r="Y78" i="22"/>
  <c r="Z78" i="22" s="1"/>
  <c r="Y4" i="22"/>
  <c r="Z4" i="22" s="1"/>
  <c r="Y104" i="22"/>
  <c r="Z104" i="22" s="1"/>
  <c r="Y75" i="22"/>
  <c r="Z75" i="22" s="1"/>
  <c r="Y48" i="22"/>
  <c r="Z48" i="22" s="1"/>
  <c r="Y57" i="22"/>
  <c r="Z57" i="22" s="1"/>
  <c r="Y117" i="22"/>
  <c r="Z117" i="22" s="1"/>
  <c r="Y35" i="22"/>
  <c r="Z35" i="22" s="1"/>
  <c r="Y9" i="22"/>
  <c r="Z9" i="22" s="1"/>
  <c r="Y51" i="22"/>
  <c r="Z51" i="22" s="1"/>
  <c r="Y60" i="22"/>
  <c r="Z60" i="22" s="1"/>
  <c r="Y101" i="22"/>
  <c r="Z101" i="22" s="1"/>
  <c r="Y83" i="22"/>
  <c r="Z83" i="22" s="1"/>
  <c r="Y112" i="22"/>
  <c r="Z112" i="22" s="1"/>
  <c r="Y99" i="22"/>
  <c r="Z99" i="22" s="1"/>
  <c r="Y109" i="22"/>
  <c r="Z109" i="22" s="1"/>
  <c r="Y126" i="22"/>
  <c r="Z126" i="22" s="1"/>
  <c r="Y20" i="22"/>
  <c r="Z20" i="22" s="1"/>
  <c r="AY109" i="22"/>
  <c r="H109" i="28"/>
  <c r="J109" i="23" s="1"/>
  <c r="AX119" i="22"/>
  <c r="B119" i="28"/>
  <c r="D119" i="23" s="1"/>
  <c r="AX19" i="22"/>
  <c r="AY74" i="22"/>
  <c r="H74" i="28"/>
  <c r="J74" i="23" s="1"/>
  <c r="B71" i="26"/>
  <c r="B69" i="27"/>
  <c r="AX95" i="22"/>
  <c r="B95" i="28"/>
  <c r="D95" i="23" s="1"/>
  <c r="AY56" i="22"/>
  <c r="H56" i="28"/>
  <c r="J56" i="23" s="1"/>
  <c r="AX102" i="22"/>
  <c r="B102" i="28"/>
  <c r="D102" i="23" s="1"/>
  <c r="V37" i="22"/>
  <c r="Y37" i="22" s="1"/>
  <c r="Z37" i="22" s="1"/>
  <c r="AX44" i="22"/>
  <c r="BA44" i="22" s="1"/>
  <c r="B44" i="28"/>
  <c r="D44" i="23" s="1"/>
  <c r="V44" i="23" s="1"/>
  <c r="AX33" i="22"/>
  <c r="Y76" i="22"/>
  <c r="Z76" i="22" s="1"/>
  <c r="AY100" i="22"/>
  <c r="H100" i="28"/>
  <c r="J100" i="23" s="1"/>
  <c r="V45" i="22"/>
  <c r="Y45" i="22" s="1"/>
  <c r="Z45" i="22" s="1"/>
  <c r="AX71" i="22"/>
  <c r="B71" i="28"/>
  <c r="D71" i="23" s="1"/>
  <c r="AZ30" i="22"/>
  <c r="N30" i="28"/>
  <c r="P30" i="23" s="1"/>
  <c r="AX27" i="22"/>
  <c r="B27" i="28"/>
  <c r="D27" i="23" s="1"/>
  <c r="AZ57" i="22"/>
  <c r="N57" i="28"/>
  <c r="P57" i="23" s="1"/>
  <c r="AX25" i="22"/>
  <c r="B25" i="28"/>
  <c r="D25" i="23" s="1"/>
  <c r="AY19" i="22"/>
  <c r="H19" i="28"/>
  <c r="J19" i="23" s="1"/>
  <c r="AZ41" i="22"/>
  <c r="N41" i="28"/>
  <c r="P41" i="23" s="1"/>
  <c r="V8" i="22"/>
  <c r="Y8" i="22" s="1"/>
  <c r="Z8" i="22" s="1"/>
  <c r="AZ102" i="22"/>
  <c r="N102" i="28"/>
  <c r="P102" i="23" s="1"/>
  <c r="AY115" i="22"/>
  <c r="H115" i="28"/>
  <c r="J115" i="23" s="1"/>
  <c r="AY18" i="22"/>
  <c r="H18" i="28"/>
  <c r="J18" i="23" s="1"/>
  <c r="AX68" i="22"/>
  <c r="BA68" i="22" s="1"/>
  <c r="AX97" i="22"/>
  <c r="BA97" i="22" s="1"/>
  <c r="AX104" i="22"/>
  <c r="AX107" i="22"/>
  <c r="BA107" i="22" s="1"/>
  <c r="AY89" i="22"/>
  <c r="H89" i="28"/>
  <c r="J89" i="23" s="1"/>
  <c r="AZ13" i="22"/>
  <c r="N13" i="28"/>
  <c r="P13" i="23" s="1"/>
  <c r="V27" i="22"/>
  <c r="Y27" i="22" s="1"/>
  <c r="Z27" i="22" s="1"/>
  <c r="AZ78" i="22"/>
  <c r="N78" i="28"/>
  <c r="P78" i="23" s="1"/>
  <c r="AZ103" i="22"/>
  <c r="N103" i="28"/>
  <c r="P103" i="23" s="1"/>
  <c r="V18" i="22"/>
  <c r="Y18" i="22" s="1"/>
  <c r="Z18" i="22" s="1"/>
  <c r="AZ59" i="22"/>
  <c r="N59" i="28"/>
  <c r="P59" i="23" s="1"/>
  <c r="AX21" i="22"/>
  <c r="B21" i="28"/>
  <c r="D21" i="23" s="1"/>
  <c r="Y15" i="22"/>
  <c r="Z15" i="22" s="1"/>
  <c r="AX67" i="22"/>
  <c r="B67" i="28"/>
  <c r="D67" i="23" s="1"/>
  <c r="AX30" i="22"/>
  <c r="B30" i="28"/>
  <c r="D30" i="23" s="1"/>
  <c r="AX80" i="22"/>
  <c r="B80" i="28"/>
  <c r="D80" i="23" s="1"/>
  <c r="V71" i="22"/>
  <c r="Y71" i="22" s="1"/>
  <c r="Z71" i="22" s="1"/>
  <c r="AX103" i="22"/>
  <c r="AX43" i="22"/>
  <c r="AZ96" i="22"/>
  <c r="N96" i="28"/>
  <c r="P96" i="23" s="1"/>
  <c r="AY105" i="22"/>
  <c r="H105" i="28"/>
  <c r="J105" i="23" s="1"/>
  <c r="V105" i="23" s="1"/>
  <c r="AX126" i="22"/>
  <c r="AZ124" i="22"/>
  <c r="BA124" i="22" s="1"/>
  <c r="N124" i="28"/>
  <c r="P124" i="23" s="1"/>
  <c r="V40" i="22"/>
  <c r="Y40" i="22" s="1"/>
  <c r="Z40" i="22" s="1"/>
  <c r="AX7" i="22"/>
  <c r="B7" i="28"/>
  <c r="D7" i="23" s="1"/>
  <c r="AY11" i="22"/>
  <c r="H11" i="28"/>
  <c r="J11" i="23" s="1"/>
  <c r="AX130" i="22"/>
  <c r="BA130" i="22" s="1"/>
  <c r="B130" i="28"/>
  <c r="D130" i="23" s="1"/>
  <c r="V130" i="23" s="1"/>
  <c r="AX5" i="22"/>
  <c r="B5" i="28"/>
  <c r="D5" i="23" s="1"/>
  <c r="AY87" i="22"/>
  <c r="H87" i="28"/>
  <c r="J87" i="23" s="1"/>
  <c r="AZ56" i="22"/>
  <c r="N56" i="28"/>
  <c r="P56" i="23" s="1"/>
  <c r="AY9" i="22"/>
  <c r="BA9" i="22" s="1"/>
  <c r="H9" i="28"/>
  <c r="J9" i="23" s="1"/>
  <c r="V9" i="23" s="1"/>
  <c r="AY118" i="22"/>
  <c r="H118" i="28"/>
  <c r="J118" i="23" s="1"/>
  <c r="AY75" i="22"/>
  <c r="H75" i="28"/>
  <c r="J75" i="23" s="1"/>
  <c r="AX56" i="22"/>
  <c r="B56" i="28"/>
  <c r="D56" i="23" s="1"/>
  <c r="AX52" i="22"/>
  <c r="B52" i="28"/>
  <c r="D52" i="23" s="1"/>
  <c r="AY63" i="22"/>
  <c r="H63" i="28"/>
  <c r="J63" i="23" s="1"/>
  <c r="AZ66" i="22"/>
  <c r="N66" i="28"/>
  <c r="P66" i="23" s="1"/>
  <c r="V49" i="23"/>
  <c r="V18" i="23"/>
  <c r="Y58" i="22"/>
  <c r="Z58" i="22" s="1"/>
  <c r="AX57" i="22"/>
  <c r="B57" i="28"/>
  <c r="D57" i="23" s="1"/>
  <c r="AX35" i="22"/>
  <c r="BA35" i="22" s="1"/>
  <c r="B35" i="28"/>
  <c r="D35" i="23" s="1"/>
  <c r="V35" i="23" s="1"/>
  <c r="AZ22" i="22"/>
  <c r="N22" i="28"/>
  <c r="P22" i="23" s="1"/>
  <c r="V22" i="23" s="1"/>
  <c r="AY71" i="22"/>
  <c r="H71" i="28"/>
  <c r="J71" i="23" s="1"/>
  <c r="AZ21" i="22"/>
  <c r="N21" i="28"/>
  <c r="P21" i="23" s="1"/>
  <c r="AX110" i="22"/>
  <c r="BA110" i="22" s="1"/>
  <c r="B110" i="28"/>
  <c r="D110" i="23" s="1"/>
  <c r="V110" i="23" s="1"/>
  <c r="AY30" i="22"/>
  <c r="H30" i="28"/>
  <c r="J30" i="23" s="1"/>
  <c r="B42" i="28"/>
  <c r="D42" i="23" s="1"/>
  <c r="AX42" i="22"/>
  <c r="AX62" i="22"/>
  <c r="Y122" i="22"/>
  <c r="Z122" i="22" s="1"/>
  <c r="V69" i="23"/>
  <c r="Y129" i="22"/>
  <c r="Z129" i="22" s="1"/>
  <c r="AZ90" i="22"/>
  <c r="BA90" i="22" s="1"/>
  <c r="N90" i="28"/>
  <c r="P90" i="23" s="1"/>
  <c r="V13" i="22"/>
  <c r="Y13" i="22" s="1"/>
  <c r="Z13" i="22" s="1"/>
  <c r="AX120" i="22"/>
  <c r="BA120" i="22" s="1"/>
  <c r="B120" i="28"/>
  <c r="D120" i="23" s="1"/>
  <c r="V120" i="23" s="1"/>
  <c r="V21" i="22"/>
  <c r="Y21" i="22" s="1"/>
  <c r="Z21" i="22" s="1"/>
  <c r="V110" i="22"/>
  <c r="Y110" i="22" s="1"/>
  <c r="Z110" i="22" s="1"/>
  <c r="AX59" i="22"/>
  <c r="AZ29" i="22"/>
  <c r="N29" i="28"/>
  <c r="P29" i="23" s="1"/>
  <c r="AX91" i="22"/>
  <c r="BA91" i="22" s="1"/>
  <c r="B91" i="28"/>
  <c r="D91" i="23" s="1"/>
  <c r="V91" i="23" s="1"/>
  <c r="V33" i="22"/>
  <c r="Y33" i="22" s="1"/>
  <c r="Z33" i="22" s="1"/>
  <c r="AX66" i="22"/>
  <c r="BA66" i="22" s="1"/>
  <c r="B66" i="28"/>
  <c r="D66" i="23" s="1"/>
  <c r="V69" i="22"/>
  <c r="Y69" i="22" s="1"/>
  <c r="Z69" i="22" s="1"/>
  <c r="AZ82" i="22"/>
  <c r="N82" i="28"/>
  <c r="P82" i="23" s="1"/>
  <c r="AX94" i="22"/>
  <c r="B94" i="28"/>
  <c r="D94" i="23" s="1"/>
  <c r="AZ48" i="22"/>
  <c r="N48" i="28"/>
  <c r="P48" i="23" s="1"/>
  <c r="AX22" i="22"/>
  <c r="BA22" i="22" s="1"/>
  <c r="B22" i="28"/>
  <c r="D22" i="23" s="1"/>
  <c r="AZ71" i="22"/>
  <c r="N71" i="28"/>
  <c r="P71" i="23" s="1"/>
  <c r="AZ79" i="22"/>
  <c r="BA79" i="22" s="1"/>
  <c r="N79" i="28"/>
  <c r="P79" i="23" s="1"/>
  <c r="V79" i="23" s="1"/>
  <c r="AX53" i="22"/>
  <c r="BA53" i="22" s="1"/>
  <c r="B53" i="28"/>
  <c r="D53" i="23" s="1"/>
  <c r="V53" i="23" s="1"/>
  <c r="V30" i="22"/>
  <c r="Y30" i="22" s="1"/>
  <c r="Z30" i="22" s="1"/>
  <c r="AX38" i="22"/>
  <c r="B38" i="28"/>
  <c r="D38" i="23" s="1"/>
  <c r="AZ55" i="22"/>
  <c r="N55" i="28"/>
  <c r="P55" i="23" s="1"/>
  <c r="V55" i="23" s="1"/>
  <c r="V6" i="22"/>
  <c r="Y6" i="22" s="1"/>
  <c r="Z6" i="22" s="1"/>
  <c r="V109" i="23"/>
  <c r="BA18" i="22"/>
  <c r="AX82" i="22"/>
  <c r="BA82" i="22" s="1"/>
  <c r="B82" i="28"/>
  <c r="D82" i="23" s="1"/>
  <c r="AY42" i="22"/>
  <c r="H42" i="28"/>
  <c r="J42" i="23" s="1"/>
  <c r="V42" i="23" s="1"/>
  <c r="AX122" i="22"/>
  <c r="BA122" i="22" s="1"/>
  <c r="B122" i="28"/>
  <c r="D122" i="23" s="1"/>
  <c r="V122" i="23" s="1"/>
  <c r="AZ54" i="22"/>
  <c r="N54" i="28"/>
  <c r="P54" i="23" s="1"/>
  <c r="V54" i="23" s="1"/>
  <c r="AZ113" i="22"/>
  <c r="BA113" i="22" s="1"/>
  <c r="N113" i="28"/>
  <c r="P113" i="23" s="1"/>
  <c r="Y84" i="22"/>
  <c r="Z84" i="22" s="1"/>
  <c r="V84" i="23"/>
  <c r="BA69" i="22"/>
  <c r="V83" i="23"/>
  <c r="BA105" i="22"/>
  <c r="V92" i="22"/>
  <c r="Y92" i="22" s="1"/>
  <c r="Z92" i="22" s="1"/>
  <c r="AY10" i="22"/>
  <c r="H10" i="28"/>
  <c r="J10" i="23" s="1"/>
  <c r="V55" i="22"/>
  <c r="Y55" i="22" s="1"/>
  <c r="Z55" i="22" s="1"/>
  <c r="AX88" i="22"/>
  <c r="B88" i="28"/>
  <c r="D88" i="23" s="1"/>
  <c r="V26" i="22"/>
  <c r="Y26" i="22" s="1"/>
  <c r="Z26" i="22" s="1"/>
  <c r="AX31" i="22"/>
  <c r="AY131" i="22"/>
  <c r="H131" i="28"/>
  <c r="J131" i="23" s="1"/>
  <c r="V131" i="23" s="1"/>
  <c r="AX114" i="22"/>
  <c r="B114" i="28"/>
  <c r="D114" i="23" s="1"/>
  <c r="AY108" i="22"/>
  <c r="H108" i="28"/>
  <c r="J108" i="23" s="1"/>
  <c r="AX50" i="22"/>
  <c r="Y31" i="22"/>
  <c r="Z31" i="22" s="1"/>
  <c r="AY8" i="22"/>
  <c r="H8" i="28"/>
  <c r="J8" i="23" s="1"/>
  <c r="V8" i="23" s="1"/>
  <c r="AX101" i="22"/>
  <c r="V123" i="22"/>
  <c r="Y123" i="22" s="1"/>
  <c r="Z123" i="22" s="1"/>
  <c r="V88" i="22"/>
  <c r="Y88" i="22" s="1"/>
  <c r="Z88" i="22" s="1"/>
  <c r="AY21" i="22"/>
  <c r="H21" i="28"/>
  <c r="J21" i="23" s="1"/>
  <c r="AX100" i="22"/>
  <c r="B100" i="28"/>
  <c r="D100" i="23" s="1"/>
  <c r="AZ58" i="22"/>
  <c r="N58" i="28"/>
  <c r="P58" i="23" s="1"/>
  <c r="AZ24" i="22"/>
  <c r="N24" i="28"/>
  <c r="P24" i="23" s="1"/>
  <c r="B110" i="26"/>
  <c r="B108" i="27"/>
  <c r="AX77" i="22"/>
  <c r="B77" i="28"/>
  <c r="D77" i="23" s="1"/>
  <c r="AX58" i="22"/>
  <c r="B58" i="28"/>
  <c r="D58" i="23" s="1"/>
  <c r="AX26" i="22"/>
  <c r="BA26" i="22" s="1"/>
  <c r="B26" i="28"/>
  <c r="D26" i="23" s="1"/>
  <c r="V26" i="23" s="1"/>
  <c r="AX111" i="22"/>
  <c r="BA111" i="22" s="1"/>
  <c r="B111" i="28"/>
  <c r="D111" i="23" s="1"/>
  <c r="V111" i="23" s="1"/>
  <c r="AZ15" i="22"/>
  <c r="N15" i="28"/>
  <c r="P15" i="23" s="1"/>
  <c r="AY16" i="22"/>
  <c r="H16" i="28"/>
  <c r="J16" i="23" s="1"/>
  <c r="AY103" i="22"/>
  <c r="H103" i="28"/>
  <c r="J103" i="23" s="1"/>
  <c r="V103" i="23" s="1"/>
  <c r="AX75" i="22"/>
  <c r="BA75" i="22" s="1"/>
  <c r="B75" i="28"/>
  <c r="D75" i="23" s="1"/>
  <c r="V75" i="23" s="1"/>
  <c r="AY6" i="22"/>
  <c r="H6" i="28"/>
  <c r="J6" i="23" s="1"/>
  <c r="V6" i="23" s="1"/>
  <c r="AZ114" i="22"/>
  <c r="N114" i="28"/>
  <c r="P114" i="23" s="1"/>
  <c r="V13" i="23"/>
  <c r="BA109" i="22"/>
  <c r="V124" i="23"/>
  <c r="AX131" i="22"/>
  <c r="BA131" i="22" s="1"/>
  <c r="AX106" i="22"/>
  <c r="B106" i="28"/>
  <c r="D106" i="23" s="1"/>
  <c r="AZ7" i="22"/>
  <c r="N7" i="28"/>
  <c r="P7" i="23" s="1"/>
  <c r="AZ63" i="22"/>
  <c r="N63" i="28"/>
  <c r="P63" i="23" s="1"/>
  <c r="V63" i="23" s="1"/>
  <c r="AX12" i="22"/>
  <c r="BA12" i="22" s="1"/>
  <c r="B12" i="28"/>
  <c r="D12" i="23" s="1"/>
  <c r="V12" i="23" s="1"/>
  <c r="B79" i="26"/>
  <c r="B77" i="27"/>
  <c r="AX83" i="22"/>
  <c r="BA83" i="22" s="1"/>
  <c r="AY114" i="22"/>
  <c r="H114" i="28"/>
  <c r="J114" i="23" s="1"/>
  <c r="AX60" i="22"/>
  <c r="B60" i="28"/>
  <c r="D60" i="23" s="1"/>
  <c r="V73" i="22"/>
  <c r="Y73" i="22" s="1"/>
  <c r="Z73" i="22" s="1"/>
  <c r="AX11" i="22"/>
  <c r="BA11" i="22" s="1"/>
  <c r="B11" i="28"/>
  <c r="D11" i="23" s="1"/>
  <c r="V11" i="23" s="1"/>
  <c r="AX28" i="22"/>
  <c r="B28" i="28"/>
  <c r="D28" i="23" s="1"/>
  <c r="AY80" i="22"/>
  <c r="H80" i="28"/>
  <c r="J80" i="23" s="1"/>
  <c r="V80" i="23" s="1"/>
  <c r="AY52" i="22"/>
  <c r="H52" i="28"/>
  <c r="J52" i="23" s="1"/>
  <c r="AY5" i="22"/>
  <c r="H5" i="28"/>
  <c r="J5" i="23" s="1"/>
  <c r="V46" i="23"/>
  <c r="AX51" i="22"/>
  <c r="BA51" i="22" s="1"/>
  <c r="B51" i="28"/>
  <c r="D51" i="23" s="1"/>
  <c r="V51" i="23" s="1"/>
  <c r="AX54" i="22"/>
  <c r="BA54" i="22" s="1"/>
  <c r="AX29" i="22"/>
  <c r="BA29" i="22" s="1"/>
  <c r="B122" i="27"/>
  <c r="B124" i="26"/>
  <c r="AZ31" i="22"/>
  <c r="N31" i="28"/>
  <c r="P31" i="23" s="1"/>
  <c r="V31" i="23" s="1"/>
  <c r="AZ47" i="22"/>
  <c r="N47" i="28"/>
  <c r="P47" i="23" s="1"/>
  <c r="V19" i="22"/>
  <c r="Y19" i="22" s="1"/>
  <c r="Z19" i="22" s="1"/>
  <c r="AX36" i="22"/>
  <c r="BA36" i="22" s="1"/>
  <c r="B36" i="28"/>
  <c r="D36" i="23" s="1"/>
  <c r="V36" i="23" s="1"/>
  <c r="AY123" i="22"/>
  <c r="H123" i="28"/>
  <c r="J123" i="23" s="1"/>
  <c r="V118" i="23"/>
  <c r="AX39" i="22"/>
  <c r="BA39" i="22" s="1"/>
  <c r="B39" i="28"/>
  <c r="D39" i="23" s="1"/>
  <c r="V39" i="23" s="1"/>
  <c r="BA48" i="22"/>
  <c r="AY113" i="22"/>
  <c r="H113" i="28"/>
  <c r="J113" i="23" s="1"/>
  <c r="V113" i="23" s="1"/>
  <c r="AX108" i="22"/>
  <c r="BA108" i="22" s="1"/>
  <c r="B108" i="28"/>
  <c r="D108" i="23" s="1"/>
  <c r="AZ101" i="22"/>
  <c r="N101" i="28"/>
  <c r="P101" i="23" s="1"/>
  <c r="V101" i="23" s="1"/>
  <c r="AY24" i="22"/>
  <c r="H24" i="28"/>
  <c r="J24" i="23" s="1"/>
  <c r="AY77" i="22"/>
  <c r="H77" i="28"/>
  <c r="J77" i="23" s="1"/>
  <c r="AZ16" i="22"/>
  <c r="N16" i="28"/>
  <c r="P16" i="23" s="1"/>
  <c r="AY92" i="22"/>
  <c r="H92" i="28"/>
  <c r="J92" i="23" s="1"/>
  <c r="AY60" i="22"/>
  <c r="H60" i="28"/>
  <c r="J60" i="23" s="1"/>
  <c r="AZ93" i="22"/>
  <c r="N93" i="28"/>
  <c r="P93" i="23" s="1"/>
  <c r="V93" i="23" s="1"/>
  <c r="AX116" i="22"/>
  <c r="B116" i="28"/>
  <c r="D116" i="23" s="1"/>
  <c r="AX13" i="22"/>
  <c r="BA13" i="22" s="1"/>
  <c r="AX37" i="22"/>
  <c r="BA37" i="22" s="1"/>
  <c r="AX10" i="22"/>
  <c r="B10" i="28"/>
  <c r="D10" i="23" s="1"/>
  <c r="Y115" i="22"/>
  <c r="Z115" i="22" s="1"/>
  <c r="AY17" i="22"/>
  <c r="BA17" i="22" s="1"/>
  <c r="H17" i="28"/>
  <c r="J17" i="23" s="1"/>
  <c r="V17" i="23" s="1"/>
  <c r="AY95" i="22"/>
  <c r="H95" i="28"/>
  <c r="J95" i="23" s="1"/>
  <c r="V95" i="23" s="1"/>
  <c r="AX74" i="22"/>
  <c r="B74" i="28"/>
  <c r="D74" i="23" s="1"/>
  <c r="V74" i="23" s="1"/>
  <c r="AX127" i="22"/>
  <c r="BA127" i="22" s="1"/>
  <c r="B127" i="28"/>
  <c r="D127" i="23" s="1"/>
  <c r="V127" i="23" s="1"/>
  <c r="V87" i="22"/>
  <c r="Y87" i="22" s="1"/>
  <c r="Z87" i="22" s="1"/>
  <c r="AZ106" i="22"/>
  <c r="N106" i="28"/>
  <c r="P106" i="23" s="1"/>
  <c r="V92" i="23"/>
  <c r="V20" i="23"/>
  <c r="V125" i="23"/>
  <c r="V117" i="23"/>
  <c r="V28" i="22"/>
  <c r="Y28" i="22" s="1"/>
  <c r="Z28" i="22" s="1"/>
  <c r="AY96" i="22"/>
  <c r="BA96" i="22" s="1"/>
  <c r="H96" i="28"/>
  <c r="J96" i="23" s="1"/>
  <c r="V96" i="23" s="1"/>
  <c r="AZ37" i="22"/>
  <c r="N37" i="28"/>
  <c r="P37" i="23" s="1"/>
  <c r="V37" i="23" s="1"/>
  <c r="AZ10" i="22"/>
  <c r="N10" i="28"/>
  <c r="P10" i="23" s="1"/>
  <c r="V10" i="23" s="1"/>
  <c r="V5" i="22"/>
  <c r="Y5" i="22" s="1"/>
  <c r="Z5" i="22" s="1"/>
  <c r="AZ34" i="22"/>
  <c r="BA34" i="22" s="1"/>
  <c r="N34" i="28"/>
  <c r="P34" i="23" s="1"/>
  <c r="V34" i="23" s="1"/>
  <c r="AZ32" i="22"/>
  <c r="BA32" i="22" s="1"/>
  <c r="N32" i="28"/>
  <c r="P32" i="23" s="1"/>
  <c r="AX64" i="22"/>
  <c r="B64" i="28"/>
  <c r="D64" i="23" s="1"/>
  <c r="AZ33" i="22"/>
  <c r="N33" i="28"/>
  <c r="P33" i="23" s="1"/>
  <c r="V33" i="23" s="1"/>
  <c r="AX6" i="22"/>
  <c r="AX46" i="22"/>
  <c r="BA46" i="22" s="1"/>
  <c r="AX72" i="22"/>
  <c r="BA72" i="22" s="1"/>
  <c r="V15" i="23"/>
  <c r="V67" i="22"/>
  <c r="Y67" i="22" s="1"/>
  <c r="Z67" i="22" s="1"/>
  <c r="AX121" i="22"/>
  <c r="BA121" i="22" s="1"/>
  <c r="V41" i="23"/>
  <c r="V61" i="22"/>
  <c r="Y61" i="22" s="1"/>
  <c r="Z61" i="22" s="1"/>
  <c r="AX93" i="22"/>
  <c r="BA93" i="22" s="1"/>
  <c r="AY27" i="22"/>
  <c r="H27" i="28"/>
  <c r="J27" i="23" s="1"/>
  <c r="AX90" i="22"/>
  <c r="B90" i="28"/>
  <c r="D90" i="23" s="1"/>
  <c r="AX118" i="22"/>
  <c r="BA118" i="22" s="1"/>
  <c r="AZ85" i="22"/>
  <c r="N85" i="28"/>
  <c r="P85" i="23" s="1"/>
  <c r="AY104" i="22"/>
  <c r="H104" i="28"/>
  <c r="J104" i="23" s="1"/>
  <c r="V104" i="23" s="1"/>
  <c r="AX81" i="22"/>
  <c r="B81" i="28"/>
  <c r="D81" i="23" s="1"/>
  <c r="AY23" i="22"/>
  <c r="H23" i="28"/>
  <c r="J23" i="23" s="1"/>
  <c r="AZ86" i="22"/>
  <c r="BA86" i="22" s="1"/>
  <c r="N86" i="28"/>
  <c r="P86" i="23" s="1"/>
  <c r="V86" i="23" s="1"/>
  <c r="AZ115" i="22"/>
  <c r="N115" i="28"/>
  <c r="P115" i="23" s="1"/>
  <c r="AZ8" i="22"/>
  <c r="BA8" i="22" s="1"/>
  <c r="N8" i="28"/>
  <c r="P8" i="23" s="1"/>
  <c r="AX47" i="22"/>
  <c r="B47" i="28"/>
  <c r="D47" i="23" s="1"/>
  <c r="AY129" i="22"/>
  <c r="H129" i="28"/>
  <c r="J129" i="23" s="1"/>
  <c r="V97" i="22"/>
  <c r="Y97" i="22" s="1"/>
  <c r="Z97" i="22" s="1"/>
  <c r="AX16" i="22"/>
  <c r="B16" i="28"/>
  <c r="D16" i="23" s="1"/>
  <c r="V16" i="23" s="1"/>
  <c r="B66" i="27"/>
  <c r="B68" i="26"/>
  <c r="Y108" i="22"/>
  <c r="Z108" i="22" s="1"/>
  <c r="AX73" i="22"/>
  <c r="B73" i="28"/>
  <c r="D73" i="23" s="1"/>
  <c r="AZ81" i="22"/>
  <c r="N81" i="28"/>
  <c r="P81" i="23" s="1"/>
  <c r="V49" i="22"/>
  <c r="Y49" i="22" s="1"/>
  <c r="Z49" i="22" s="1"/>
  <c r="AX40" i="22"/>
  <c r="BA92" i="22"/>
  <c r="V32" i="23"/>
  <c r="AX20" i="22"/>
  <c r="BA20" i="22" s="1"/>
  <c r="AX125" i="22"/>
  <c r="BA125" i="22" s="1"/>
  <c r="AX117" i="22"/>
  <c r="BA117" i="22" s="1"/>
  <c r="AY58" i="22"/>
  <c r="H58" i="28"/>
  <c r="J58" i="23" s="1"/>
  <c r="AY98" i="22"/>
  <c r="H98" i="28"/>
  <c r="J98" i="23" s="1"/>
  <c r="V98" i="23" s="1"/>
  <c r="AY40" i="22"/>
  <c r="H40" i="28"/>
  <c r="J40" i="23" s="1"/>
  <c r="V40" i="23" s="1"/>
  <c r="AX23" i="22"/>
  <c r="B23" i="28"/>
  <c r="D23" i="23" s="1"/>
  <c r="AY70" i="22"/>
  <c r="BA70" i="22" s="1"/>
  <c r="H70" i="28"/>
  <c r="J70" i="23" s="1"/>
  <c r="V70" i="23" s="1"/>
  <c r="AY57" i="22"/>
  <c r="H57" i="28"/>
  <c r="J57" i="23" s="1"/>
  <c r="AZ25" i="22"/>
  <c r="N25" i="28"/>
  <c r="P25" i="23" s="1"/>
  <c r="AX61" i="22"/>
  <c r="BA61" i="22" s="1"/>
  <c r="B61" i="28"/>
  <c r="D61" i="23" s="1"/>
  <c r="V61" i="23" s="1"/>
  <c r="AY43" i="22"/>
  <c r="H43" i="28"/>
  <c r="J43" i="23" s="1"/>
  <c r="V43" i="23" s="1"/>
  <c r="AX87" i="22"/>
  <c r="BA87" i="22" s="1"/>
  <c r="B87" i="28"/>
  <c r="D87" i="23" s="1"/>
  <c r="V87" i="23" s="1"/>
  <c r="AY116" i="22"/>
  <c r="H116" i="28"/>
  <c r="J116" i="23" s="1"/>
  <c r="AX55" i="22"/>
  <c r="V123" i="23"/>
  <c r="V106" i="22"/>
  <c r="Y106" i="22" s="1"/>
  <c r="Z106" i="22" s="1"/>
  <c r="V98" i="22"/>
  <c r="Y98" i="22" s="1"/>
  <c r="Z98" i="22" s="1"/>
  <c r="AX14" i="22"/>
  <c r="BA14" i="22" s="1"/>
  <c r="B14" i="28"/>
  <c r="D14" i="23" s="1"/>
  <c r="V14" i="23" s="1"/>
  <c r="AY28" i="22"/>
  <c r="H28" i="28"/>
  <c r="J28" i="23" s="1"/>
  <c r="AZ62" i="22"/>
  <c r="BA62" i="22" s="1"/>
  <c r="N62" i="28"/>
  <c r="P62" i="23" s="1"/>
  <c r="V62" i="23" s="1"/>
  <c r="AX15" i="22"/>
  <c r="BA15" i="22" s="1"/>
  <c r="V99" i="23"/>
  <c r="V95" i="22"/>
  <c r="Y95" i="22" s="1"/>
  <c r="Z95" i="22" s="1"/>
  <c r="AY67" i="22"/>
  <c r="H67" i="28"/>
  <c r="J67" i="23" s="1"/>
  <c r="AX41" i="22"/>
  <c r="AX128" i="22"/>
  <c r="AY128" i="22"/>
  <c r="H128" i="28"/>
  <c r="J128" i="23" s="1"/>
  <c r="V128" i="23" s="1"/>
  <c r="V128" i="22"/>
  <c r="Y128" i="22" s="1"/>
  <c r="Z128" i="22" s="1"/>
  <c r="AZ77" i="22"/>
  <c r="N77" i="28"/>
  <c r="P77" i="23" s="1"/>
  <c r="AX49" i="22"/>
  <c r="BA49" i="22" s="1"/>
  <c r="B49" i="28"/>
  <c r="D49" i="23" s="1"/>
  <c r="V102" i="22"/>
  <c r="Y102" i="22" s="1"/>
  <c r="Z102" i="22" s="1"/>
  <c r="AZ64" i="22"/>
  <c r="N64" i="28"/>
  <c r="P64" i="23" s="1"/>
  <c r="AZ45" i="22"/>
  <c r="N45" i="28"/>
  <c r="P45" i="23" s="1"/>
  <c r="V45" i="23" s="1"/>
  <c r="AZ119" i="22"/>
  <c r="N119" i="28"/>
  <c r="P119" i="23" s="1"/>
  <c r="V119" i="23" s="1"/>
  <c r="AX115" i="22"/>
  <c r="B115" i="28"/>
  <c r="D115" i="23" s="1"/>
  <c r="AX85" i="22"/>
  <c r="BA85" i="22" s="1"/>
  <c r="B85" i="28"/>
  <c r="D85" i="23" s="1"/>
  <c r="V19" i="23"/>
  <c r="AX65" i="22"/>
  <c r="BA65" i="22" s="1"/>
  <c r="V48" i="23"/>
  <c r="AX63" i="22"/>
  <c r="V42" i="22"/>
  <c r="Y42" i="22" s="1"/>
  <c r="Z42" i="22" s="1"/>
  <c r="AY59" i="22"/>
  <c r="H59" i="28"/>
  <c r="J59" i="23" s="1"/>
  <c r="AZ116" i="22"/>
  <c r="N116" i="28"/>
  <c r="P116" i="23" s="1"/>
  <c r="AX112" i="22"/>
  <c r="BA112" i="22" s="1"/>
  <c r="B112" i="28"/>
  <c r="D112" i="23" s="1"/>
  <c r="V112" i="23" s="1"/>
  <c r="AZ4" i="22"/>
  <c r="BA4" i="22" s="1"/>
  <c r="N4" i="28"/>
  <c r="P4" i="23" s="1"/>
  <c r="V4" i="23" s="1"/>
  <c r="V64" i="22"/>
  <c r="Y64" i="22" s="1"/>
  <c r="Z64" i="22" s="1"/>
  <c r="AY73" i="22"/>
  <c r="H73" i="28"/>
  <c r="J73" i="23" s="1"/>
  <c r="V29" i="23"/>
  <c r="AX45" i="22"/>
  <c r="BA45" i="22" s="1"/>
  <c r="AZ38" i="22"/>
  <c r="N38" i="28"/>
  <c r="P38" i="23" s="1"/>
  <c r="V7" i="22"/>
  <c r="Y7" i="22" s="1"/>
  <c r="Z7" i="22" s="1"/>
  <c r="AZ126" i="22"/>
  <c r="BA126" i="22" s="1"/>
  <c r="N126" i="28"/>
  <c r="P126" i="23" s="1"/>
  <c r="V126" i="23" s="1"/>
  <c r="AZ88" i="22"/>
  <c r="N88" i="28"/>
  <c r="P88" i="23" s="1"/>
  <c r="AX89" i="22"/>
  <c r="B89" i="28"/>
  <c r="D89" i="23" s="1"/>
  <c r="V89" i="23" s="1"/>
  <c r="AZ129" i="22"/>
  <c r="N129" i="28"/>
  <c r="P129" i="23" s="1"/>
  <c r="V129" i="23" s="1"/>
  <c r="AX123" i="22"/>
  <c r="BA123" i="22" s="1"/>
  <c r="V28" i="23"/>
  <c r="V79" i="22"/>
  <c r="Y79" i="22" s="1"/>
  <c r="Z79" i="22" s="1"/>
  <c r="V77" i="22"/>
  <c r="Y77" i="22" s="1"/>
  <c r="Z77" i="22" s="1"/>
  <c r="AY25" i="22"/>
  <c r="H25" i="28"/>
  <c r="J25" i="23" s="1"/>
  <c r="AX76" i="22"/>
  <c r="BA76" i="22" s="1"/>
  <c r="AX99" i="22"/>
  <c r="BA99" i="22" s="1"/>
  <c r="AX84" i="22"/>
  <c r="BA84" i="22" s="1"/>
  <c r="AX98" i="22"/>
  <c r="BA98" i="22" s="1"/>
  <c r="AZ94" i="22"/>
  <c r="BA94" i="22" s="1"/>
  <c r="N94" i="28"/>
  <c r="P94" i="23" s="1"/>
  <c r="AX78" i="22"/>
  <c r="BA78" i="22" s="1"/>
  <c r="B78" i="28"/>
  <c r="D78" i="23" s="1"/>
  <c r="V78" i="23" s="1"/>
  <c r="V74" i="22"/>
  <c r="Y74" i="22" s="1"/>
  <c r="Z74" i="22" s="1"/>
  <c r="AY47" i="22"/>
  <c r="H47" i="28"/>
  <c r="J47" i="23" s="1"/>
  <c r="V32" i="22"/>
  <c r="Y32" i="22" s="1"/>
  <c r="Z32" i="22" s="1"/>
  <c r="AY50" i="22"/>
  <c r="H50" i="28"/>
  <c r="J50" i="23" s="1"/>
  <c r="V50" i="23" s="1"/>
  <c r="AZ100" i="22"/>
  <c r="N100" i="28"/>
  <c r="P100" i="23" s="1"/>
  <c r="AX24" i="22"/>
  <c r="B73" i="27" l="1"/>
  <c r="BA24" i="22"/>
  <c r="BA41" i="22"/>
  <c r="BA129" i="22"/>
  <c r="BA10" i="22"/>
  <c r="B98" i="27"/>
  <c r="V94" i="23"/>
  <c r="BA88" i="22"/>
  <c r="V59" i="23"/>
  <c r="B60" i="27" s="1"/>
  <c r="V85" i="23"/>
  <c r="B88" i="26" s="1"/>
  <c r="V82" i="23"/>
  <c r="BA103" i="22"/>
  <c r="AA4" i="22"/>
  <c r="BA116" i="22"/>
  <c r="BA23" i="22"/>
  <c r="BA114" i="22"/>
  <c r="BA73" i="22"/>
  <c r="BA59" i="22"/>
  <c r="V25" i="23"/>
  <c r="B26" i="27" s="1"/>
  <c r="V71" i="23"/>
  <c r="B37" i="26"/>
  <c r="B35" i="27"/>
  <c r="B104" i="27"/>
  <c r="B106" i="26"/>
  <c r="B130" i="27"/>
  <c r="B132" i="26"/>
  <c r="B5" i="27"/>
  <c r="B7" i="26"/>
  <c r="B32" i="27"/>
  <c r="B34" i="26"/>
  <c r="B107" i="26"/>
  <c r="B105" i="27"/>
  <c r="B89" i="26"/>
  <c r="B87" i="27"/>
  <c r="B36" i="26"/>
  <c r="B34" i="27"/>
  <c r="B9" i="27"/>
  <c r="B11" i="26"/>
  <c r="B55" i="27"/>
  <c r="B57" i="26"/>
  <c r="B46" i="27"/>
  <c r="B48" i="26"/>
  <c r="B38" i="27"/>
  <c r="B40" i="26"/>
  <c r="B104" i="26"/>
  <c r="B102" i="27"/>
  <c r="B127" i="27"/>
  <c r="B129" i="26"/>
  <c r="B129" i="27"/>
  <c r="B131" i="26"/>
  <c r="B73" i="26"/>
  <c r="B71" i="27"/>
  <c r="B97" i="27"/>
  <c r="B99" i="26"/>
  <c r="B18" i="27"/>
  <c r="B20" i="26"/>
  <c r="B82" i="26"/>
  <c r="B80" i="27"/>
  <c r="B28" i="26"/>
  <c r="B101" i="26"/>
  <c r="B99" i="27"/>
  <c r="BA6" i="22"/>
  <c r="B130" i="26"/>
  <c r="B128" i="27"/>
  <c r="B42" i="26"/>
  <c r="B40" i="27"/>
  <c r="V47" i="23"/>
  <c r="V60" i="23"/>
  <c r="BA106" i="22"/>
  <c r="BA58" i="22"/>
  <c r="BA101" i="22"/>
  <c r="B123" i="27"/>
  <c r="B125" i="26"/>
  <c r="B56" i="26"/>
  <c r="B54" i="27"/>
  <c r="BA42" i="22"/>
  <c r="V52" i="23"/>
  <c r="B12" i="26"/>
  <c r="B10" i="27"/>
  <c r="BA5" i="22"/>
  <c r="V67" i="23"/>
  <c r="BA33" i="22"/>
  <c r="C71" i="26"/>
  <c r="D71" i="26"/>
  <c r="B74" i="26"/>
  <c r="B72" i="27"/>
  <c r="B86" i="27"/>
  <c r="B100" i="27"/>
  <c r="B102" i="26"/>
  <c r="B44" i="27"/>
  <c r="B46" i="26"/>
  <c r="BA40" i="22"/>
  <c r="B120" i="26"/>
  <c r="B118" i="27"/>
  <c r="V116" i="23"/>
  <c r="V108" i="23"/>
  <c r="B54" i="26"/>
  <c r="B52" i="27"/>
  <c r="B81" i="27"/>
  <c r="B83" i="26"/>
  <c r="BA60" i="22"/>
  <c r="B15" i="26"/>
  <c r="B13" i="27"/>
  <c r="V114" i="23"/>
  <c r="B87" i="26"/>
  <c r="B85" i="27"/>
  <c r="B110" i="27"/>
  <c r="B112" i="26"/>
  <c r="V90" i="23"/>
  <c r="B21" i="26"/>
  <c r="B19" i="27"/>
  <c r="BA52" i="22"/>
  <c r="B131" i="27"/>
  <c r="B133" i="26"/>
  <c r="BA43" i="22"/>
  <c r="BA67" i="22"/>
  <c r="C68" i="26"/>
  <c r="D68" i="26"/>
  <c r="B75" i="27"/>
  <c r="B77" i="26"/>
  <c r="B52" i="26"/>
  <c r="B50" i="27"/>
  <c r="B81" i="26"/>
  <c r="B79" i="27"/>
  <c r="V115" i="23"/>
  <c r="BA128" i="22"/>
  <c r="B63" i="27"/>
  <c r="B65" i="26"/>
  <c r="B124" i="27"/>
  <c r="B126" i="26"/>
  <c r="B62" i="27"/>
  <c r="B64" i="26"/>
  <c r="V23" i="23"/>
  <c r="BA47" i="22"/>
  <c r="V64" i="23"/>
  <c r="B21" i="27"/>
  <c r="B23" i="26"/>
  <c r="BA74" i="22"/>
  <c r="B94" i="27"/>
  <c r="B96" i="26"/>
  <c r="B49" i="26"/>
  <c r="B47" i="27"/>
  <c r="B64" i="27"/>
  <c r="B66" i="26"/>
  <c r="B78" i="26"/>
  <c r="B76" i="27"/>
  <c r="B112" i="27"/>
  <c r="B114" i="26"/>
  <c r="BA77" i="22"/>
  <c r="BA100" i="22"/>
  <c r="B56" i="27"/>
  <c r="B58" i="26"/>
  <c r="B106" i="27"/>
  <c r="B108" i="26"/>
  <c r="V56" i="23"/>
  <c r="BA25" i="22"/>
  <c r="BA71" i="22"/>
  <c r="D75" i="26"/>
  <c r="C75" i="26"/>
  <c r="BA19" i="22"/>
  <c r="B11" i="27"/>
  <c r="B13" i="26"/>
  <c r="B121" i="26"/>
  <c r="B119" i="27"/>
  <c r="B43" i="27"/>
  <c r="B45" i="26"/>
  <c r="B90" i="27"/>
  <c r="B92" i="26"/>
  <c r="B113" i="27"/>
  <c r="B115" i="26"/>
  <c r="BA115" i="22"/>
  <c r="V81" i="23"/>
  <c r="BA64" i="22"/>
  <c r="B95" i="26"/>
  <c r="B93" i="27"/>
  <c r="B98" i="26"/>
  <c r="B96" i="27"/>
  <c r="B7" i="27"/>
  <c r="B9" i="26"/>
  <c r="BA28" i="22"/>
  <c r="BA63" i="22"/>
  <c r="B125" i="27"/>
  <c r="B127" i="26"/>
  <c r="B83" i="27"/>
  <c r="B85" i="26"/>
  <c r="BA55" i="22"/>
  <c r="B113" i="26"/>
  <c r="B111" i="27"/>
  <c r="B38" i="26"/>
  <c r="B36" i="27"/>
  <c r="V66" i="23"/>
  <c r="BA56" i="22"/>
  <c r="BA104" i="22"/>
  <c r="B42" i="27"/>
  <c r="B44" i="26"/>
  <c r="B126" i="27"/>
  <c r="B128" i="26"/>
  <c r="B116" i="26"/>
  <c r="B114" i="27"/>
  <c r="B97" i="26"/>
  <c r="B95" i="27"/>
  <c r="B47" i="26"/>
  <c r="B45" i="27"/>
  <c r="B53" i="26"/>
  <c r="B51" i="27"/>
  <c r="BA89" i="22"/>
  <c r="B49" i="27"/>
  <c r="B51" i="26"/>
  <c r="B122" i="26"/>
  <c r="B120" i="27"/>
  <c r="B41" i="27"/>
  <c r="B43" i="26"/>
  <c r="V73" i="23"/>
  <c r="B17" i="27"/>
  <c r="B19" i="26"/>
  <c r="BA81" i="22"/>
  <c r="B16" i="27"/>
  <c r="B18" i="26"/>
  <c r="BA95" i="22"/>
  <c r="V24" i="23"/>
  <c r="B37" i="27"/>
  <c r="B39" i="26"/>
  <c r="D124" i="26"/>
  <c r="C124" i="26"/>
  <c r="B14" i="26"/>
  <c r="B12" i="27"/>
  <c r="B29" i="26"/>
  <c r="B27" i="27"/>
  <c r="D110" i="26"/>
  <c r="C110" i="26"/>
  <c r="BA50" i="22"/>
  <c r="BA31" i="22"/>
  <c r="V38" i="23"/>
  <c r="B92" i="27"/>
  <c r="B94" i="26"/>
  <c r="B70" i="27"/>
  <c r="B72" i="26"/>
  <c r="BA80" i="22"/>
  <c r="V21" i="23"/>
  <c r="V100" i="23"/>
  <c r="V102" i="23"/>
  <c r="BA119" i="22"/>
  <c r="B25" i="26"/>
  <c r="B23" i="27"/>
  <c r="B30" i="27"/>
  <c r="B32" i="26"/>
  <c r="V77" i="23"/>
  <c r="B35" i="26"/>
  <c r="B33" i="27"/>
  <c r="BA16" i="22"/>
  <c r="D100" i="26"/>
  <c r="C100" i="26"/>
  <c r="B16" i="26"/>
  <c r="B14" i="27"/>
  <c r="B84" i="27"/>
  <c r="B86" i="26"/>
  <c r="B132" i="27"/>
  <c r="B134" i="26"/>
  <c r="BA38" i="22"/>
  <c r="B121" i="27"/>
  <c r="B123" i="26"/>
  <c r="V57" i="23"/>
  <c r="V7" i="23"/>
  <c r="V30" i="23"/>
  <c r="BA21" i="22"/>
  <c r="V27" i="23"/>
  <c r="BA102" i="22"/>
  <c r="B31" i="26"/>
  <c r="B29" i="27"/>
  <c r="B20" i="27"/>
  <c r="B22" i="26"/>
  <c r="B17" i="26"/>
  <c r="B15" i="27"/>
  <c r="B90" i="26"/>
  <c r="B88" i="27"/>
  <c r="D79" i="26"/>
  <c r="C79" i="26"/>
  <c r="V106" i="23"/>
  <c r="V58" i="23"/>
  <c r="V88" i="23"/>
  <c r="BA57" i="22"/>
  <c r="V5" i="23"/>
  <c r="BA7" i="22"/>
  <c r="BA30" i="22"/>
  <c r="BA27" i="22"/>
  <c r="E3" i="24"/>
  <c r="G3" i="24"/>
  <c r="F3" i="24"/>
  <c r="D3" i="24"/>
  <c r="C3" i="24"/>
  <c r="B62" i="26" l="1"/>
  <c r="B89" i="27"/>
  <c r="B91" i="26"/>
  <c r="C35" i="26"/>
  <c r="D35" i="26"/>
  <c r="C51" i="26"/>
  <c r="D51" i="26"/>
  <c r="C92" i="26"/>
  <c r="D92" i="26"/>
  <c r="C133" i="26"/>
  <c r="D133" i="26"/>
  <c r="D7" i="26"/>
  <c r="C7" i="26"/>
  <c r="B61" i="26"/>
  <c r="B59" i="27"/>
  <c r="D22" i="26"/>
  <c r="C22" i="26"/>
  <c r="B10" i="26"/>
  <c r="B8" i="27"/>
  <c r="B78" i="27"/>
  <c r="B80" i="26"/>
  <c r="B24" i="26"/>
  <c r="B22" i="27"/>
  <c r="D19" i="26"/>
  <c r="C19" i="26"/>
  <c r="B67" i="27"/>
  <c r="B69" i="26"/>
  <c r="C127" i="26"/>
  <c r="D127" i="26"/>
  <c r="B67" i="26"/>
  <c r="B65" i="27"/>
  <c r="C52" i="26"/>
  <c r="D52" i="26"/>
  <c r="C87" i="26"/>
  <c r="D87" i="26"/>
  <c r="D54" i="26"/>
  <c r="C54" i="26"/>
  <c r="D102" i="26"/>
  <c r="C102" i="26"/>
  <c r="C56" i="26"/>
  <c r="D56" i="26"/>
  <c r="C28" i="26"/>
  <c r="D28" i="26"/>
  <c r="D73" i="26"/>
  <c r="C73" i="26"/>
  <c r="D36" i="26"/>
  <c r="C36" i="26"/>
  <c r="B33" i="26"/>
  <c r="B31" i="27"/>
  <c r="C66" i="26"/>
  <c r="D66" i="26"/>
  <c r="B107" i="27"/>
  <c r="B109" i="26"/>
  <c r="B60" i="26"/>
  <c r="B58" i="27"/>
  <c r="C32" i="26"/>
  <c r="D32" i="26"/>
  <c r="C39" i="26"/>
  <c r="D39" i="26"/>
  <c r="D116" i="26"/>
  <c r="C116" i="26"/>
  <c r="C95" i="26"/>
  <c r="D95" i="26"/>
  <c r="C45" i="26"/>
  <c r="D45" i="26"/>
  <c r="C77" i="26"/>
  <c r="D77" i="26"/>
  <c r="B117" i="26"/>
  <c r="B115" i="27"/>
  <c r="B109" i="27"/>
  <c r="B111" i="26"/>
  <c r="B68" i="27"/>
  <c r="B70" i="26"/>
  <c r="D125" i="26"/>
  <c r="C125" i="26"/>
  <c r="D42" i="26"/>
  <c r="C42" i="26"/>
  <c r="D131" i="26"/>
  <c r="C131" i="26"/>
  <c r="D48" i="26"/>
  <c r="C48" i="26"/>
  <c r="D132" i="26"/>
  <c r="C132" i="26"/>
  <c r="C86" i="26"/>
  <c r="D86" i="26"/>
  <c r="C58" i="26"/>
  <c r="D58" i="26"/>
  <c r="D40" i="26"/>
  <c r="C40" i="26"/>
  <c r="C123" i="26"/>
  <c r="D123" i="26"/>
  <c r="D16" i="26"/>
  <c r="C16" i="26"/>
  <c r="C72" i="26"/>
  <c r="D72" i="26"/>
  <c r="B76" i="26"/>
  <c r="B74" i="27"/>
  <c r="C128" i="26"/>
  <c r="D128" i="26"/>
  <c r="C38" i="26"/>
  <c r="D38" i="26"/>
  <c r="D49" i="26"/>
  <c r="C49" i="26"/>
  <c r="B24" i="27"/>
  <c r="B26" i="26"/>
  <c r="B116" i="27"/>
  <c r="B118" i="26"/>
  <c r="B119" i="26"/>
  <c r="B117" i="27"/>
  <c r="D88" i="26"/>
  <c r="C88" i="26"/>
  <c r="C82" i="26"/>
  <c r="D82" i="26"/>
  <c r="D89" i="26"/>
  <c r="C89" i="26"/>
  <c r="B103" i="26"/>
  <c r="B101" i="27"/>
  <c r="C97" i="26"/>
  <c r="D97" i="26"/>
  <c r="D31" i="26"/>
  <c r="C31" i="26"/>
  <c r="B25" i="27"/>
  <c r="B27" i="26"/>
  <c r="C43" i="26"/>
  <c r="D43" i="26"/>
  <c r="C53" i="26"/>
  <c r="D53" i="26"/>
  <c r="B82" i="27"/>
  <c r="B84" i="26"/>
  <c r="C114" i="26"/>
  <c r="D114" i="26"/>
  <c r="D96" i="26"/>
  <c r="C96" i="26"/>
  <c r="C64" i="26"/>
  <c r="D64" i="26"/>
  <c r="D21" i="26"/>
  <c r="C21" i="26"/>
  <c r="D15" i="26"/>
  <c r="C15" i="26"/>
  <c r="D130" i="26"/>
  <c r="C130" i="26"/>
  <c r="C20" i="26"/>
  <c r="D20" i="26"/>
  <c r="D129" i="26"/>
  <c r="C129" i="26"/>
  <c r="D57" i="26"/>
  <c r="C57" i="26"/>
  <c r="C106" i="26"/>
  <c r="D106" i="26"/>
  <c r="D17" i="26"/>
  <c r="C17" i="26"/>
  <c r="D98" i="26"/>
  <c r="C98" i="26"/>
  <c r="D65" i="26"/>
  <c r="C65" i="26"/>
  <c r="D25" i="26"/>
  <c r="C25" i="26"/>
  <c r="D94" i="26"/>
  <c r="C94" i="26"/>
  <c r="D29" i="26"/>
  <c r="C29" i="26"/>
  <c r="C44" i="26"/>
  <c r="D44" i="26"/>
  <c r="C113" i="26"/>
  <c r="D113" i="26"/>
  <c r="D9" i="26"/>
  <c r="C9" i="26"/>
  <c r="C121" i="26"/>
  <c r="D121" i="26"/>
  <c r="B59" i="26"/>
  <c r="B57" i="27"/>
  <c r="D81" i="26"/>
  <c r="C81" i="26"/>
  <c r="B91" i="27"/>
  <c r="B93" i="26"/>
  <c r="D120" i="26"/>
  <c r="C120" i="26"/>
  <c r="C12" i="26"/>
  <c r="D12" i="26"/>
  <c r="C107" i="26"/>
  <c r="D107" i="26"/>
  <c r="B6" i="27"/>
  <c r="B8" i="26"/>
  <c r="C90" i="26"/>
  <c r="D90" i="26"/>
  <c r="B30" i="26"/>
  <c r="B28" i="27"/>
  <c r="C134" i="26"/>
  <c r="D134" i="26"/>
  <c r="D18" i="26"/>
  <c r="C18" i="26"/>
  <c r="D47" i="26"/>
  <c r="C47" i="26"/>
  <c r="C115" i="26"/>
  <c r="D115" i="26"/>
  <c r="C13" i="26"/>
  <c r="D13" i="26"/>
  <c r="C108" i="26"/>
  <c r="D108" i="26"/>
  <c r="D126" i="26"/>
  <c r="C126" i="26"/>
  <c r="D62" i="26"/>
  <c r="C62" i="26"/>
  <c r="D112" i="26"/>
  <c r="C112" i="26"/>
  <c r="D83" i="26"/>
  <c r="C83" i="26"/>
  <c r="C74" i="26"/>
  <c r="D74" i="26"/>
  <c r="B55" i="26"/>
  <c r="B53" i="27"/>
  <c r="C99" i="26"/>
  <c r="D99" i="26"/>
  <c r="C11" i="26"/>
  <c r="D11" i="26"/>
  <c r="D34" i="26"/>
  <c r="C34" i="26"/>
  <c r="B48" i="27"/>
  <c r="B50" i="26"/>
  <c r="B103" i="27"/>
  <c r="B105" i="26"/>
  <c r="B39" i="27"/>
  <c r="B41" i="26"/>
  <c r="C14" i="26"/>
  <c r="D14" i="26"/>
  <c r="C122" i="26"/>
  <c r="D122" i="26"/>
  <c r="C85" i="26"/>
  <c r="D85" i="26"/>
  <c r="D78" i="26"/>
  <c r="C78" i="26"/>
  <c r="D23" i="26"/>
  <c r="C23" i="26"/>
  <c r="D46" i="26"/>
  <c r="C46" i="26"/>
  <c r="B63" i="26"/>
  <c r="B61" i="27"/>
  <c r="D101" i="26"/>
  <c r="C101" i="26"/>
  <c r="C104" i="26"/>
  <c r="D104" i="26"/>
  <c r="C37" i="26"/>
  <c r="D37" i="26"/>
  <c r="C5" i="24"/>
  <c r="C4" i="24"/>
  <c r="F5" i="24"/>
  <c r="F4" i="24"/>
  <c r="G4" i="24"/>
  <c r="G5" i="24"/>
  <c r="D4" i="24"/>
  <c r="D5" i="24"/>
  <c r="E5" i="24"/>
  <c r="E4" i="24"/>
  <c r="D84" i="26" l="1"/>
  <c r="C84" i="26"/>
  <c r="C70" i="26"/>
  <c r="D70" i="26"/>
  <c r="D76" i="26"/>
  <c r="C76" i="26"/>
  <c r="D33" i="26"/>
  <c r="C33" i="26"/>
  <c r="C41" i="26"/>
  <c r="D41" i="26"/>
  <c r="C8" i="26"/>
  <c r="D8" i="26"/>
  <c r="C93" i="26"/>
  <c r="D93" i="26"/>
  <c r="D111" i="26"/>
  <c r="C111" i="26"/>
  <c r="C60" i="26"/>
  <c r="D60" i="26"/>
  <c r="D67" i="26"/>
  <c r="C67" i="26"/>
  <c r="C24" i="26"/>
  <c r="D24" i="26"/>
  <c r="C61" i="26"/>
  <c r="D61" i="26"/>
  <c r="D26" i="26"/>
  <c r="C26" i="26"/>
  <c r="C105" i="26"/>
  <c r="D105" i="26"/>
  <c r="C109" i="26"/>
  <c r="D109" i="26"/>
  <c r="C80" i="26"/>
  <c r="D80" i="26"/>
  <c r="C63" i="26"/>
  <c r="D63" i="26"/>
  <c r="C103" i="26"/>
  <c r="D103" i="26"/>
  <c r="D119" i="26"/>
  <c r="C119" i="26"/>
  <c r="C117" i="26"/>
  <c r="D117" i="26"/>
  <c r="D50" i="26"/>
  <c r="C50" i="26"/>
  <c r="C27" i="26"/>
  <c r="D27" i="26"/>
  <c r="C118" i="26"/>
  <c r="D118" i="26"/>
  <c r="D69" i="26"/>
  <c r="C69" i="26"/>
  <c r="C91" i="26"/>
  <c r="D91" i="26"/>
  <c r="D55" i="26"/>
  <c r="C55" i="26"/>
  <c r="D30" i="26"/>
  <c r="C30" i="26"/>
  <c r="D59" i="26"/>
  <c r="C59" i="26"/>
  <c r="C10" i="26"/>
  <c r="D10" i="26"/>
  <c r="AA86" i="27"/>
  <c r="AA58" i="27"/>
  <c r="AA29" i="27"/>
  <c r="AA65" i="27"/>
  <c r="AA78" i="27"/>
  <c r="AA103" i="27"/>
  <c r="AA59" i="27"/>
  <c r="AA46" i="27"/>
  <c r="AA18" i="27"/>
  <c r="AA119" i="27"/>
  <c r="AA28" i="27"/>
  <c r="AA76" i="27"/>
  <c r="AA127" i="27"/>
  <c r="AA83" i="27"/>
  <c r="AA7" i="27"/>
  <c r="AA106" i="27"/>
  <c r="AA23" i="27"/>
  <c r="AA122" i="27"/>
  <c r="AA93" i="27"/>
  <c r="AA9" i="27"/>
  <c r="AA68" i="27"/>
  <c r="AA40" i="27"/>
  <c r="AA123" i="27"/>
  <c r="AA110" i="27"/>
  <c r="AA82" i="27"/>
  <c r="AA120" i="27"/>
  <c r="AA53" i="27"/>
  <c r="AA79" i="27"/>
  <c r="AA64" i="27"/>
  <c r="AA12" i="27"/>
  <c r="AA71" i="27"/>
  <c r="AA27" i="27"/>
  <c r="AA21" i="27"/>
  <c r="AA87" i="27"/>
  <c r="AA43" i="27"/>
  <c r="AA30" i="27"/>
  <c r="AA116" i="27"/>
  <c r="AA132" i="27"/>
  <c r="AA104" i="27"/>
  <c r="AA52" i="27"/>
  <c r="AA47" i="27"/>
  <c r="AA6" i="27"/>
  <c r="AA57" i="27"/>
  <c r="AA54" i="27"/>
  <c r="AA114" i="27"/>
  <c r="AA128" i="27"/>
  <c r="AA100" i="27"/>
  <c r="AA8" i="27"/>
  <c r="AA91" i="27"/>
  <c r="AA24" i="27"/>
  <c r="AA107" i="27"/>
  <c r="AA94" i="27"/>
  <c r="AA66" i="27"/>
  <c r="AA37" i="27"/>
  <c r="AA81" i="27"/>
  <c r="AA77" i="27"/>
  <c r="AA111" i="27"/>
  <c r="AA67" i="27"/>
  <c r="AA26" i="27"/>
  <c r="AA55" i="27"/>
  <c r="AA61" i="27"/>
  <c r="AA121" i="27"/>
  <c r="AA50" i="27"/>
  <c r="AA72" i="27"/>
  <c r="AA20" i="27"/>
  <c r="AA49" i="27"/>
  <c r="AA88" i="27"/>
  <c r="AA36" i="27"/>
  <c r="AA31" i="27"/>
  <c r="AA130" i="27"/>
  <c r="AA101" i="27"/>
  <c r="AA25" i="27"/>
  <c r="AA80" i="27"/>
  <c r="AA48" i="27"/>
  <c r="AA131" i="27"/>
  <c r="AA11" i="27"/>
  <c r="AA56" i="27"/>
  <c r="AA125" i="27"/>
  <c r="AA73" i="27"/>
  <c r="AA5" i="27"/>
  <c r="AA17" i="27"/>
  <c r="AA108" i="27"/>
  <c r="AA13" i="27"/>
  <c r="AA85" i="27"/>
  <c r="AA124" i="27"/>
  <c r="AA16" i="27"/>
  <c r="AA32" i="27"/>
  <c r="AA115" i="27"/>
  <c r="AA102" i="27"/>
  <c r="AA74" i="27"/>
  <c r="AA45" i="27"/>
  <c r="AA97" i="27"/>
  <c r="AA117" i="27"/>
  <c r="AA14" i="27"/>
  <c r="AA90" i="27"/>
  <c r="AA126" i="27"/>
  <c r="AA98" i="27"/>
  <c r="G7" i="24"/>
  <c r="AA89" i="27"/>
  <c r="AA113" i="27"/>
  <c r="AA35" i="27"/>
  <c r="AA92" i="27"/>
  <c r="AA33" i="27"/>
  <c r="AA70" i="27"/>
  <c r="AA105" i="27"/>
  <c r="AA51" i="27"/>
  <c r="AA112" i="27"/>
  <c r="AA22" i="27"/>
  <c r="AA84" i="27"/>
  <c r="AA69" i="27"/>
  <c r="AA95" i="27"/>
  <c r="AA99" i="27"/>
  <c r="AA129" i="27"/>
  <c r="AA62" i="27"/>
  <c r="AA118" i="27"/>
  <c r="AA96" i="27"/>
  <c r="AA109" i="27"/>
  <c r="AA75" i="27"/>
  <c r="AA42" i="27"/>
  <c r="AA15" i="27"/>
  <c r="AA39" i="27"/>
  <c r="AA10" i="27"/>
  <c r="AA44" i="27"/>
  <c r="AA41" i="27"/>
  <c r="AA63" i="27"/>
  <c r="AA38" i="27"/>
  <c r="AA60" i="27"/>
  <c r="AA34" i="27"/>
  <c r="AA19" i="27"/>
  <c r="G9" i="24"/>
  <c r="B3" i="24"/>
  <c r="X61" i="27"/>
  <c r="X101" i="27"/>
  <c r="X58" i="27"/>
  <c r="X25" i="27"/>
  <c r="X118" i="27"/>
  <c r="X125" i="27"/>
  <c r="X45" i="27"/>
  <c r="X82" i="27"/>
  <c r="X50" i="27"/>
  <c r="X127" i="27"/>
  <c r="X94" i="27"/>
  <c r="X56" i="27"/>
  <c r="X23" i="27"/>
  <c r="X120" i="27"/>
  <c r="X87" i="27"/>
  <c r="X100" i="27"/>
  <c r="X129" i="27"/>
  <c r="X96" i="27"/>
  <c r="X62" i="27"/>
  <c r="X60" i="27"/>
  <c r="X122" i="27"/>
  <c r="X89" i="27"/>
  <c r="X55" i="27"/>
  <c r="X22" i="27"/>
  <c r="X65" i="27"/>
  <c r="X75" i="27"/>
  <c r="X98" i="27"/>
  <c r="X131" i="27"/>
  <c r="X53" i="27"/>
  <c r="X28" i="27"/>
  <c r="X35" i="27"/>
  <c r="X44" i="27"/>
  <c r="X76" i="27"/>
  <c r="X29" i="27"/>
  <c r="X93" i="27"/>
  <c r="X85" i="27"/>
  <c r="X6" i="27"/>
  <c r="X66" i="27"/>
  <c r="X33" i="27"/>
  <c r="X126" i="27"/>
  <c r="X124" i="27"/>
  <c r="X5" i="27"/>
  <c r="X26" i="27"/>
  <c r="X80" i="27"/>
  <c r="X71" i="27"/>
  <c r="X102" i="27"/>
  <c r="X64" i="27"/>
  <c r="X31" i="27"/>
  <c r="X128" i="27"/>
  <c r="X95" i="27"/>
  <c r="X69" i="27"/>
  <c r="X57" i="27"/>
  <c r="X73" i="27"/>
  <c r="X104" i="27"/>
  <c r="D9" i="24"/>
  <c r="X68" i="27"/>
  <c r="X130" i="27"/>
  <c r="X97" i="27"/>
  <c r="X63" i="27"/>
  <c r="X30" i="27"/>
  <c r="X24" i="27"/>
  <c r="X19" i="27"/>
  <c r="X106" i="27"/>
  <c r="D7" i="24"/>
  <c r="X77" i="27"/>
  <c r="X36" i="27"/>
  <c r="X43" i="27"/>
  <c r="X107" i="27"/>
  <c r="X99" i="27"/>
  <c r="X17" i="27"/>
  <c r="X112" i="27"/>
  <c r="X109" i="27"/>
  <c r="X74" i="27"/>
  <c r="X7" i="27"/>
  <c r="X38" i="27"/>
  <c r="X114" i="27"/>
  <c r="X37" i="27"/>
  <c r="X9" i="27"/>
  <c r="X108" i="27"/>
  <c r="X12" i="27"/>
  <c r="X10" i="27"/>
  <c r="X41" i="27"/>
  <c r="X70" i="27"/>
  <c r="X132" i="27"/>
  <c r="X11" i="27"/>
  <c r="X34" i="27"/>
  <c r="X32" i="27"/>
  <c r="X15" i="27"/>
  <c r="X110" i="27"/>
  <c r="X8" i="27"/>
  <c r="X39" i="27"/>
  <c r="X72" i="27"/>
  <c r="X103" i="27"/>
  <c r="X48" i="27"/>
  <c r="X105" i="27"/>
  <c r="X115" i="27"/>
  <c r="X83" i="27"/>
  <c r="X51" i="27"/>
  <c r="X123" i="27"/>
  <c r="X52" i="27"/>
  <c r="X20" i="27"/>
  <c r="X81" i="27"/>
  <c r="X49" i="27"/>
  <c r="X14" i="27"/>
  <c r="X21" i="27"/>
  <c r="X13" i="27"/>
  <c r="X42" i="27"/>
  <c r="X119" i="27"/>
  <c r="X86" i="27"/>
  <c r="X92" i="27"/>
  <c r="X79" i="27"/>
  <c r="X47" i="27"/>
  <c r="X16" i="27"/>
  <c r="X111" i="27"/>
  <c r="X121" i="27"/>
  <c r="X88" i="27"/>
  <c r="X54" i="27"/>
  <c r="X116" i="27"/>
  <c r="X84" i="27"/>
  <c r="X18" i="27"/>
  <c r="X113" i="27"/>
  <c r="X78" i="27"/>
  <c r="X46" i="27"/>
  <c r="X67" i="27"/>
  <c r="X90" i="27"/>
  <c r="X40" i="27"/>
  <c r="X27" i="27"/>
  <c r="X117" i="27"/>
  <c r="X91" i="27"/>
  <c r="X59" i="27"/>
  <c r="Y59" i="27"/>
  <c r="Y63" i="27"/>
  <c r="Y82" i="27"/>
  <c r="Y57" i="27"/>
  <c r="Y44" i="27"/>
  <c r="Y108" i="27"/>
  <c r="Y24" i="27"/>
  <c r="Y5" i="27"/>
  <c r="Y15" i="27"/>
  <c r="Y106" i="27"/>
  <c r="Y14" i="27"/>
  <c r="Y102" i="27"/>
  <c r="Y37" i="27"/>
  <c r="Y112" i="27"/>
  <c r="Y45" i="27"/>
  <c r="Y120" i="27"/>
  <c r="Y68" i="27"/>
  <c r="Y8" i="27"/>
  <c r="Y51" i="27"/>
  <c r="Y54" i="27"/>
  <c r="Y128" i="27"/>
  <c r="Y13" i="27"/>
  <c r="Y88" i="27"/>
  <c r="Y107" i="27"/>
  <c r="Y111" i="27"/>
  <c r="Y99" i="27"/>
  <c r="Y78" i="27"/>
  <c r="Y50" i="27"/>
  <c r="Y101" i="27"/>
  <c r="Y58" i="27"/>
  <c r="Y109" i="27"/>
  <c r="Y130" i="27"/>
  <c r="Y17" i="27"/>
  <c r="Y72" i="27"/>
  <c r="Y36" i="27"/>
  <c r="Y118" i="27"/>
  <c r="Y26" i="27"/>
  <c r="Y77" i="27"/>
  <c r="Y132" i="27"/>
  <c r="Y124" i="27"/>
  <c r="Y32" i="27"/>
  <c r="Y84" i="27"/>
  <c r="Y71" i="27"/>
  <c r="Y114" i="27"/>
  <c r="Y22" i="27"/>
  <c r="Y122" i="27"/>
  <c r="Y30" i="27"/>
  <c r="Y43" i="27"/>
  <c r="Y10" i="27"/>
  <c r="Y61" i="27"/>
  <c r="Y33" i="27"/>
  <c r="Y89" i="27"/>
  <c r="Y73" i="27"/>
  <c r="Y90" i="27"/>
  <c r="Y105" i="27"/>
  <c r="Y64" i="27"/>
  <c r="Y21" i="27"/>
  <c r="Y96" i="27"/>
  <c r="Y11" i="27"/>
  <c r="Y23" i="27"/>
  <c r="Y115" i="27"/>
  <c r="Y86" i="27"/>
  <c r="Y131" i="27"/>
  <c r="Y94" i="27"/>
  <c r="Y38" i="27"/>
  <c r="Y104" i="27"/>
  <c r="Y100" i="27"/>
  <c r="Y116" i="27"/>
  <c r="Y74" i="27"/>
  <c r="Y125" i="27"/>
  <c r="E9" i="24"/>
  <c r="Y75" i="27"/>
  <c r="Y79" i="27"/>
  <c r="Y67" i="27"/>
  <c r="Y62" i="27"/>
  <c r="Y34" i="27"/>
  <c r="Y85" i="27"/>
  <c r="Y123" i="27"/>
  <c r="Y127" i="27"/>
  <c r="Y87" i="27"/>
  <c r="Y103" i="27"/>
  <c r="Y129" i="27"/>
  <c r="Y20" i="27"/>
  <c r="Y110" i="27"/>
  <c r="Y119" i="27"/>
  <c r="Y6" i="27"/>
  <c r="Y80" i="27"/>
  <c r="Y121" i="27"/>
  <c r="Y7" i="27"/>
  <c r="Y83" i="27"/>
  <c r="Y70" i="27"/>
  <c r="Y55" i="27"/>
  <c r="Y29" i="27"/>
  <c r="Y66" i="27"/>
  <c r="Y12" i="27"/>
  <c r="Y49" i="27"/>
  <c r="Y28" i="27"/>
  <c r="Y97" i="27"/>
  <c r="Y19" i="27"/>
  <c r="Y16" i="27"/>
  <c r="E7" i="24"/>
  <c r="Y27" i="27"/>
  <c r="Y41" i="27"/>
  <c r="Y81" i="27"/>
  <c r="Y65" i="27"/>
  <c r="Y46" i="27"/>
  <c r="Y52" i="27"/>
  <c r="Y25" i="27"/>
  <c r="Y91" i="27"/>
  <c r="Y48" i="27"/>
  <c r="Y98" i="27"/>
  <c r="Y76" i="27"/>
  <c r="Y47" i="27"/>
  <c r="Y40" i="27"/>
  <c r="Y69" i="27"/>
  <c r="Y60" i="27"/>
  <c r="Y31" i="27"/>
  <c r="Y92" i="27"/>
  <c r="Y53" i="27"/>
  <c r="Y42" i="27"/>
  <c r="Y117" i="27"/>
  <c r="Y126" i="27"/>
  <c r="Y9" i="27"/>
  <c r="Y35" i="27"/>
  <c r="Y18" i="27"/>
  <c r="Y95" i="27"/>
  <c r="Y93" i="27"/>
  <c r="Y113" i="27"/>
  <c r="Y39" i="27"/>
  <c r="Y56" i="27"/>
  <c r="Z90" i="27"/>
  <c r="Z117" i="27"/>
  <c r="Z34" i="27"/>
  <c r="Z61" i="27"/>
  <c r="Z105" i="27"/>
  <c r="F7" i="24"/>
  <c r="Z49" i="27"/>
  <c r="Z116" i="27"/>
  <c r="Z64" i="27"/>
  <c r="Z102" i="27"/>
  <c r="Z79" i="27"/>
  <c r="Z51" i="27"/>
  <c r="Z31" i="27"/>
  <c r="Z74" i="27"/>
  <c r="Z101" i="27"/>
  <c r="Z54" i="27"/>
  <c r="Z36" i="27"/>
  <c r="Z39" i="27"/>
  <c r="Z11" i="27"/>
  <c r="Z67" i="27"/>
  <c r="Z98" i="27"/>
  <c r="Z125" i="27"/>
  <c r="Z42" i="27"/>
  <c r="Z69" i="27"/>
  <c r="Z113" i="27"/>
  <c r="Z13" i="27"/>
  <c r="Z128" i="27"/>
  <c r="Z60" i="27"/>
  <c r="Z8" i="27"/>
  <c r="Z115" i="27"/>
  <c r="Z23" i="27"/>
  <c r="Z86" i="27"/>
  <c r="Z95" i="27"/>
  <c r="Z45" i="27"/>
  <c r="Z25" i="27"/>
  <c r="Z48" i="27"/>
  <c r="Z7" i="27"/>
  <c r="Z129" i="27"/>
  <c r="Z131" i="27"/>
  <c r="Z103" i="27"/>
  <c r="Z75" i="27"/>
  <c r="Z47" i="27"/>
  <c r="Z19" i="27"/>
  <c r="Z24" i="27"/>
  <c r="Z106" i="27"/>
  <c r="Z22" i="27"/>
  <c r="Z50" i="27"/>
  <c r="Z77" i="27"/>
  <c r="Z57" i="27"/>
  <c r="Z124" i="27"/>
  <c r="Z72" i="27"/>
  <c r="Z5" i="27"/>
  <c r="Z87" i="27"/>
  <c r="Z59" i="27"/>
  <c r="Z18" i="27"/>
  <c r="Z109" i="27"/>
  <c r="Z46" i="27"/>
  <c r="Z76" i="27"/>
  <c r="Z32" i="27"/>
  <c r="F9" i="24"/>
  <c r="Z111" i="27"/>
  <c r="Z83" i="27"/>
  <c r="Z55" i="27"/>
  <c r="Z27" i="27"/>
  <c r="Z88" i="27"/>
  <c r="Z114" i="27"/>
  <c r="Z38" i="27"/>
  <c r="Z121" i="27"/>
  <c r="Z21" i="27"/>
  <c r="Z126" i="27"/>
  <c r="Z68" i="27"/>
  <c r="Z16" i="27"/>
  <c r="Z123" i="27"/>
  <c r="Z82" i="27"/>
  <c r="Z104" i="27"/>
  <c r="Z99" i="27"/>
  <c r="Z62" i="27"/>
  <c r="Z96" i="27"/>
  <c r="Z28" i="27"/>
  <c r="Z40" i="27"/>
  <c r="Z30" i="27"/>
  <c r="Z119" i="27"/>
  <c r="Z91" i="27"/>
  <c r="Z63" i="27"/>
  <c r="Z35" i="27"/>
  <c r="Z17" i="27"/>
  <c r="Z58" i="27"/>
  <c r="Z85" i="27"/>
  <c r="Z65" i="27"/>
  <c r="Z132" i="27"/>
  <c r="Z80" i="27"/>
  <c r="Z12" i="27"/>
  <c r="Z6" i="27"/>
  <c r="Z92" i="27"/>
  <c r="Z127" i="27"/>
  <c r="Z122" i="27"/>
  <c r="Z9" i="27"/>
  <c r="Z89" i="27"/>
  <c r="Z78" i="27"/>
  <c r="Z33" i="27"/>
  <c r="Z100" i="27"/>
  <c r="Z112" i="27"/>
  <c r="Z44" i="27"/>
  <c r="Z56" i="27"/>
  <c r="Z70" i="27"/>
  <c r="Z71" i="27"/>
  <c r="Z43" i="27"/>
  <c r="Z81" i="27"/>
  <c r="Z66" i="27"/>
  <c r="Z93" i="27"/>
  <c r="Z73" i="27"/>
  <c r="Z14" i="27"/>
  <c r="Z20" i="27"/>
  <c r="Z26" i="27"/>
  <c r="Z53" i="27"/>
  <c r="Z97" i="27"/>
  <c r="Z41" i="27"/>
  <c r="Z29" i="27"/>
  <c r="Z52" i="27"/>
  <c r="Z37" i="27"/>
  <c r="Z108" i="27"/>
  <c r="Z94" i="27"/>
  <c r="Z120" i="27"/>
  <c r="Z10" i="27"/>
  <c r="Z118" i="27"/>
  <c r="Z110" i="27"/>
  <c r="Z84" i="27"/>
  <c r="Z107" i="27"/>
  <c r="Z15" i="27"/>
  <c r="Z130" i="27"/>
  <c r="W116" i="27"/>
  <c r="W115" i="27"/>
  <c r="W128" i="27"/>
  <c r="W46" i="27"/>
  <c r="W113" i="27"/>
  <c r="W54" i="27"/>
  <c r="W26" i="27"/>
  <c r="W102" i="27"/>
  <c r="W129" i="27"/>
  <c r="W58" i="27"/>
  <c r="W94" i="27"/>
  <c r="W96" i="27"/>
  <c r="W79" i="27"/>
  <c r="W101" i="27"/>
  <c r="W81" i="27"/>
  <c r="W27" i="27"/>
  <c r="W10" i="27"/>
  <c r="W13" i="27"/>
  <c r="W82" i="27"/>
  <c r="W35" i="27"/>
  <c r="W75" i="27"/>
  <c r="W61" i="27"/>
  <c r="W41" i="27"/>
  <c r="W30" i="27"/>
  <c r="W18" i="27"/>
  <c r="W39" i="27"/>
  <c r="W90" i="27"/>
  <c r="W62" i="27"/>
  <c r="W34" i="27"/>
  <c r="W117" i="27"/>
  <c r="W29" i="27"/>
  <c r="W9" i="27"/>
  <c r="W97" i="27"/>
  <c r="W83" i="27"/>
  <c r="W59" i="27"/>
  <c r="W112" i="27"/>
  <c r="W23" i="27"/>
  <c r="W84" i="27"/>
  <c r="W105" i="27"/>
  <c r="W36" i="27"/>
  <c r="W44" i="27"/>
  <c r="W132" i="27"/>
  <c r="W51" i="27"/>
  <c r="W71" i="27"/>
  <c r="W40" i="27"/>
  <c r="W53" i="27"/>
  <c r="W125" i="27"/>
  <c r="W74" i="27"/>
  <c r="W31" i="27"/>
  <c r="W12" i="27"/>
  <c r="W103" i="27"/>
  <c r="W99" i="27"/>
  <c r="W47" i="27"/>
  <c r="W98" i="27"/>
  <c r="W120" i="27"/>
  <c r="W93" i="27"/>
  <c r="W73" i="27"/>
  <c r="W6" i="27"/>
  <c r="W126" i="27"/>
  <c r="W50" i="27"/>
  <c r="W89" i="27"/>
  <c r="W67" i="27"/>
  <c r="W80" i="27"/>
  <c r="W109" i="27"/>
  <c r="W42" i="27"/>
  <c r="W127" i="27"/>
  <c r="W130" i="27"/>
  <c r="W78" i="27"/>
  <c r="W106" i="27"/>
  <c r="W100" i="27"/>
  <c r="W14" i="27"/>
  <c r="W22" i="27"/>
  <c r="C7" i="24"/>
  <c r="W95" i="27"/>
  <c r="W76" i="27"/>
  <c r="W16" i="27"/>
  <c r="W20" i="27"/>
  <c r="W111" i="27"/>
  <c r="W108" i="27"/>
  <c r="W131" i="27"/>
  <c r="W118" i="27"/>
  <c r="W19" i="27"/>
  <c r="W43" i="27"/>
  <c r="W63" i="27"/>
  <c r="W114" i="27"/>
  <c r="W122" i="27"/>
  <c r="W68" i="27"/>
  <c r="W8" i="27"/>
  <c r="W38" i="27"/>
  <c r="W24" i="27"/>
  <c r="W70" i="27"/>
  <c r="W15" i="27"/>
  <c r="W87" i="27"/>
  <c r="W72" i="27"/>
  <c r="W88" i="27"/>
  <c r="W55" i="27"/>
  <c r="W56" i="27"/>
  <c r="W60" i="27"/>
  <c r="W123" i="27"/>
  <c r="C9" i="24"/>
  <c r="W11" i="27"/>
  <c r="W77" i="27"/>
  <c r="W57" i="27"/>
  <c r="W21" i="27"/>
  <c r="W91" i="27"/>
  <c r="W48" i="27"/>
  <c r="W28" i="27"/>
  <c r="W119" i="27"/>
  <c r="W7" i="27"/>
  <c r="W110" i="27"/>
  <c r="W104" i="27"/>
  <c r="W45" i="27"/>
  <c r="W33" i="27"/>
  <c r="W52" i="27"/>
  <c r="W124" i="27"/>
  <c r="W64" i="27"/>
  <c r="W69" i="27"/>
  <c r="W49" i="27"/>
  <c r="W86" i="27"/>
  <c r="W121" i="27"/>
  <c r="W85" i="27"/>
  <c r="W65" i="27"/>
  <c r="W25" i="27"/>
  <c r="W92" i="27"/>
  <c r="W32" i="27"/>
  <c r="W107" i="27"/>
  <c r="W37" i="27"/>
  <c r="W17" i="27"/>
  <c r="W5" i="27"/>
  <c r="W66" i="27"/>
  <c r="L6" i="26" l="1"/>
  <c r="L15" i="26" s="1"/>
  <c r="M6" i="26"/>
  <c r="L16" i="26" s="1"/>
  <c r="B26" i="24"/>
  <c r="B31" i="24" s="1"/>
  <c r="B4" i="24"/>
  <c r="B5" i="24"/>
  <c r="N6" i="26" l="1"/>
  <c r="M10" i="26" s="1"/>
  <c r="L10" i="26"/>
  <c r="N10" i="26" s="1"/>
  <c r="V6" i="27"/>
  <c r="V45" i="27"/>
  <c r="V117" i="27"/>
  <c r="V111" i="27"/>
  <c r="V93" i="27"/>
  <c r="V90" i="27"/>
  <c r="V28" i="27"/>
  <c r="V80" i="27"/>
  <c r="V100" i="27"/>
  <c r="V62" i="27"/>
  <c r="V51" i="27"/>
  <c r="V30" i="27"/>
  <c r="V105" i="27"/>
  <c r="V83" i="27"/>
  <c r="V122" i="27"/>
  <c r="V81" i="27"/>
  <c r="V16" i="27"/>
  <c r="V109" i="27"/>
  <c r="V95" i="27"/>
  <c r="V31" i="27"/>
  <c r="V86" i="27"/>
  <c r="V114" i="27"/>
  <c r="V91" i="27"/>
  <c r="V53" i="27"/>
  <c r="V17" i="27"/>
  <c r="V24" i="27"/>
  <c r="V23" i="27"/>
  <c r="V102" i="27"/>
  <c r="V54" i="27"/>
  <c r="V112" i="27"/>
  <c r="V125" i="27"/>
  <c r="V32" i="27"/>
  <c r="V126" i="27"/>
  <c r="V92" i="27"/>
  <c r="V68" i="27"/>
  <c r="V73" i="27"/>
  <c r="V50" i="27"/>
  <c r="V113" i="27"/>
  <c r="V106" i="27"/>
  <c r="V43" i="27"/>
  <c r="V49" i="27"/>
  <c r="V74" i="27"/>
  <c r="V55" i="27"/>
  <c r="V76" i="27"/>
  <c r="V56" i="27"/>
  <c r="V120" i="27"/>
  <c r="V94" i="27"/>
  <c r="V72" i="27"/>
  <c r="V79" i="27"/>
  <c r="V21" i="27"/>
  <c r="V15" i="27"/>
  <c r="V96" i="27"/>
  <c r="V131" i="27"/>
  <c r="V40" i="27"/>
  <c r="V38" i="27"/>
  <c r="V123" i="27"/>
  <c r="V89" i="27"/>
  <c r="V33" i="27"/>
  <c r="V47" i="27"/>
  <c r="V25" i="27"/>
  <c r="V103" i="27"/>
  <c r="V5" i="27"/>
  <c r="V110" i="27"/>
  <c r="V129" i="27"/>
  <c r="V69" i="27"/>
  <c r="V18" i="27"/>
  <c r="V66" i="27"/>
  <c r="V60" i="27"/>
  <c r="V107" i="27"/>
  <c r="V116" i="27"/>
  <c r="V65" i="27"/>
  <c r="V70" i="27"/>
  <c r="V71" i="27"/>
  <c r="V127" i="27"/>
  <c r="V48" i="27"/>
  <c r="V37" i="27"/>
  <c r="B7" i="24"/>
  <c r="V36" i="27"/>
  <c r="V13" i="27"/>
  <c r="V67" i="27"/>
  <c r="V7" i="27"/>
  <c r="V78" i="27"/>
  <c r="V115" i="27"/>
  <c r="V27" i="27"/>
  <c r="V46" i="27"/>
  <c r="V104" i="27"/>
  <c r="V29" i="27"/>
  <c r="V59" i="27"/>
  <c r="V20" i="27"/>
  <c r="V124" i="27"/>
  <c r="V61" i="27"/>
  <c r="V58" i="27"/>
  <c r="V9" i="27"/>
  <c r="V44" i="27"/>
  <c r="V14" i="27"/>
  <c r="V132" i="27"/>
  <c r="B9" i="24"/>
  <c r="V64" i="27"/>
  <c r="V128" i="27"/>
  <c r="V35" i="27"/>
  <c r="V98" i="27"/>
  <c r="V19" i="27"/>
  <c r="V57" i="27"/>
  <c r="V39" i="27"/>
  <c r="V85" i="27"/>
  <c r="V88" i="27"/>
  <c r="V130" i="27"/>
  <c r="V8" i="27"/>
  <c r="V34" i="27"/>
  <c r="V12" i="27"/>
  <c r="V119" i="27"/>
  <c r="V87" i="27"/>
  <c r="V63" i="27"/>
  <c r="V101" i="27"/>
  <c r="V84" i="27"/>
  <c r="V22" i="27"/>
  <c r="V75" i="27"/>
  <c r="V99" i="27"/>
  <c r="V77" i="27"/>
  <c r="V52" i="27"/>
  <c r="V11" i="27"/>
  <c r="V10" i="27"/>
  <c r="V121" i="27"/>
  <c r="V82" i="27"/>
  <c r="V108" i="27"/>
  <c r="V42" i="27"/>
  <c r="V118" i="27"/>
  <c r="V26" i="27"/>
  <c r="V41" i="27"/>
  <c r="V97" i="27"/>
  <c r="B10" i="24"/>
  <c r="B11" i="24" s="1"/>
  <c r="G10" i="24"/>
  <c r="G11" i="24" s="1"/>
  <c r="E10" i="24"/>
  <c r="E11" i="24" s="1"/>
  <c r="F10" i="24"/>
  <c r="F11" i="24" s="1"/>
  <c r="C10" i="24"/>
  <c r="C11" i="24" s="1"/>
  <c r="D10" i="24"/>
  <c r="D11" i="24" s="1"/>
  <c r="B28" i="24"/>
  <c r="G31" i="24"/>
  <c r="C31" i="24"/>
  <c r="F31" i="24"/>
  <c r="D31" i="24"/>
  <c r="E31" i="24"/>
  <c r="AO102" i="27" l="1"/>
  <c r="AO121" i="27"/>
  <c r="AO49" i="27"/>
  <c r="AO127" i="27"/>
  <c r="AO42" i="27"/>
  <c r="AO122" i="27"/>
  <c r="AO57" i="27"/>
  <c r="AO118" i="27"/>
  <c r="AO60" i="27"/>
  <c r="AO8" i="27"/>
  <c r="AO36" i="27"/>
  <c r="AO126" i="27"/>
  <c r="AO54" i="27"/>
  <c r="AO81" i="27"/>
  <c r="AO10" i="27"/>
  <c r="AO26" i="27"/>
  <c r="AO72" i="27"/>
  <c r="AO100" i="27"/>
  <c r="AO92" i="27"/>
  <c r="AO21" i="27"/>
  <c r="AO37" i="27"/>
  <c r="AO78" i="27"/>
  <c r="AO112" i="27"/>
  <c r="AO125" i="27"/>
  <c r="AO124" i="27"/>
  <c r="AO66" i="27"/>
  <c r="AO5" i="27"/>
  <c r="AO9" i="27"/>
  <c r="AO51" i="27"/>
  <c r="AO116" i="27"/>
  <c r="AO85" i="27"/>
  <c r="AO93" i="27"/>
  <c r="AO68" i="27"/>
  <c r="AO83" i="27"/>
  <c r="AO67" i="27"/>
  <c r="AO115" i="27"/>
  <c r="AO113" i="27"/>
  <c r="AO89" i="27"/>
  <c r="AO97" i="27"/>
  <c r="AO71" i="27"/>
  <c r="AO132" i="27"/>
  <c r="AO45" i="27"/>
  <c r="AO16" i="27"/>
  <c r="AO17" i="27"/>
  <c r="AO64" i="27"/>
  <c r="AO95" i="27"/>
  <c r="AO99" i="27"/>
  <c r="AO76" i="27"/>
  <c r="AO128" i="27"/>
  <c r="AO38" i="27"/>
  <c r="AO14" i="27"/>
  <c r="AO108" i="27"/>
  <c r="AO39" i="27"/>
  <c r="AO29" i="27"/>
  <c r="AO74" i="27"/>
  <c r="AO41" i="27"/>
  <c r="AO61" i="27"/>
  <c r="AO11" i="27"/>
  <c r="AO15" i="27"/>
  <c r="AO131" i="27"/>
  <c r="AO69" i="27"/>
  <c r="AO40" i="27"/>
  <c r="AO84" i="27"/>
  <c r="AO104" i="27"/>
  <c r="AO119" i="27"/>
  <c r="AO129" i="27"/>
  <c r="AO96" i="27"/>
  <c r="AO87" i="27"/>
  <c r="AO80" i="27"/>
  <c r="AO86" i="27"/>
  <c r="AO53" i="27"/>
  <c r="AO107" i="27"/>
  <c r="AO7" i="27"/>
  <c r="AO130" i="27"/>
  <c r="AO55" i="27"/>
  <c r="AO48" i="27"/>
  <c r="AO106" i="27"/>
  <c r="AO114" i="27"/>
  <c r="AO50" i="27"/>
  <c r="AO56" i="27"/>
  <c r="AO59" i="27"/>
  <c r="AO44" i="27"/>
  <c r="AO82" i="27"/>
  <c r="AO52" i="27"/>
  <c r="AO18" i="27"/>
  <c r="AO73" i="27"/>
  <c r="AO30" i="27"/>
  <c r="AO31" i="27"/>
  <c r="AO46" i="27"/>
  <c r="AO110" i="27"/>
  <c r="AO101" i="27"/>
  <c r="AO70" i="27"/>
  <c r="AO105" i="27"/>
  <c r="AO27" i="27"/>
  <c r="AO109" i="27"/>
  <c r="AO12" i="27"/>
  <c r="AO24" i="27"/>
  <c r="AO90" i="27"/>
  <c r="AO120" i="27"/>
  <c r="AO6" i="27"/>
  <c r="AO98" i="27"/>
  <c r="AO32" i="27"/>
  <c r="AO117" i="27"/>
  <c r="AO25" i="27"/>
  <c r="AO43" i="27"/>
  <c r="AO35" i="27"/>
  <c r="AO20" i="27"/>
  <c r="AO91" i="27"/>
  <c r="AO34" i="27"/>
  <c r="AO111" i="27"/>
  <c r="AO19" i="27"/>
  <c r="AO65" i="27"/>
  <c r="AO58" i="27"/>
  <c r="AO63" i="27"/>
  <c r="AO103" i="27"/>
  <c r="AO23" i="27"/>
  <c r="AO88" i="27"/>
  <c r="AO79" i="27"/>
  <c r="AO22" i="27"/>
  <c r="AO62" i="27"/>
  <c r="AO33" i="27"/>
  <c r="AO47" i="27"/>
  <c r="AO94" i="27"/>
  <c r="AO28" i="27"/>
  <c r="AO77" i="27"/>
  <c r="AO75" i="27"/>
  <c r="AO13" i="27"/>
  <c r="AO123" i="27"/>
  <c r="AR24" i="27"/>
  <c r="AR101" i="27"/>
  <c r="AR9" i="27"/>
  <c r="AR31" i="27"/>
  <c r="AR75" i="27"/>
  <c r="AR22" i="27"/>
  <c r="AR94" i="27"/>
  <c r="AR10" i="27"/>
  <c r="AR12" i="27"/>
  <c r="AR88" i="27"/>
  <c r="AR37" i="27"/>
  <c r="AR61" i="27"/>
  <c r="AR92" i="27"/>
  <c r="AR119" i="27"/>
  <c r="AR36" i="27"/>
  <c r="AR59" i="27"/>
  <c r="AR111" i="27"/>
  <c r="AR86" i="27"/>
  <c r="AR7" i="27"/>
  <c r="AR69" i="27"/>
  <c r="AR107" i="27"/>
  <c r="AR96" i="27"/>
  <c r="AR5" i="27"/>
  <c r="AR23" i="27"/>
  <c r="AR82" i="27"/>
  <c r="AR58" i="27"/>
  <c r="AR11" i="27"/>
  <c r="AR106" i="27"/>
  <c r="AR99" i="27"/>
  <c r="AR60" i="27"/>
  <c r="AR76" i="27"/>
  <c r="AR132" i="27"/>
  <c r="AR67" i="27"/>
  <c r="AR90" i="27"/>
  <c r="AR114" i="27"/>
  <c r="AR28" i="27"/>
  <c r="AR26" i="27"/>
  <c r="AR53" i="27"/>
  <c r="AR57" i="27"/>
  <c r="AR68" i="27"/>
  <c r="AR72" i="27"/>
  <c r="AR32" i="27"/>
  <c r="AR116" i="27"/>
  <c r="AR89" i="27"/>
  <c r="AR121" i="27"/>
  <c r="AR45" i="27"/>
  <c r="AR15" i="27"/>
  <c r="AR30" i="27"/>
  <c r="AR50" i="27"/>
  <c r="AR122" i="27"/>
  <c r="AR91" i="27"/>
  <c r="AR113" i="27"/>
  <c r="AR39" i="27"/>
  <c r="AR83" i="27"/>
  <c r="AR14" i="27"/>
  <c r="AR117" i="27"/>
  <c r="AR71" i="27"/>
  <c r="AR54" i="27"/>
  <c r="AR48" i="27"/>
  <c r="AR97" i="27"/>
  <c r="AR124" i="27"/>
  <c r="AR125" i="27"/>
  <c r="AR104" i="27"/>
  <c r="AR8" i="27"/>
  <c r="AR21" i="27"/>
  <c r="AR109" i="27"/>
  <c r="AR43" i="27"/>
  <c r="AR105" i="27"/>
  <c r="AR47" i="27"/>
  <c r="AR110" i="27"/>
  <c r="AR103" i="27"/>
  <c r="AR35" i="27"/>
  <c r="AR27" i="27"/>
  <c r="AR29" i="27"/>
  <c r="AR77" i="27"/>
  <c r="AR66" i="27"/>
  <c r="AR93" i="27"/>
  <c r="AR108" i="27"/>
  <c r="AR51" i="27"/>
  <c r="AR102" i="27"/>
  <c r="AR100" i="27"/>
  <c r="AR115" i="27"/>
  <c r="AR18" i="27"/>
  <c r="AR87" i="27"/>
  <c r="AR40" i="27"/>
  <c r="AR33" i="27"/>
  <c r="AR118" i="27"/>
  <c r="AR80" i="27"/>
  <c r="AR52" i="27"/>
  <c r="AR79" i="27"/>
  <c r="AR70" i="27"/>
  <c r="AR41" i="27"/>
  <c r="AR112" i="27"/>
  <c r="AR16" i="27"/>
  <c r="AR81" i="27"/>
  <c r="AR85" i="27"/>
  <c r="AR126" i="27"/>
  <c r="AR131" i="27"/>
  <c r="AR25" i="27"/>
  <c r="AR20" i="27"/>
  <c r="AR34" i="27"/>
  <c r="AR19" i="27"/>
  <c r="AR127" i="27"/>
  <c r="AR55" i="27"/>
  <c r="AR74" i="27"/>
  <c r="AR42" i="27"/>
  <c r="AR73" i="27"/>
  <c r="AR130" i="27"/>
  <c r="AR44" i="27"/>
  <c r="AR78" i="27"/>
  <c r="AR128" i="27"/>
  <c r="AR129" i="27"/>
  <c r="AR62" i="27"/>
  <c r="AR64" i="27"/>
  <c r="AR84" i="27"/>
  <c r="AR95" i="27"/>
  <c r="AR46" i="27"/>
  <c r="AR13" i="27"/>
  <c r="AR49" i="27"/>
  <c r="AR38" i="27"/>
  <c r="AR120" i="27"/>
  <c r="AR98" i="27"/>
  <c r="AR65" i="27"/>
  <c r="AR56" i="27"/>
  <c r="AR6" i="27"/>
  <c r="AR17" i="27"/>
  <c r="AR123" i="27"/>
  <c r="AR63" i="27"/>
  <c r="AP126" i="27"/>
  <c r="AP46" i="27"/>
  <c r="AP13" i="27"/>
  <c r="AP105" i="27"/>
  <c r="AP123" i="27"/>
  <c r="AP53" i="27"/>
  <c r="AP9" i="27"/>
  <c r="AP20" i="27"/>
  <c r="AP40" i="27"/>
  <c r="AP102" i="27"/>
  <c r="AP65" i="27"/>
  <c r="AP119" i="27"/>
  <c r="AP24" i="27"/>
  <c r="AP129" i="27"/>
  <c r="AP108" i="27"/>
  <c r="AP64" i="27"/>
  <c r="AP124" i="27"/>
  <c r="AP61" i="27"/>
  <c r="AP17" i="27"/>
  <c r="AP36" i="27"/>
  <c r="AP50" i="27"/>
  <c r="AP33" i="27"/>
  <c r="AP73" i="27"/>
  <c r="AP132" i="27"/>
  <c r="AP70" i="27"/>
  <c r="AP85" i="27"/>
  <c r="AP63" i="27"/>
  <c r="AP99" i="27"/>
  <c r="AP103" i="27"/>
  <c r="AP54" i="27"/>
  <c r="AP131" i="27"/>
  <c r="AP55" i="27"/>
  <c r="AP116" i="27"/>
  <c r="AP34" i="27"/>
  <c r="AP41" i="27"/>
  <c r="AP93" i="27"/>
  <c r="AP60" i="27"/>
  <c r="AP88" i="27"/>
  <c r="AP87" i="27"/>
  <c r="AP118" i="27"/>
  <c r="AP78" i="27"/>
  <c r="AP18" i="27"/>
  <c r="AP19" i="27"/>
  <c r="AP66" i="27"/>
  <c r="AP127" i="27"/>
  <c r="AP16" i="27"/>
  <c r="AP22" i="27"/>
  <c r="AP121" i="27"/>
  <c r="AP6" i="27"/>
  <c r="AP10" i="27"/>
  <c r="AP91" i="27"/>
  <c r="AP89" i="27"/>
  <c r="AP69" i="27"/>
  <c r="AP57" i="27"/>
  <c r="AP115" i="27"/>
  <c r="AP38" i="27"/>
  <c r="AP56" i="27"/>
  <c r="AP75" i="27"/>
  <c r="AP28" i="27"/>
  <c r="AP114" i="27"/>
  <c r="AP101" i="27"/>
  <c r="AP111" i="27"/>
  <c r="AP67" i="27"/>
  <c r="AP120" i="27"/>
  <c r="AP79" i="27"/>
  <c r="AP8" i="27"/>
  <c r="AP104" i="27"/>
  <c r="AP107" i="27"/>
  <c r="AP32" i="27"/>
  <c r="AP112" i="27"/>
  <c r="AP97" i="27"/>
  <c r="AP106" i="27"/>
  <c r="AP52" i="27"/>
  <c r="AP92" i="27"/>
  <c r="AP84" i="27"/>
  <c r="AP74" i="27"/>
  <c r="AP14" i="27"/>
  <c r="AP76" i="27"/>
  <c r="AP82" i="27"/>
  <c r="AP80" i="27"/>
  <c r="AP128" i="27"/>
  <c r="AP125" i="27"/>
  <c r="AP44" i="27"/>
  <c r="AP23" i="27"/>
  <c r="AP59" i="27"/>
  <c r="AP77" i="27"/>
  <c r="AP98" i="27"/>
  <c r="AP30" i="27"/>
  <c r="AP42" i="27"/>
  <c r="AP37" i="27"/>
  <c r="AP72" i="27"/>
  <c r="AP81" i="27"/>
  <c r="AP110" i="27"/>
  <c r="AP48" i="27"/>
  <c r="AP100" i="27"/>
  <c r="AP7" i="27"/>
  <c r="AP62" i="27"/>
  <c r="AP47" i="27"/>
  <c r="AP71" i="27"/>
  <c r="AP31" i="27"/>
  <c r="AP58" i="27"/>
  <c r="AP51" i="27"/>
  <c r="AP45" i="27"/>
  <c r="AP90" i="27"/>
  <c r="AP109" i="27"/>
  <c r="AP86" i="27"/>
  <c r="AP83" i="27"/>
  <c r="AP25" i="27"/>
  <c r="AP29" i="27"/>
  <c r="AP12" i="27"/>
  <c r="AP26" i="27"/>
  <c r="AP94" i="27"/>
  <c r="AP96" i="27"/>
  <c r="AP35" i="27"/>
  <c r="AP39" i="27"/>
  <c r="AP130" i="27"/>
  <c r="AP49" i="27"/>
  <c r="AP68" i="27"/>
  <c r="AP122" i="27"/>
  <c r="AP95" i="27"/>
  <c r="AP5" i="27"/>
  <c r="AP11" i="27"/>
  <c r="AP113" i="27"/>
  <c r="AP27" i="27"/>
  <c r="AP21" i="27"/>
  <c r="AP43" i="27"/>
  <c r="AP117" i="27"/>
  <c r="AP15" i="27"/>
  <c r="AQ103" i="27"/>
  <c r="AQ82" i="27"/>
  <c r="AQ71" i="27"/>
  <c r="AQ44" i="27"/>
  <c r="AQ29" i="27"/>
  <c r="AQ10" i="27"/>
  <c r="AQ68" i="27"/>
  <c r="AQ105" i="27"/>
  <c r="AQ48" i="27"/>
  <c r="AQ7" i="27"/>
  <c r="AQ100" i="27"/>
  <c r="AQ42" i="27"/>
  <c r="AQ92" i="27"/>
  <c r="AQ99" i="27"/>
  <c r="AQ115" i="27"/>
  <c r="AQ113" i="27"/>
  <c r="AQ22" i="27"/>
  <c r="AQ41" i="27"/>
  <c r="AQ120" i="27"/>
  <c r="AQ66" i="27"/>
  <c r="AQ23" i="27"/>
  <c r="AQ101" i="27"/>
  <c r="AQ58" i="27"/>
  <c r="AQ11" i="27"/>
  <c r="AQ125" i="27"/>
  <c r="AQ128" i="27"/>
  <c r="AQ16" i="27"/>
  <c r="AQ110" i="27"/>
  <c r="AQ116" i="27"/>
  <c r="AQ60" i="27"/>
  <c r="AQ123" i="27"/>
  <c r="AQ62" i="27"/>
  <c r="AQ117" i="27"/>
  <c r="AQ51" i="27"/>
  <c r="AQ15" i="27"/>
  <c r="AQ104" i="27"/>
  <c r="AQ54" i="27"/>
  <c r="AQ77" i="27"/>
  <c r="AQ124" i="27"/>
  <c r="AQ20" i="27"/>
  <c r="AQ52" i="27"/>
  <c r="AQ63" i="27"/>
  <c r="AQ122" i="27"/>
  <c r="AQ35" i="27"/>
  <c r="AQ14" i="27"/>
  <c r="AQ88" i="27"/>
  <c r="AQ61" i="27"/>
  <c r="AQ24" i="27"/>
  <c r="AQ8" i="27"/>
  <c r="AQ93" i="27"/>
  <c r="AQ111" i="27"/>
  <c r="AQ98" i="27"/>
  <c r="AQ76" i="27"/>
  <c r="AQ73" i="27"/>
  <c r="AQ81" i="27"/>
  <c r="AQ9" i="27"/>
  <c r="AQ83" i="27"/>
  <c r="AQ50" i="27"/>
  <c r="AQ72" i="27"/>
  <c r="AQ118" i="27"/>
  <c r="AQ95" i="27"/>
  <c r="AQ64" i="27"/>
  <c r="AQ47" i="27"/>
  <c r="AQ6" i="27"/>
  <c r="AQ56" i="27"/>
  <c r="AQ102" i="27"/>
  <c r="AQ79" i="27"/>
  <c r="AQ94" i="27"/>
  <c r="AQ70" i="27"/>
  <c r="AQ57" i="27"/>
  <c r="AQ21" i="27"/>
  <c r="AQ106" i="27"/>
  <c r="AQ85" i="27"/>
  <c r="AQ130" i="27"/>
  <c r="AQ39" i="27"/>
  <c r="AQ108" i="27"/>
  <c r="AQ114" i="27"/>
  <c r="AQ84" i="27"/>
  <c r="AQ18" i="27"/>
  <c r="AQ19" i="27"/>
  <c r="AQ31" i="27"/>
  <c r="AQ67" i="27"/>
  <c r="AQ112" i="27"/>
  <c r="AQ45" i="27"/>
  <c r="AQ53" i="27"/>
  <c r="AQ86" i="27"/>
  <c r="AQ78" i="27"/>
  <c r="AQ87" i="27"/>
  <c r="AQ129" i="27"/>
  <c r="AQ13" i="27"/>
  <c r="AQ40" i="27"/>
  <c r="AQ131" i="27"/>
  <c r="AQ89" i="27"/>
  <c r="AQ80" i="27"/>
  <c r="AQ17" i="27"/>
  <c r="AQ30" i="27"/>
  <c r="AQ75" i="27"/>
  <c r="AQ74" i="27"/>
  <c r="AQ27" i="27"/>
  <c r="AQ97" i="27"/>
  <c r="AQ12" i="27"/>
  <c r="AQ119" i="27"/>
  <c r="AQ59" i="27"/>
  <c r="AQ33" i="27"/>
  <c r="AQ65" i="27"/>
  <c r="AQ5" i="27"/>
  <c r="AQ96" i="27"/>
  <c r="AQ36" i="27"/>
  <c r="AQ69" i="27"/>
  <c r="AQ91" i="27"/>
  <c r="AQ90" i="27"/>
  <c r="AQ109" i="27"/>
  <c r="AQ121" i="27"/>
  <c r="AQ107" i="27"/>
  <c r="AQ37" i="27"/>
  <c r="AQ49" i="27"/>
  <c r="AQ127" i="27"/>
  <c r="AQ55" i="27"/>
  <c r="AQ46" i="27"/>
  <c r="AQ38" i="27"/>
  <c r="AQ32" i="27"/>
  <c r="AQ43" i="27"/>
  <c r="AQ132" i="27"/>
  <c r="AQ28" i="27"/>
  <c r="AQ26" i="27"/>
  <c r="AQ126" i="27"/>
  <c r="AQ34" i="27"/>
  <c r="AQ25" i="27"/>
  <c r="AS121" i="27"/>
  <c r="AS39" i="27"/>
  <c r="AS54" i="27"/>
  <c r="AS62" i="27"/>
  <c r="AS104" i="27"/>
  <c r="AS48" i="27"/>
  <c r="AS103" i="27"/>
  <c r="AS36" i="27"/>
  <c r="AS72" i="27"/>
  <c r="AS42" i="27"/>
  <c r="AS44" i="27"/>
  <c r="AS69" i="27"/>
  <c r="AS74" i="27"/>
  <c r="AS51" i="27"/>
  <c r="AS114" i="27"/>
  <c r="AS79" i="27"/>
  <c r="AS21" i="27"/>
  <c r="AS76" i="27"/>
  <c r="AS113" i="27"/>
  <c r="AS68" i="27"/>
  <c r="AS53" i="27"/>
  <c r="AS59" i="27"/>
  <c r="AS66" i="27"/>
  <c r="AS130" i="27"/>
  <c r="AS97" i="27"/>
  <c r="AS22" i="27"/>
  <c r="AS67" i="27"/>
  <c r="AS80" i="27"/>
  <c r="AS100" i="27"/>
  <c r="AS99" i="27"/>
  <c r="AS31" i="27"/>
  <c r="AS81" i="27"/>
  <c r="AS126" i="27"/>
  <c r="AS94" i="27"/>
  <c r="AS120" i="27"/>
  <c r="AS92" i="27"/>
  <c r="AS129" i="27"/>
  <c r="AS86" i="27"/>
  <c r="AS131" i="27"/>
  <c r="AS65" i="27"/>
  <c r="AS34" i="27"/>
  <c r="AS70" i="27"/>
  <c r="AS24" i="27"/>
  <c r="AS49" i="27"/>
  <c r="AS115" i="27"/>
  <c r="AS18" i="27"/>
  <c r="AS33" i="27"/>
  <c r="AS38" i="27"/>
  <c r="AS84" i="27"/>
  <c r="AS116" i="27"/>
  <c r="AS28" i="27"/>
  <c r="AS82" i="27"/>
  <c r="AS107" i="27"/>
  <c r="AS40" i="27"/>
  <c r="AS64" i="27"/>
  <c r="AS124" i="27"/>
  <c r="AS17" i="27"/>
  <c r="AS117" i="27"/>
  <c r="AS41" i="27"/>
  <c r="AS26" i="27"/>
  <c r="AS89" i="27"/>
  <c r="AS20" i="27"/>
  <c r="AS71" i="27"/>
  <c r="AS57" i="27"/>
  <c r="AS111" i="27"/>
  <c r="AS77" i="27"/>
  <c r="AS101" i="27"/>
  <c r="AS52" i="27"/>
  <c r="AS106" i="27"/>
  <c r="AS37" i="27"/>
  <c r="AS55" i="27"/>
  <c r="AS91" i="27"/>
  <c r="AS75" i="27"/>
  <c r="AS32" i="27"/>
  <c r="AS50" i="27"/>
  <c r="AS15" i="27"/>
  <c r="AS45" i="27"/>
  <c r="AS78" i="27"/>
  <c r="AS29" i="27"/>
  <c r="AS87" i="27"/>
  <c r="AS25" i="27"/>
  <c r="AS23" i="27"/>
  <c r="AS93" i="27"/>
  <c r="AS16" i="27"/>
  <c r="AS9" i="27"/>
  <c r="AS102" i="27"/>
  <c r="AS60" i="27"/>
  <c r="AS95" i="27"/>
  <c r="AS105" i="27"/>
  <c r="AS12" i="27"/>
  <c r="AS123" i="27"/>
  <c r="AS19" i="27"/>
  <c r="AS58" i="27"/>
  <c r="AS8" i="27"/>
  <c r="AS61" i="27"/>
  <c r="AS27" i="27"/>
  <c r="AS132" i="27"/>
  <c r="AS11" i="27"/>
  <c r="AS119" i="27"/>
  <c r="AS96" i="27"/>
  <c r="AS112" i="27"/>
  <c r="AS128" i="27"/>
  <c r="AS47" i="27"/>
  <c r="AS118" i="27"/>
  <c r="AS14" i="27"/>
  <c r="AS98" i="27"/>
  <c r="AS13" i="27"/>
  <c r="AS43" i="27"/>
  <c r="AS6" i="27"/>
  <c r="AS30" i="27"/>
  <c r="AS10" i="27"/>
  <c r="AS88" i="27"/>
  <c r="AS5" i="27"/>
  <c r="AS83" i="27"/>
  <c r="AS109" i="27"/>
  <c r="AS108" i="27"/>
  <c r="AS85" i="27"/>
  <c r="AS122" i="27"/>
  <c r="AS56" i="27"/>
  <c r="AS35" i="27"/>
  <c r="AS7" i="27"/>
  <c r="AS125" i="27"/>
  <c r="AS127" i="27"/>
  <c r="AS46" i="27"/>
  <c r="AS73" i="27"/>
  <c r="AS90" i="27"/>
  <c r="AS110" i="27"/>
  <c r="AS63" i="27"/>
  <c r="B32" i="24"/>
  <c r="B33" i="24" s="1"/>
  <c r="G32" i="24"/>
  <c r="G33" i="24" s="1"/>
  <c r="F32" i="24"/>
  <c r="F33" i="24" s="1"/>
  <c r="D32" i="24"/>
  <c r="D33" i="24" s="1"/>
  <c r="C32" i="24"/>
  <c r="C33" i="24" s="1"/>
  <c r="E32" i="24"/>
  <c r="E33" i="24" s="1"/>
  <c r="AN82" i="27"/>
  <c r="AN25" i="27"/>
  <c r="AN58" i="27"/>
  <c r="AN16" i="27"/>
  <c r="AN106" i="27"/>
  <c r="AN67" i="27"/>
  <c r="AN13" i="27"/>
  <c r="AN88" i="27"/>
  <c r="AN48" i="27"/>
  <c r="AN74" i="27"/>
  <c r="AN22" i="27"/>
  <c r="AN127" i="27"/>
  <c r="AN84" i="27"/>
  <c r="AN94" i="27"/>
  <c r="AN122" i="27"/>
  <c r="AN26" i="27"/>
  <c r="AN23" i="27"/>
  <c r="AN24" i="27"/>
  <c r="AN14" i="27"/>
  <c r="AN71" i="27"/>
  <c r="AN55" i="27"/>
  <c r="AN121" i="27"/>
  <c r="AN39" i="27"/>
  <c r="AN93" i="27"/>
  <c r="AN34" i="27"/>
  <c r="AN41" i="27"/>
  <c r="AN5" i="27"/>
  <c r="AN73" i="27"/>
  <c r="AN125" i="27"/>
  <c r="AN132" i="27"/>
  <c r="AN87" i="27"/>
  <c r="AN102" i="27"/>
  <c r="AN76" i="27"/>
  <c r="AN10" i="27"/>
  <c r="AN85" i="27"/>
  <c r="AN81" i="27"/>
  <c r="AN99" i="27"/>
  <c r="AN124" i="27"/>
  <c r="AN61" i="27"/>
  <c r="AN123" i="27"/>
  <c r="AN113" i="27"/>
  <c r="AN116" i="27"/>
  <c r="AN53" i="27"/>
  <c r="AN57" i="27"/>
  <c r="AN111" i="27"/>
  <c r="AN12" i="27"/>
  <c r="AN38" i="27"/>
  <c r="AN86" i="27"/>
  <c r="AN32" i="27"/>
  <c r="AN11" i="27"/>
  <c r="AN43" i="27"/>
  <c r="AN83" i="27"/>
  <c r="AN17" i="27"/>
  <c r="AN9" i="27"/>
  <c r="AN36" i="27"/>
  <c r="AN95" i="27"/>
  <c r="AN119" i="27"/>
  <c r="AN69" i="27"/>
  <c r="AN107" i="27"/>
  <c r="AN80" i="27"/>
  <c r="AN129" i="27"/>
  <c r="AN78" i="27"/>
  <c r="AN126" i="27"/>
  <c r="AN56" i="27"/>
  <c r="AN20" i="27"/>
  <c r="AN118" i="27"/>
  <c r="AN8" i="27"/>
  <c r="AN15" i="27"/>
  <c r="AN117" i="27"/>
  <c r="AN29" i="27"/>
  <c r="AN60" i="27"/>
  <c r="AN97" i="27"/>
  <c r="AN96" i="27"/>
  <c r="AN33" i="27"/>
  <c r="AN131" i="27"/>
  <c r="AN27" i="27"/>
  <c r="AN104" i="27"/>
  <c r="AN40" i="27"/>
  <c r="AN103" i="27"/>
  <c r="AN63" i="27"/>
  <c r="AN54" i="27"/>
  <c r="AN77" i="27"/>
  <c r="AN112" i="27"/>
  <c r="AN21" i="27"/>
  <c r="AN108" i="27"/>
  <c r="AN59" i="27"/>
  <c r="AN72" i="27"/>
  <c r="AN19" i="27"/>
  <c r="AN35" i="27"/>
  <c r="AN130" i="27"/>
  <c r="AN92" i="27"/>
  <c r="AN28" i="27"/>
  <c r="AN18" i="27"/>
  <c r="AN6" i="27"/>
  <c r="AN64" i="27"/>
  <c r="AN44" i="27"/>
  <c r="AN75" i="27"/>
  <c r="AN52" i="27"/>
  <c r="AN42" i="27"/>
  <c r="AN114" i="27"/>
  <c r="AN62" i="27"/>
  <c r="AN105" i="27"/>
  <c r="AN31" i="27"/>
  <c r="AN51" i="27"/>
  <c r="AN45" i="27"/>
  <c r="AN46" i="27"/>
  <c r="AN98" i="27"/>
  <c r="AN65" i="27"/>
  <c r="AN30" i="27"/>
  <c r="AN68" i="27"/>
  <c r="AN7" i="27"/>
  <c r="AN47" i="27"/>
  <c r="AN37" i="27"/>
  <c r="AN49" i="27"/>
  <c r="AN110" i="27"/>
  <c r="AN70" i="27"/>
  <c r="AN120" i="27"/>
  <c r="AN89" i="27"/>
  <c r="AN66" i="27"/>
  <c r="AN91" i="27"/>
  <c r="AN100" i="27"/>
  <c r="AN109" i="27"/>
  <c r="AN50" i="27"/>
  <c r="AN101" i="27"/>
  <c r="AN128" i="27"/>
  <c r="AN90" i="27"/>
  <c r="AN79" i="27"/>
  <c r="AN115" i="27"/>
  <c r="G15" i="24" l="1"/>
  <c r="AC70" i="27"/>
  <c r="AI70" i="27" s="1"/>
  <c r="AC66" i="27"/>
  <c r="AI66" i="27" s="1"/>
  <c r="AC75" i="27"/>
  <c r="AI75" i="27" s="1"/>
  <c r="AC73" i="27"/>
  <c r="AI73" i="27" s="1"/>
  <c r="AC90" i="27"/>
  <c r="AI90" i="27" s="1"/>
  <c r="AC31" i="27"/>
  <c r="AI31" i="27" s="1"/>
  <c r="AC105" i="27"/>
  <c r="AI105" i="27" s="1"/>
  <c r="AC57" i="27"/>
  <c r="AI57" i="27" s="1"/>
  <c r="AC49" i="27"/>
  <c r="AI49" i="27" s="1"/>
  <c r="AC44" i="27"/>
  <c r="AI44" i="27" s="1"/>
  <c r="AC121" i="27"/>
  <c r="AI121" i="27" s="1"/>
  <c r="AC61" i="27"/>
  <c r="AI61" i="27" s="1"/>
  <c r="AC56" i="27"/>
  <c r="AI56" i="27" s="1"/>
  <c r="AC118" i="27"/>
  <c r="AI118" i="27" s="1"/>
  <c r="AC12" i="27"/>
  <c r="AI12" i="27" s="1"/>
  <c r="AC9" i="27"/>
  <c r="AI9" i="27" s="1"/>
  <c r="AC112" i="27"/>
  <c r="AI112" i="27" s="1"/>
  <c r="AC55" i="27"/>
  <c r="AI55" i="27" s="1"/>
  <c r="AC95" i="27"/>
  <c r="AI95" i="27" s="1"/>
  <c r="AC111" i="27"/>
  <c r="AI111" i="27" s="1"/>
  <c r="AC78" i="27"/>
  <c r="AI78" i="27" s="1"/>
  <c r="AC50" i="27"/>
  <c r="AI50" i="27" s="1"/>
  <c r="AC36" i="27"/>
  <c r="AI36" i="27" s="1"/>
  <c r="AC41" i="27"/>
  <c r="AI41" i="27" s="1"/>
  <c r="AC91" i="27"/>
  <c r="AI91" i="27" s="1"/>
  <c r="AC8" i="27"/>
  <c r="AI8" i="27" s="1"/>
  <c r="AC27" i="27"/>
  <c r="AI27" i="27" s="1"/>
  <c r="AC68" i="27"/>
  <c r="AI68" i="27" s="1"/>
  <c r="AC20" i="27"/>
  <c r="AI20" i="27" s="1"/>
  <c r="AC117" i="27"/>
  <c r="AI117" i="27" s="1"/>
  <c r="AC51" i="27"/>
  <c r="AI51" i="27" s="1"/>
  <c r="AC128" i="27"/>
  <c r="AI128" i="27" s="1"/>
  <c r="AC13" i="27"/>
  <c r="AI13" i="27" s="1"/>
  <c r="AC87" i="27"/>
  <c r="AI87" i="27" s="1"/>
  <c r="AC39" i="27"/>
  <c r="AI39" i="27" s="1"/>
  <c r="AC85" i="27"/>
  <c r="AI85" i="27" s="1"/>
  <c r="AC79" i="27"/>
  <c r="AI79" i="27" s="1"/>
  <c r="AC26" i="27"/>
  <c r="AI26" i="27" s="1"/>
  <c r="AC35" i="27"/>
  <c r="AI35" i="27" s="1"/>
  <c r="AC38" i="27"/>
  <c r="AI38" i="27" s="1"/>
  <c r="AC54" i="27"/>
  <c r="AI54" i="27" s="1"/>
  <c r="AC10" i="27"/>
  <c r="AI10" i="27" s="1"/>
  <c r="AC119" i="27"/>
  <c r="AI119" i="27" s="1"/>
  <c r="AC110" i="27"/>
  <c r="AI110" i="27" s="1"/>
  <c r="AC120" i="27"/>
  <c r="AI120" i="27" s="1"/>
  <c r="AC77" i="27"/>
  <c r="AI77" i="27" s="1"/>
  <c r="AC23" i="27"/>
  <c r="AI23" i="27" s="1"/>
  <c r="AC80" i="27"/>
  <c r="AI80" i="27" s="1"/>
  <c r="AC63" i="27"/>
  <c r="AI63" i="27" s="1"/>
  <c r="AC64" i="27"/>
  <c r="AI64" i="27" s="1"/>
  <c r="AC33" i="27"/>
  <c r="AI33" i="27" s="1"/>
  <c r="AC28" i="27"/>
  <c r="AI28" i="27" s="1"/>
  <c r="AC18" i="27"/>
  <c r="AI18" i="27" s="1"/>
  <c r="AC46" i="27"/>
  <c r="AI46" i="27" s="1"/>
  <c r="AC15" i="27"/>
  <c r="AI15" i="27" s="1"/>
  <c r="AC7" i="27"/>
  <c r="AI7" i="27" s="1"/>
  <c r="AC74" i="27"/>
  <c r="AI74" i="27" s="1"/>
  <c r="AC67" i="27"/>
  <c r="AI67" i="27" s="1"/>
  <c r="AC22" i="27"/>
  <c r="AI22" i="27" s="1"/>
  <c r="AC131" i="27"/>
  <c r="AI131" i="27" s="1"/>
  <c r="AC59" i="27"/>
  <c r="AI59" i="27" s="1"/>
  <c r="AC92" i="27"/>
  <c r="AI92" i="27" s="1"/>
  <c r="AC86" i="27"/>
  <c r="AI86" i="27" s="1"/>
  <c r="AC109" i="27"/>
  <c r="AI109" i="27" s="1"/>
  <c r="AC58" i="27"/>
  <c r="AI58" i="27" s="1"/>
  <c r="AC52" i="27"/>
  <c r="AI52" i="27" s="1"/>
  <c r="AC47" i="27"/>
  <c r="AI47" i="27" s="1"/>
  <c r="AC106" i="27"/>
  <c r="AI106" i="27" s="1"/>
  <c r="AC88" i="27"/>
  <c r="AI88" i="27" s="1"/>
  <c r="AC5" i="27"/>
  <c r="AI5" i="27" s="1"/>
  <c r="AC25" i="27"/>
  <c r="AI25" i="27" s="1"/>
  <c r="AC124" i="27"/>
  <c r="AI124" i="27" s="1"/>
  <c r="AC107" i="27"/>
  <c r="AI107" i="27" s="1"/>
  <c r="AC24" i="27"/>
  <c r="AI24" i="27" s="1"/>
  <c r="AC17" i="27"/>
  <c r="AI17" i="27" s="1"/>
  <c r="AC19" i="27"/>
  <c r="AI19" i="27" s="1"/>
  <c r="AC115" i="27"/>
  <c r="AI115" i="27" s="1"/>
  <c r="AC72" i="27"/>
  <c r="AI72" i="27" s="1"/>
  <c r="AC99" i="27"/>
  <c r="AI99" i="27" s="1"/>
  <c r="AC60" i="27"/>
  <c r="AI60" i="27" s="1"/>
  <c r="AC11" i="27"/>
  <c r="AI11" i="27" s="1"/>
  <c r="AC32" i="27"/>
  <c r="AI32" i="27" s="1"/>
  <c r="AC69" i="27"/>
  <c r="AI69" i="27" s="1"/>
  <c r="AC113" i="27"/>
  <c r="AI113" i="27" s="1"/>
  <c r="AC40" i="27"/>
  <c r="AI40" i="27" s="1"/>
  <c r="AC116" i="27"/>
  <c r="AI116" i="27" s="1"/>
  <c r="AC127" i="27"/>
  <c r="AI127" i="27" s="1"/>
  <c r="AC53" i="27"/>
  <c r="AI53" i="27" s="1"/>
  <c r="AC48" i="27"/>
  <c r="AI48" i="27" s="1"/>
  <c r="AC83" i="27"/>
  <c r="AI83" i="27" s="1"/>
  <c r="AC122" i="27"/>
  <c r="AI122" i="27" s="1"/>
  <c r="AC14" i="27"/>
  <c r="AI14" i="27" s="1"/>
  <c r="AC130" i="27"/>
  <c r="AI130" i="27" s="1"/>
  <c r="AC108" i="27"/>
  <c r="AI108" i="27" s="1"/>
  <c r="AC89" i="27"/>
  <c r="AI89" i="27" s="1"/>
  <c r="AC125" i="27"/>
  <c r="AI125" i="27" s="1"/>
  <c r="AC98" i="27"/>
  <c r="AI98" i="27" s="1"/>
  <c r="AC6" i="27"/>
  <c r="AI6" i="27" s="1"/>
  <c r="AC104" i="27"/>
  <c r="AI104" i="27" s="1"/>
  <c r="AC81" i="27"/>
  <c r="AI81" i="27" s="1"/>
  <c r="AC114" i="27"/>
  <c r="AI114" i="27" s="1"/>
  <c r="AC76" i="27"/>
  <c r="AI76" i="27" s="1"/>
  <c r="AC30" i="27"/>
  <c r="AI30" i="27" s="1"/>
  <c r="AC45" i="27"/>
  <c r="AI45" i="27" s="1"/>
  <c r="AC100" i="27"/>
  <c r="AI100" i="27" s="1"/>
  <c r="AC129" i="27"/>
  <c r="AI129" i="27" s="1"/>
  <c r="AC29" i="27"/>
  <c r="AI29" i="27" s="1"/>
  <c r="AC97" i="27"/>
  <c r="AI97" i="27" s="1"/>
  <c r="AC62" i="27"/>
  <c r="AI62" i="27" s="1"/>
  <c r="AC43" i="27"/>
  <c r="AI43" i="27" s="1"/>
  <c r="AC94" i="27"/>
  <c r="AI94" i="27" s="1"/>
  <c r="AC103" i="27"/>
  <c r="AI103" i="27" s="1"/>
  <c r="AC96" i="27"/>
  <c r="AI96" i="27" s="1"/>
  <c r="AC126" i="27"/>
  <c r="AI126" i="27" s="1"/>
  <c r="AC132" i="27"/>
  <c r="AI132" i="27" s="1"/>
  <c r="AC65" i="27"/>
  <c r="AI65" i="27" s="1"/>
  <c r="AC42" i="27"/>
  <c r="AI42" i="27" s="1"/>
  <c r="AC82" i="27"/>
  <c r="AI82" i="27" s="1"/>
  <c r="AC123" i="27"/>
  <c r="AI123" i="27" s="1"/>
  <c r="AC101" i="27"/>
  <c r="AI101" i="27" s="1"/>
  <c r="AC93" i="27"/>
  <c r="AI93" i="27" s="1"/>
  <c r="AC71" i="27"/>
  <c r="AI71" i="27" s="1"/>
  <c r="AC16" i="27"/>
  <c r="AI16" i="27" s="1"/>
  <c r="AC102" i="27"/>
  <c r="AI102" i="27" s="1"/>
  <c r="AC84" i="27"/>
  <c r="AI84" i="27" s="1"/>
  <c r="AC34" i="27"/>
  <c r="AI34" i="27" s="1"/>
  <c r="AC37" i="27"/>
  <c r="AI37" i="27" s="1"/>
  <c r="AC21" i="27"/>
  <c r="AI21" i="27" s="1"/>
  <c r="AD44" i="27"/>
  <c r="AJ44" i="27" s="1"/>
  <c r="AD20" i="27"/>
  <c r="AJ20" i="27" s="1"/>
  <c r="AD9" i="27"/>
  <c r="AJ9" i="27" s="1"/>
  <c r="AD116" i="27"/>
  <c r="AJ116" i="27" s="1"/>
  <c r="AD125" i="27"/>
  <c r="AJ125" i="27" s="1"/>
  <c r="AD10" i="27"/>
  <c r="AJ10" i="27" s="1"/>
  <c r="AD128" i="27"/>
  <c r="AJ128" i="27" s="1"/>
  <c r="AD132" i="27"/>
  <c r="AJ132" i="27" s="1"/>
  <c r="AD111" i="27"/>
  <c r="AJ111" i="27" s="1"/>
  <c r="AD112" i="27"/>
  <c r="AJ112" i="27" s="1"/>
  <c r="AD39" i="27"/>
  <c r="AJ39" i="27" s="1"/>
  <c r="AD97" i="27"/>
  <c r="AJ97" i="27" s="1"/>
  <c r="AD80" i="27"/>
  <c r="AJ80" i="27" s="1"/>
  <c r="AD99" i="27"/>
  <c r="AJ99" i="27" s="1"/>
  <c r="AD113" i="27"/>
  <c r="AJ113" i="27" s="1"/>
  <c r="AD131" i="27"/>
  <c r="AJ131" i="27" s="1"/>
  <c r="AD101" i="27"/>
  <c r="AJ101" i="27" s="1"/>
  <c r="AD122" i="27"/>
  <c r="AJ122" i="27" s="1"/>
  <c r="AD27" i="27"/>
  <c r="AJ27" i="27" s="1"/>
  <c r="AD117" i="27"/>
  <c r="AJ117" i="27" s="1"/>
  <c r="AD65" i="27"/>
  <c r="AJ65" i="27" s="1"/>
  <c r="AD6" i="27"/>
  <c r="AJ6" i="27" s="1"/>
  <c r="AD98" i="27"/>
  <c r="AJ98" i="27" s="1"/>
  <c r="AD123" i="27"/>
  <c r="AJ123" i="27" s="1"/>
  <c r="AD107" i="27"/>
  <c r="AJ107" i="27" s="1"/>
  <c r="AD40" i="27"/>
  <c r="AJ40" i="27" s="1"/>
  <c r="AD56" i="27"/>
  <c r="AJ56" i="27" s="1"/>
  <c r="AD129" i="27"/>
  <c r="AJ129" i="27" s="1"/>
  <c r="AD30" i="27"/>
  <c r="AJ30" i="27" s="1"/>
  <c r="AD93" i="27"/>
  <c r="AJ93" i="27" s="1"/>
  <c r="AD48" i="27"/>
  <c r="AJ48" i="27" s="1"/>
  <c r="AD26" i="27"/>
  <c r="AJ26" i="27" s="1"/>
  <c r="AD100" i="27"/>
  <c r="AJ100" i="27" s="1"/>
  <c r="AD41" i="27"/>
  <c r="AJ41" i="27" s="1"/>
  <c r="AD121" i="27"/>
  <c r="AJ121" i="27" s="1"/>
  <c r="AD130" i="27"/>
  <c r="AJ130" i="27" s="1"/>
  <c r="AD78" i="27"/>
  <c r="AJ78" i="27" s="1"/>
  <c r="AD86" i="27"/>
  <c r="AJ86" i="27" s="1"/>
  <c r="AD35" i="27"/>
  <c r="AJ35" i="27" s="1"/>
  <c r="AD34" i="27"/>
  <c r="AJ34" i="27" s="1"/>
  <c r="AD67" i="27"/>
  <c r="AJ67" i="27" s="1"/>
  <c r="AD57" i="27"/>
  <c r="AJ57" i="27" s="1"/>
  <c r="AD84" i="27"/>
  <c r="AJ84" i="27" s="1"/>
  <c r="AD85" i="27"/>
  <c r="AJ85" i="27" s="1"/>
  <c r="AD53" i="27"/>
  <c r="AJ53" i="27" s="1"/>
  <c r="AD87" i="27"/>
  <c r="AJ87" i="27" s="1"/>
  <c r="AD17" i="27"/>
  <c r="AJ17" i="27" s="1"/>
  <c r="AD79" i="27"/>
  <c r="AJ79" i="27" s="1"/>
  <c r="AD76" i="27"/>
  <c r="AJ76" i="27" s="1"/>
  <c r="AD110" i="27"/>
  <c r="AJ110" i="27" s="1"/>
  <c r="AD126" i="27"/>
  <c r="AJ126" i="27" s="1"/>
  <c r="AD68" i="27"/>
  <c r="AJ68" i="27" s="1"/>
  <c r="AD127" i="27"/>
  <c r="AJ127" i="27" s="1"/>
  <c r="AD60" i="27"/>
  <c r="AJ60" i="27" s="1"/>
  <c r="AD14" i="27"/>
  <c r="AJ14" i="27" s="1"/>
  <c r="AD22" i="27"/>
  <c r="AJ22" i="27" s="1"/>
  <c r="AD13" i="27"/>
  <c r="AJ13" i="27" s="1"/>
  <c r="AD8" i="27"/>
  <c r="AJ8" i="27" s="1"/>
  <c r="AD16" i="27"/>
  <c r="AJ16" i="27" s="1"/>
  <c r="AD31" i="27"/>
  <c r="AJ31" i="27" s="1"/>
  <c r="AD103" i="27"/>
  <c r="AJ103" i="27" s="1"/>
  <c r="AD124" i="27"/>
  <c r="AJ124" i="27" s="1"/>
  <c r="AD77" i="27"/>
  <c r="AJ77" i="27" s="1"/>
  <c r="AD50" i="27"/>
  <c r="AJ50" i="27" s="1"/>
  <c r="AD120" i="27"/>
  <c r="AJ120" i="27" s="1"/>
  <c r="AD106" i="27"/>
  <c r="AJ106" i="27" s="1"/>
  <c r="AD5" i="27"/>
  <c r="AJ5" i="27" s="1"/>
  <c r="AD43" i="27"/>
  <c r="AJ43" i="27" s="1"/>
  <c r="AD11" i="27"/>
  <c r="AJ11" i="27" s="1"/>
  <c r="AD47" i="27"/>
  <c r="AJ47" i="27" s="1"/>
  <c r="AD29" i="27"/>
  <c r="AJ29" i="27" s="1"/>
  <c r="AD66" i="27"/>
  <c r="AJ66" i="27" s="1"/>
  <c r="AD33" i="27"/>
  <c r="AJ33" i="27" s="1"/>
  <c r="AD18" i="27"/>
  <c r="AJ18" i="27" s="1"/>
  <c r="AD75" i="27"/>
  <c r="AJ75" i="27" s="1"/>
  <c r="AD42" i="27"/>
  <c r="AJ42" i="27" s="1"/>
  <c r="AD7" i="27"/>
  <c r="AJ7" i="27" s="1"/>
  <c r="AD92" i="27"/>
  <c r="AJ92" i="27" s="1"/>
  <c r="AD37" i="27"/>
  <c r="AJ37" i="27" s="1"/>
  <c r="AD38" i="27"/>
  <c r="AJ38" i="27" s="1"/>
  <c r="AD88" i="27"/>
  <c r="AJ88" i="27" s="1"/>
  <c r="AD62" i="27"/>
  <c r="AJ62" i="27" s="1"/>
  <c r="AD21" i="27"/>
  <c r="AJ21" i="27" s="1"/>
  <c r="AD102" i="27"/>
  <c r="AJ102" i="27" s="1"/>
  <c r="AD70" i="27"/>
  <c r="AJ70" i="27" s="1"/>
  <c r="AD61" i="27"/>
  <c r="AJ61" i="27" s="1"/>
  <c r="AD59" i="27"/>
  <c r="AJ59" i="27" s="1"/>
  <c r="AD89" i="27"/>
  <c r="AJ89" i="27" s="1"/>
  <c r="AD36" i="27"/>
  <c r="AJ36" i="27" s="1"/>
  <c r="AD63" i="27"/>
  <c r="AJ63" i="27" s="1"/>
  <c r="AD90" i="27"/>
  <c r="AJ90" i="27" s="1"/>
  <c r="AD94" i="27"/>
  <c r="AJ94" i="27" s="1"/>
  <c r="AD55" i="27"/>
  <c r="AJ55" i="27" s="1"/>
  <c r="AD81" i="27"/>
  <c r="AJ81" i="27" s="1"/>
  <c r="AD25" i="27"/>
  <c r="AJ25" i="27" s="1"/>
  <c r="AD51" i="27"/>
  <c r="AJ51" i="27" s="1"/>
  <c r="AD64" i="27"/>
  <c r="AJ64" i="27" s="1"/>
  <c r="AD91" i="27"/>
  <c r="AJ91" i="27" s="1"/>
  <c r="AD19" i="27"/>
  <c r="AJ19" i="27" s="1"/>
  <c r="AD73" i="27"/>
  <c r="AJ73" i="27" s="1"/>
  <c r="AD49" i="27"/>
  <c r="AJ49" i="27" s="1"/>
  <c r="AD108" i="27"/>
  <c r="AJ108" i="27" s="1"/>
  <c r="AD71" i="27"/>
  <c r="AJ71" i="27" s="1"/>
  <c r="AD82" i="27"/>
  <c r="AJ82" i="27" s="1"/>
  <c r="AD15" i="27"/>
  <c r="AJ15" i="27" s="1"/>
  <c r="AD24" i="27"/>
  <c r="AJ24" i="27" s="1"/>
  <c r="AD32" i="27"/>
  <c r="AJ32" i="27" s="1"/>
  <c r="AD114" i="27"/>
  <c r="AJ114" i="27" s="1"/>
  <c r="AD118" i="27"/>
  <c r="AJ118" i="27" s="1"/>
  <c r="AD109" i="27"/>
  <c r="AJ109" i="27" s="1"/>
  <c r="AD58" i="27"/>
  <c r="AJ58" i="27" s="1"/>
  <c r="AD119" i="27"/>
  <c r="AJ119" i="27" s="1"/>
  <c r="AD95" i="27"/>
  <c r="AJ95" i="27" s="1"/>
  <c r="AD69" i="27"/>
  <c r="AJ69" i="27" s="1"/>
  <c r="AD28" i="27"/>
  <c r="AJ28" i="27" s="1"/>
  <c r="AD52" i="27"/>
  <c r="AJ52" i="27" s="1"/>
  <c r="AD115" i="27"/>
  <c r="AJ115" i="27" s="1"/>
  <c r="AD12" i="27"/>
  <c r="AJ12" i="27" s="1"/>
  <c r="AD83" i="27"/>
  <c r="AJ83" i="27" s="1"/>
  <c r="AD45" i="27"/>
  <c r="AJ45" i="27" s="1"/>
  <c r="AD46" i="27"/>
  <c r="AJ46" i="27" s="1"/>
  <c r="AD74" i="27"/>
  <c r="AJ74" i="27" s="1"/>
  <c r="AD96" i="27"/>
  <c r="AJ96" i="27" s="1"/>
  <c r="AD105" i="27"/>
  <c r="AJ105" i="27" s="1"/>
  <c r="AD104" i="27"/>
  <c r="AJ104" i="27" s="1"/>
  <c r="AD23" i="27"/>
  <c r="AJ23" i="27" s="1"/>
  <c r="AD72" i="27"/>
  <c r="AJ72" i="27" s="1"/>
  <c r="AD54" i="27"/>
  <c r="AJ54" i="27" s="1"/>
  <c r="F15" i="24"/>
  <c r="C15" i="24"/>
  <c r="G16" i="24"/>
  <c r="G22" i="24" s="1"/>
  <c r="G23" i="24" s="1"/>
  <c r="G17" i="24"/>
  <c r="AG64" i="27"/>
  <c r="AM64" i="27" s="1"/>
  <c r="AG93" i="27"/>
  <c r="AM93" i="27" s="1"/>
  <c r="AG26" i="27"/>
  <c r="AM26" i="27" s="1"/>
  <c r="AG103" i="27"/>
  <c r="AM103" i="27" s="1"/>
  <c r="AG96" i="27"/>
  <c r="AM96" i="27" s="1"/>
  <c r="AG115" i="27"/>
  <c r="AM115" i="27" s="1"/>
  <c r="AG114" i="27"/>
  <c r="AM114" i="27" s="1"/>
  <c r="AG126" i="27"/>
  <c r="AM126" i="27" s="1"/>
  <c r="AG29" i="27"/>
  <c r="AM29" i="27" s="1"/>
  <c r="AG35" i="27"/>
  <c r="AM35" i="27" s="1"/>
  <c r="AG19" i="27"/>
  <c r="AM19" i="27" s="1"/>
  <c r="AG49" i="27"/>
  <c r="AM49" i="27" s="1"/>
  <c r="AG52" i="27"/>
  <c r="AM52" i="27" s="1"/>
  <c r="AG116" i="27"/>
  <c r="AM116" i="27" s="1"/>
  <c r="AG7" i="27"/>
  <c r="AM7" i="27" s="1"/>
  <c r="AG104" i="27"/>
  <c r="AM104" i="27" s="1"/>
  <c r="AG91" i="27"/>
  <c r="AM91" i="27" s="1"/>
  <c r="AG46" i="27"/>
  <c r="AM46" i="27" s="1"/>
  <c r="AG76" i="27"/>
  <c r="AM76" i="27" s="1"/>
  <c r="AG16" i="27"/>
  <c r="AM16" i="27" s="1"/>
  <c r="AG70" i="27"/>
  <c r="AM70" i="27" s="1"/>
  <c r="AG57" i="27"/>
  <c r="AM57" i="27" s="1"/>
  <c r="AG21" i="27"/>
  <c r="AM21" i="27" s="1"/>
  <c r="AG83" i="27"/>
  <c r="AM83" i="27" s="1"/>
  <c r="AG79" i="27"/>
  <c r="AM79" i="27" s="1"/>
  <c r="AG39" i="27"/>
  <c r="AM39" i="27" s="1"/>
  <c r="AG124" i="27"/>
  <c r="AM124" i="27" s="1"/>
  <c r="AG43" i="27"/>
  <c r="AM43" i="27" s="1"/>
  <c r="AG15" i="27"/>
  <c r="AM15" i="27" s="1"/>
  <c r="AG81" i="27"/>
  <c r="AM81" i="27" s="1"/>
  <c r="AG122" i="27"/>
  <c r="AM122" i="27" s="1"/>
  <c r="AG87" i="27"/>
  <c r="AM87" i="27" s="1"/>
  <c r="AG90" i="27"/>
  <c r="AM90" i="27" s="1"/>
  <c r="AG24" i="27"/>
  <c r="AM24" i="27" s="1"/>
  <c r="AG68" i="27"/>
  <c r="AM68" i="27" s="1"/>
  <c r="AG100" i="27"/>
  <c r="AM100" i="27" s="1"/>
  <c r="AG75" i="27"/>
  <c r="AM75" i="27" s="1"/>
  <c r="AG95" i="27"/>
  <c r="AM95" i="27" s="1"/>
  <c r="AG36" i="27"/>
  <c r="AM36" i="27" s="1"/>
  <c r="AG6" i="27"/>
  <c r="AM6" i="27" s="1"/>
  <c r="AG82" i="27"/>
  <c r="AM82" i="27" s="1"/>
  <c r="AG56" i="27"/>
  <c r="AM56" i="27" s="1"/>
  <c r="AG78" i="27"/>
  <c r="AM78" i="27" s="1"/>
  <c r="AG18" i="27"/>
  <c r="AM18" i="27" s="1"/>
  <c r="AG47" i="27"/>
  <c r="AM47" i="27" s="1"/>
  <c r="AG117" i="27"/>
  <c r="AM117" i="27" s="1"/>
  <c r="AG110" i="27"/>
  <c r="AM110" i="27" s="1"/>
  <c r="AG72" i="27"/>
  <c r="AM72" i="27" s="1"/>
  <c r="AG27" i="27"/>
  <c r="AM27" i="27" s="1"/>
  <c r="AG30" i="27"/>
  <c r="AM30" i="27" s="1"/>
  <c r="AG59" i="27"/>
  <c r="AM59" i="27" s="1"/>
  <c r="AG65" i="27"/>
  <c r="AM65" i="27" s="1"/>
  <c r="AG66" i="27"/>
  <c r="AM66" i="27" s="1"/>
  <c r="AG99" i="27"/>
  <c r="AM99" i="27" s="1"/>
  <c r="AG23" i="27"/>
  <c r="AM23" i="27" s="1"/>
  <c r="AG94" i="27"/>
  <c r="AM94" i="27" s="1"/>
  <c r="AG131" i="27"/>
  <c r="AM131" i="27" s="1"/>
  <c r="AG105" i="27"/>
  <c r="AM105" i="27" s="1"/>
  <c r="AG130" i="27"/>
  <c r="AM130" i="27" s="1"/>
  <c r="AG5" i="27"/>
  <c r="AM5" i="27" s="1"/>
  <c r="AG44" i="27"/>
  <c r="AM44" i="27" s="1"/>
  <c r="AG111" i="27"/>
  <c r="AM111" i="27" s="1"/>
  <c r="AG132" i="27"/>
  <c r="AM132" i="27" s="1"/>
  <c r="AG71" i="27"/>
  <c r="AM71" i="27" s="1"/>
  <c r="AG129" i="27"/>
  <c r="AM129" i="27" s="1"/>
  <c r="AG85" i="27"/>
  <c r="AM85" i="27" s="1"/>
  <c r="AG118" i="27"/>
  <c r="AM118" i="27" s="1"/>
  <c r="AG8" i="27"/>
  <c r="AM8" i="27" s="1"/>
  <c r="AG98" i="27"/>
  <c r="AM98" i="27" s="1"/>
  <c r="AG22" i="27"/>
  <c r="AM22" i="27" s="1"/>
  <c r="AG60" i="27"/>
  <c r="AM60" i="27" s="1"/>
  <c r="AG33" i="27"/>
  <c r="AM33" i="27" s="1"/>
  <c r="AG10" i="27"/>
  <c r="AM10" i="27" s="1"/>
  <c r="AG107" i="27"/>
  <c r="AM107" i="27" s="1"/>
  <c r="AG40" i="27"/>
  <c r="AM40" i="27" s="1"/>
  <c r="AG41" i="27"/>
  <c r="AM41" i="27" s="1"/>
  <c r="AG80" i="27"/>
  <c r="AM80" i="27" s="1"/>
  <c r="AG31" i="27"/>
  <c r="AM31" i="27" s="1"/>
  <c r="AG88" i="27"/>
  <c r="AM88" i="27" s="1"/>
  <c r="AG109" i="27"/>
  <c r="AM109" i="27" s="1"/>
  <c r="AG11" i="27"/>
  <c r="AM11" i="27" s="1"/>
  <c r="AG119" i="27"/>
  <c r="AM119" i="27" s="1"/>
  <c r="AG113" i="27"/>
  <c r="AM113" i="27" s="1"/>
  <c r="AG74" i="27"/>
  <c r="AM74" i="27" s="1"/>
  <c r="AG62" i="27"/>
  <c r="AM62" i="27" s="1"/>
  <c r="AG51" i="27"/>
  <c r="AM51" i="27" s="1"/>
  <c r="AG112" i="27"/>
  <c r="AM112" i="27" s="1"/>
  <c r="AG123" i="27"/>
  <c r="AM123" i="27" s="1"/>
  <c r="AG108" i="27"/>
  <c r="AM108" i="27" s="1"/>
  <c r="AG92" i="27"/>
  <c r="AM92" i="27" s="1"/>
  <c r="AG121" i="27"/>
  <c r="AM121" i="27" s="1"/>
  <c r="AG38" i="27"/>
  <c r="AM38" i="27" s="1"/>
  <c r="AG120" i="27"/>
  <c r="AM120" i="27" s="1"/>
  <c r="AG32" i="27"/>
  <c r="AM32" i="27" s="1"/>
  <c r="AG55" i="27"/>
  <c r="AM55" i="27" s="1"/>
  <c r="AG54" i="27"/>
  <c r="AM54" i="27" s="1"/>
  <c r="AG97" i="27"/>
  <c r="AM97" i="27" s="1"/>
  <c r="AG77" i="27"/>
  <c r="AM77" i="27" s="1"/>
  <c r="AG106" i="27"/>
  <c r="AM106" i="27" s="1"/>
  <c r="AG101" i="27"/>
  <c r="AM101" i="27" s="1"/>
  <c r="AG14" i="27"/>
  <c r="AM14" i="27" s="1"/>
  <c r="AG73" i="27"/>
  <c r="AM73" i="27" s="1"/>
  <c r="AG17" i="27"/>
  <c r="AM17" i="27" s="1"/>
  <c r="AG102" i="27"/>
  <c r="AM102" i="27" s="1"/>
  <c r="AG34" i="27"/>
  <c r="AM34" i="27" s="1"/>
  <c r="AG37" i="27"/>
  <c r="AM37" i="27" s="1"/>
  <c r="AG50" i="27"/>
  <c r="AM50" i="27" s="1"/>
  <c r="AG89" i="27"/>
  <c r="AM89" i="27" s="1"/>
  <c r="AG28" i="27"/>
  <c r="AM28" i="27" s="1"/>
  <c r="AG48" i="27"/>
  <c r="AM48" i="27" s="1"/>
  <c r="AG67" i="27"/>
  <c r="AM67" i="27" s="1"/>
  <c r="AG42" i="27"/>
  <c r="AM42" i="27" s="1"/>
  <c r="AG63" i="27"/>
  <c r="AM63" i="27" s="1"/>
  <c r="AG53" i="27"/>
  <c r="AM53" i="27" s="1"/>
  <c r="AG69" i="27"/>
  <c r="AM69" i="27" s="1"/>
  <c r="AG127" i="27"/>
  <c r="AM127" i="27" s="1"/>
  <c r="AG125" i="27"/>
  <c r="AM125" i="27" s="1"/>
  <c r="AG13" i="27"/>
  <c r="AM13" i="27" s="1"/>
  <c r="AG128" i="27"/>
  <c r="AM128" i="27" s="1"/>
  <c r="AG25" i="27"/>
  <c r="AM25" i="27" s="1"/>
  <c r="AG58" i="27"/>
  <c r="AM58" i="27" s="1"/>
  <c r="AG12" i="27"/>
  <c r="AM12" i="27" s="1"/>
  <c r="AG61" i="27"/>
  <c r="AM61" i="27" s="1"/>
  <c r="AG84" i="27"/>
  <c r="AM84" i="27" s="1"/>
  <c r="AG9" i="27"/>
  <c r="AM9" i="27" s="1"/>
  <c r="AG86" i="27"/>
  <c r="AM86" i="27" s="1"/>
  <c r="AG45" i="27"/>
  <c r="AM45" i="27" s="1"/>
  <c r="AG20" i="27"/>
  <c r="AM20" i="27" s="1"/>
  <c r="E15" i="24"/>
  <c r="AE47" i="27"/>
  <c r="AK47" i="27" s="1"/>
  <c r="AE57" i="27"/>
  <c r="AK57" i="27" s="1"/>
  <c r="AE70" i="27"/>
  <c r="AK70" i="27" s="1"/>
  <c r="AE113" i="27"/>
  <c r="AK113" i="27" s="1"/>
  <c r="AE87" i="27"/>
  <c r="AK87" i="27" s="1"/>
  <c r="AE48" i="27"/>
  <c r="AK48" i="27" s="1"/>
  <c r="AE65" i="27"/>
  <c r="AK65" i="27" s="1"/>
  <c r="AE28" i="27"/>
  <c r="AK28" i="27" s="1"/>
  <c r="AE56" i="27"/>
  <c r="AK56" i="27" s="1"/>
  <c r="AE20" i="27"/>
  <c r="AK20" i="27" s="1"/>
  <c r="AE55" i="27"/>
  <c r="AK55" i="27" s="1"/>
  <c r="AE30" i="27"/>
  <c r="AK30" i="27" s="1"/>
  <c r="AE131" i="27"/>
  <c r="AK131" i="27" s="1"/>
  <c r="AE76" i="27"/>
  <c r="AK76" i="27" s="1"/>
  <c r="AE54" i="27"/>
  <c r="AK54" i="27" s="1"/>
  <c r="AE41" i="27"/>
  <c r="AK41" i="27" s="1"/>
  <c r="AE83" i="27"/>
  <c r="AK83" i="27" s="1"/>
  <c r="AE103" i="27"/>
  <c r="AK103" i="27" s="1"/>
  <c r="AE117" i="27"/>
  <c r="AK117" i="27" s="1"/>
  <c r="AE10" i="27"/>
  <c r="AK10" i="27" s="1"/>
  <c r="AE39" i="27"/>
  <c r="AK39" i="27" s="1"/>
  <c r="AE7" i="27"/>
  <c r="AK7" i="27" s="1"/>
  <c r="AE94" i="27"/>
  <c r="AK94" i="27" s="1"/>
  <c r="AE82" i="27"/>
  <c r="AK82" i="27" s="1"/>
  <c r="AE24" i="27"/>
  <c r="AK24" i="27" s="1"/>
  <c r="AE29" i="27"/>
  <c r="AK29" i="27" s="1"/>
  <c r="AE46" i="27"/>
  <c r="AK46" i="27" s="1"/>
  <c r="AE129" i="27"/>
  <c r="AK129" i="27" s="1"/>
  <c r="AE80" i="27"/>
  <c r="AK80" i="27" s="1"/>
  <c r="AE15" i="27"/>
  <c r="AK15" i="27" s="1"/>
  <c r="AE77" i="27"/>
  <c r="AK77" i="27" s="1"/>
  <c r="AE126" i="27"/>
  <c r="AK126" i="27" s="1"/>
  <c r="AE98" i="27"/>
  <c r="AK98" i="27" s="1"/>
  <c r="AE105" i="27"/>
  <c r="AK105" i="27" s="1"/>
  <c r="AE99" i="27"/>
  <c r="AK99" i="27" s="1"/>
  <c r="AE21" i="27"/>
  <c r="AK21" i="27" s="1"/>
  <c r="AE42" i="27"/>
  <c r="AK42" i="27" s="1"/>
  <c r="AE22" i="27"/>
  <c r="AK22" i="27" s="1"/>
  <c r="AE66" i="27"/>
  <c r="AK66" i="27" s="1"/>
  <c r="AE26" i="27"/>
  <c r="AK26" i="27" s="1"/>
  <c r="AE119" i="27"/>
  <c r="AK119" i="27" s="1"/>
  <c r="AE50" i="27"/>
  <c r="AK50" i="27" s="1"/>
  <c r="AE73" i="27"/>
  <c r="AK73" i="27" s="1"/>
  <c r="AE79" i="27"/>
  <c r="AK79" i="27" s="1"/>
  <c r="AE85" i="27"/>
  <c r="AK85" i="27" s="1"/>
  <c r="AE72" i="27"/>
  <c r="AK72" i="27" s="1"/>
  <c r="AE93" i="27"/>
  <c r="AK93" i="27" s="1"/>
  <c r="AE27" i="27"/>
  <c r="AK27" i="27" s="1"/>
  <c r="AE49" i="27"/>
  <c r="AK49" i="27" s="1"/>
  <c r="AE6" i="27"/>
  <c r="AK6" i="27" s="1"/>
  <c r="AE84" i="27"/>
  <c r="AK84" i="27" s="1"/>
  <c r="AE59" i="27"/>
  <c r="AK59" i="27" s="1"/>
  <c r="AE9" i="27"/>
  <c r="AK9" i="27" s="1"/>
  <c r="AE91" i="27"/>
  <c r="AK91" i="27" s="1"/>
  <c r="AE122" i="27"/>
  <c r="AK122" i="27" s="1"/>
  <c r="AE68" i="27"/>
  <c r="AK68" i="27" s="1"/>
  <c r="AE53" i="27"/>
  <c r="AK53" i="27" s="1"/>
  <c r="AE81" i="27"/>
  <c r="AK81" i="27" s="1"/>
  <c r="AE132" i="27"/>
  <c r="AK132" i="27" s="1"/>
  <c r="AE75" i="27"/>
  <c r="AK75" i="27" s="1"/>
  <c r="AE71" i="27"/>
  <c r="AK71" i="27" s="1"/>
  <c r="AE106" i="27"/>
  <c r="AK106" i="27" s="1"/>
  <c r="AE114" i="27"/>
  <c r="AK114" i="27" s="1"/>
  <c r="AE67" i="27"/>
  <c r="AK67" i="27" s="1"/>
  <c r="AE58" i="27"/>
  <c r="AK58" i="27" s="1"/>
  <c r="AE102" i="27"/>
  <c r="AK102" i="27" s="1"/>
  <c r="AE69" i="27"/>
  <c r="AK69" i="27" s="1"/>
  <c r="AE62" i="27"/>
  <c r="AK62" i="27" s="1"/>
  <c r="AE16" i="27"/>
  <c r="AK16" i="27" s="1"/>
  <c r="AE64" i="27"/>
  <c r="AK64" i="27" s="1"/>
  <c r="AE89" i="27"/>
  <c r="AK89" i="27" s="1"/>
  <c r="AE100" i="27"/>
  <c r="AK100" i="27" s="1"/>
  <c r="AE31" i="27"/>
  <c r="AK31" i="27" s="1"/>
  <c r="AE124" i="27"/>
  <c r="AK124" i="27" s="1"/>
  <c r="AE11" i="27"/>
  <c r="AK11" i="27" s="1"/>
  <c r="AE8" i="27"/>
  <c r="AK8" i="27" s="1"/>
  <c r="AE52" i="27"/>
  <c r="AK52" i="27" s="1"/>
  <c r="AE12" i="27"/>
  <c r="AK12" i="27" s="1"/>
  <c r="AE118" i="27"/>
  <c r="AK118" i="27" s="1"/>
  <c r="AE63" i="27"/>
  <c r="AK63" i="27" s="1"/>
  <c r="AE123" i="27"/>
  <c r="AK123" i="27" s="1"/>
  <c r="AE101" i="27"/>
  <c r="AK101" i="27" s="1"/>
  <c r="AE125" i="27"/>
  <c r="AK125" i="27" s="1"/>
  <c r="AE92" i="27"/>
  <c r="AK92" i="27" s="1"/>
  <c r="AE109" i="27"/>
  <c r="AK109" i="27" s="1"/>
  <c r="AE60" i="27"/>
  <c r="AK60" i="27" s="1"/>
  <c r="AE88" i="27"/>
  <c r="AK88" i="27" s="1"/>
  <c r="AE120" i="27"/>
  <c r="AK120" i="27" s="1"/>
  <c r="AE37" i="27"/>
  <c r="AK37" i="27" s="1"/>
  <c r="AE5" i="27"/>
  <c r="AK5" i="27" s="1"/>
  <c r="AE90" i="27"/>
  <c r="AK90" i="27" s="1"/>
  <c r="AE19" i="27"/>
  <c r="AK19" i="27" s="1"/>
  <c r="AE130" i="27"/>
  <c r="AK130" i="27" s="1"/>
  <c r="AE45" i="27"/>
  <c r="AK45" i="27" s="1"/>
  <c r="AE116" i="27"/>
  <c r="AK116" i="27" s="1"/>
  <c r="AE96" i="27"/>
  <c r="AK96" i="27" s="1"/>
  <c r="AE40" i="27"/>
  <c r="AK40" i="27" s="1"/>
  <c r="AE18" i="27"/>
  <c r="AK18" i="27" s="1"/>
  <c r="AE23" i="27"/>
  <c r="AK23" i="27" s="1"/>
  <c r="AE44" i="27"/>
  <c r="AK44" i="27" s="1"/>
  <c r="AE34" i="27"/>
  <c r="AK34" i="27" s="1"/>
  <c r="AE97" i="27"/>
  <c r="AK97" i="27" s="1"/>
  <c r="AE112" i="27"/>
  <c r="AK112" i="27" s="1"/>
  <c r="AE43" i="27"/>
  <c r="AK43" i="27" s="1"/>
  <c r="AE32" i="27"/>
  <c r="AK32" i="27" s="1"/>
  <c r="AE78" i="27"/>
  <c r="AK78" i="27" s="1"/>
  <c r="AE107" i="27"/>
  <c r="AK107" i="27" s="1"/>
  <c r="AE74" i="27"/>
  <c r="AK74" i="27" s="1"/>
  <c r="AE104" i="27"/>
  <c r="AK104" i="27" s="1"/>
  <c r="AE95" i="27"/>
  <c r="AK95" i="27" s="1"/>
  <c r="AE111" i="27"/>
  <c r="AK111" i="27" s="1"/>
  <c r="AE25" i="27"/>
  <c r="AK25" i="27" s="1"/>
  <c r="AE121" i="27"/>
  <c r="AK121" i="27" s="1"/>
  <c r="AE33" i="27"/>
  <c r="AK33" i="27" s="1"/>
  <c r="AE127" i="27"/>
  <c r="AK127" i="27" s="1"/>
  <c r="AE108" i="27"/>
  <c r="AK108" i="27" s="1"/>
  <c r="AE86" i="27"/>
  <c r="AK86" i="27" s="1"/>
  <c r="AE17" i="27"/>
  <c r="AK17" i="27" s="1"/>
  <c r="AE14" i="27"/>
  <c r="AK14" i="27" s="1"/>
  <c r="AE36" i="27"/>
  <c r="AK36" i="27" s="1"/>
  <c r="AE35" i="27"/>
  <c r="AK35" i="27" s="1"/>
  <c r="AE128" i="27"/>
  <c r="AK128" i="27" s="1"/>
  <c r="AE51" i="27"/>
  <c r="AK51" i="27" s="1"/>
  <c r="AE13" i="27"/>
  <c r="AK13" i="27" s="1"/>
  <c r="AE61" i="27"/>
  <c r="AK61" i="27" s="1"/>
  <c r="AE110" i="27"/>
  <c r="AK110" i="27" s="1"/>
  <c r="AE115" i="27"/>
  <c r="AK115" i="27" s="1"/>
  <c r="AE38" i="27"/>
  <c r="AK38" i="27" s="1"/>
  <c r="AF131" i="27"/>
  <c r="AL131" i="27" s="1"/>
  <c r="AF32" i="27"/>
  <c r="AL32" i="27" s="1"/>
  <c r="AF11" i="27"/>
  <c r="AL11" i="27" s="1"/>
  <c r="AF35" i="27"/>
  <c r="AL35" i="27" s="1"/>
  <c r="AF80" i="27"/>
  <c r="AL80" i="27" s="1"/>
  <c r="AF16" i="27"/>
  <c r="AL16" i="27" s="1"/>
  <c r="AF99" i="27"/>
  <c r="AL99" i="27" s="1"/>
  <c r="AF87" i="27"/>
  <c r="AL87" i="27" s="1"/>
  <c r="AF101" i="27"/>
  <c r="AL101" i="27" s="1"/>
  <c r="AF124" i="27"/>
  <c r="AL124" i="27" s="1"/>
  <c r="AF72" i="27"/>
  <c r="AL72" i="27" s="1"/>
  <c r="AF34" i="27"/>
  <c r="AL34" i="27" s="1"/>
  <c r="AF55" i="27"/>
  <c r="AL55" i="27" s="1"/>
  <c r="AF57" i="27"/>
  <c r="AL57" i="27" s="1"/>
  <c r="AF112" i="27"/>
  <c r="AL112" i="27" s="1"/>
  <c r="AF100" i="27"/>
  <c r="AL100" i="27" s="1"/>
  <c r="AF67" i="27"/>
  <c r="AL67" i="27" s="1"/>
  <c r="AF107" i="27"/>
  <c r="AL107" i="27" s="1"/>
  <c r="AF108" i="27"/>
  <c r="AL108" i="27" s="1"/>
  <c r="AF44" i="27"/>
  <c r="AL44" i="27" s="1"/>
  <c r="AF60" i="27"/>
  <c r="AL60" i="27" s="1"/>
  <c r="AF25" i="27"/>
  <c r="AL25" i="27" s="1"/>
  <c r="AF45" i="27"/>
  <c r="AL45" i="27" s="1"/>
  <c r="AF69" i="27"/>
  <c r="AL69" i="27" s="1"/>
  <c r="AF48" i="27"/>
  <c r="AL48" i="27" s="1"/>
  <c r="AF38" i="27"/>
  <c r="AL38" i="27" s="1"/>
  <c r="AF19" i="27"/>
  <c r="AL19" i="27" s="1"/>
  <c r="AF6" i="27"/>
  <c r="AL6" i="27" s="1"/>
  <c r="AF96" i="27"/>
  <c r="AL96" i="27" s="1"/>
  <c r="AF56" i="27"/>
  <c r="AL56" i="27" s="1"/>
  <c r="AF26" i="27"/>
  <c r="AL26" i="27" s="1"/>
  <c r="AF39" i="27"/>
  <c r="AL39" i="27" s="1"/>
  <c r="AF23" i="27"/>
  <c r="AL23" i="27" s="1"/>
  <c r="AF64" i="27"/>
  <c r="AL64" i="27" s="1"/>
  <c r="AF66" i="27"/>
  <c r="AL66" i="27" s="1"/>
  <c r="AF122" i="27"/>
  <c r="AL122" i="27" s="1"/>
  <c r="AF84" i="27"/>
  <c r="AL84" i="27" s="1"/>
  <c r="AF71" i="27"/>
  <c r="AL71" i="27" s="1"/>
  <c r="AF47" i="27"/>
  <c r="AL47" i="27" s="1"/>
  <c r="AF109" i="27"/>
  <c r="AL109" i="27" s="1"/>
  <c r="AF73" i="27"/>
  <c r="AL73" i="27" s="1"/>
  <c r="AF111" i="27"/>
  <c r="AL111" i="27" s="1"/>
  <c r="AF78" i="27"/>
  <c r="AL78" i="27" s="1"/>
  <c r="AF128" i="27"/>
  <c r="AL128" i="27" s="1"/>
  <c r="AF52" i="27"/>
  <c r="AL52" i="27" s="1"/>
  <c r="AF24" i="27"/>
  <c r="AL24" i="27" s="1"/>
  <c r="AF14" i="27"/>
  <c r="AL14" i="27" s="1"/>
  <c r="AF58" i="27"/>
  <c r="AL58" i="27" s="1"/>
  <c r="AF89" i="27"/>
  <c r="AL89" i="27" s="1"/>
  <c r="AF114" i="27"/>
  <c r="AL114" i="27" s="1"/>
  <c r="AF68" i="27"/>
  <c r="AL68" i="27" s="1"/>
  <c r="AF130" i="27"/>
  <c r="AL130" i="27" s="1"/>
  <c r="AF105" i="27"/>
  <c r="AL105" i="27" s="1"/>
  <c r="AF127" i="27"/>
  <c r="AL127" i="27" s="1"/>
  <c r="AF30" i="27"/>
  <c r="AL30" i="27" s="1"/>
  <c r="AF83" i="27"/>
  <c r="AL83" i="27" s="1"/>
  <c r="AF37" i="27"/>
  <c r="AL37" i="27" s="1"/>
  <c r="AF15" i="27"/>
  <c r="AL15" i="27" s="1"/>
  <c r="AF17" i="27"/>
  <c r="AL17" i="27" s="1"/>
  <c r="AF126" i="27"/>
  <c r="AL126" i="27" s="1"/>
  <c r="AF54" i="27"/>
  <c r="AL54" i="27" s="1"/>
  <c r="AF88" i="27"/>
  <c r="AL88" i="27" s="1"/>
  <c r="AF70" i="27"/>
  <c r="AL70" i="27" s="1"/>
  <c r="AF104" i="27"/>
  <c r="AL104" i="27" s="1"/>
  <c r="AF95" i="27"/>
  <c r="AL95" i="27" s="1"/>
  <c r="AF46" i="27"/>
  <c r="AL46" i="27" s="1"/>
  <c r="AF53" i="27"/>
  <c r="AL53" i="27" s="1"/>
  <c r="AF27" i="27"/>
  <c r="AL27" i="27" s="1"/>
  <c r="AF10" i="27"/>
  <c r="AL10" i="27" s="1"/>
  <c r="AF61" i="27"/>
  <c r="AL61" i="27" s="1"/>
  <c r="AF81" i="27"/>
  <c r="AL81" i="27" s="1"/>
  <c r="AF62" i="27"/>
  <c r="AL62" i="27" s="1"/>
  <c r="AF33" i="27"/>
  <c r="AL33" i="27" s="1"/>
  <c r="AF59" i="27"/>
  <c r="AL59" i="27" s="1"/>
  <c r="AF110" i="27"/>
  <c r="AL110" i="27" s="1"/>
  <c r="AF9" i="27"/>
  <c r="AL9" i="27" s="1"/>
  <c r="AF82" i="27"/>
  <c r="AL82" i="27" s="1"/>
  <c r="AF113" i="27"/>
  <c r="AL113" i="27" s="1"/>
  <c r="AF20" i="27"/>
  <c r="AL20" i="27" s="1"/>
  <c r="AF115" i="27"/>
  <c r="AL115" i="27" s="1"/>
  <c r="AF75" i="27"/>
  <c r="AL75" i="27" s="1"/>
  <c r="AF117" i="27"/>
  <c r="AL117" i="27" s="1"/>
  <c r="AF63" i="27"/>
  <c r="AL63" i="27" s="1"/>
  <c r="AF106" i="27"/>
  <c r="AL106" i="27" s="1"/>
  <c r="AF132" i="27"/>
  <c r="AL132" i="27" s="1"/>
  <c r="AF49" i="27"/>
  <c r="AL49" i="27" s="1"/>
  <c r="AF119" i="27"/>
  <c r="AL119" i="27" s="1"/>
  <c r="AF118" i="27"/>
  <c r="AL118" i="27" s="1"/>
  <c r="AF116" i="27"/>
  <c r="AL116" i="27" s="1"/>
  <c r="AF79" i="27"/>
  <c r="AL79" i="27" s="1"/>
  <c r="AF21" i="27"/>
  <c r="AL21" i="27" s="1"/>
  <c r="AF123" i="27"/>
  <c r="AL123" i="27" s="1"/>
  <c r="AF97" i="27"/>
  <c r="AL97" i="27" s="1"/>
  <c r="AF28" i="27"/>
  <c r="AL28" i="27" s="1"/>
  <c r="AF65" i="27"/>
  <c r="AL65" i="27" s="1"/>
  <c r="AF51" i="27"/>
  <c r="AL51" i="27" s="1"/>
  <c r="AF7" i="27"/>
  <c r="AL7" i="27" s="1"/>
  <c r="AF41" i="27"/>
  <c r="AL41" i="27" s="1"/>
  <c r="AF86" i="27"/>
  <c r="AL86" i="27" s="1"/>
  <c r="AF120" i="27"/>
  <c r="AL120" i="27" s="1"/>
  <c r="AF29" i="27"/>
  <c r="AL29" i="27" s="1"/>
  <c r="AF18" i="27"/>
  <c r="AL18" i="27" s="1"/>
  <c r="AF13" i="27"/>
  <c r="AL13" i="27" s="1"/>
  <c r="AF77" i="27"/>
  <c r="AL77" i="27" s="1"/>
  <c r="AF91" i="27"/>
  <c r="AL91" i="27" s="1"/>
  <c r="AF129" i="27"/>
  <c r="AL129" i="27" s="1"/>
  <c r="AF103" i="27"/>
  <c r="AL103" i="27" s="1"/>
  <c r="AF121" i="27"/>
  <c r="AL121" i="27" s="1"/>
  <c r="AF12" i="27"/>
  <c r="AL12" i="27" s="1"/>
  <c r="AF31" i="27"/>
  <c r="AL31" i="27" s="1"/>
  <c r="AF74" i="27"/>
  <c r="AL74" i="27" s="1"/>
  <c r="AF94" i="27"/>
  <c r="AL94" i="27" s="1"/>
  <c r="AF42" i="27"/>
  <c r="AL42" i="27" s="1"/>
  <c r="AF5" i="27"/>
  <c r="AL5" i="27" s="1"/>
  <c r="AF36" i="27"/>
  <c r="AL36" i="27" s="1"/>
  <c r="AF43" i="27"/>
  <c r="AL43" i="27" s="1"/>
  <c r="AF8" i="27"/>
  <c r="AL8" i="27" s="1"/>
  <c r="AF40" i="27"/>
  <c r="AL40" i="27" s="1"/>
  <c r="AF22" i="27"/>
  <c r="AL22" i="27" s="1"/>
  <c r="AF85" i="27"/>
  <c r="AL85" i="27" s="1"/>
  <c r="AF92" i="27"/>
  <c r="AL92" i="27" s="1"/>
  <c r="AF98" i="27"/>
  <c r="AL98" i="27" s="1"/>
  <c r="AF50" i="27"/>
  <c r="AL50" i="27" s="1"/>
  <c r="AF76" i="27"/>
  <c r="AL76" i="27" s="1"/>
  <c r="AF102" i="27"/>
  <c r="AL102" i="27" s="1"/>
  <c r="AF93" i="27"/>
  <c r="AL93" i="27" s="1"/>
  <c r="AF125" i="27"/>
  <c r="AL125" i="27" s="1"/>
  <c r="AF90" i="27"/>
  <c r="AL90" i="27" s="1"/>
  <c r="B15" i="24"/>
  <c r="AB48" i="27"/>
  <c r="AB10" i="27"/>
  <c r="AB99" i="27"/>
  <c r="AB81" i="27"/>
  <c r="AB89" i="27"/>
  <c r="AB72" i="27"/>
  <c r="AB45" i="27"/>
  <c r="AB79" i="27"/>
  <c r="AB101" i="27"/>
  <c r="AB14" i="27"/>
  <c r="AB60" i="27"/>
  <c r="AB13" i="27"/>
  <c r="AB35" i="27"/>
  <c r="AB78" i="27"/>
  <c r="AB33" i="27"/>
  <c r="AB37" i="27"/>
  <c r="AB31" i="27"/>
  <c r="AB111" i="27"/>
  <c r="AB19" i="27"/>
  <c r="AB102" i="27"/>
  <c r="AB112" i="27"/>
  <c r="AB17" i="27"/>
  <c r="AB98" i="27"/>
  <c r="AB113" i="27"/>
  <c r="AB104" i="27"/>
  <c r="AB97" i="27"/>
  <c r="AB122" i="27"/>
  <c r="AB40" i="27"/>
  <c r="AB64" i="27"/>
  <c r="AB15" i="27"/>
  <c r="AB67" i="27"/>
  <c r="AB22" i="27"/>
  <c r="AB88" i="27"/>
  <c r="AB73" i="27"/>
  <c r="AB47" i="27"/>
  <c r="AB86" i="27"/>
  <c r="AB49" i="27"/>
  <c r="AB76" i="27"/>
  <c r="AB36" i="27"/>
  <c r="AB63" i="27"/>
  <c r="AB44" i="27"/>
  <c r="AB39" i="27"/>
  <c r="AB58" i="27"/>
  <c r="AB106" i="27"/>
  <c r="AB127" i="27"/>
  <c r="AB118" i="27"/>
  <c r="AB52" i="27"/>
  <c r="AB61" i="27"/>
  <c r="AB103" i="27"/>
  <c r="AB18" i="27"/>
  <c r="AB131" i="27"/>
  <c r="AB129" i="27"/>
  <c r="AB25" i="27"/>
  <c r="AB65" i="27"/>
  <c r="AB28" i="27"/>
  <c r="AB116" i="27"/>
  <c r="AB110" i="27"/>
  <c r="AB53" i="27"/>
  <c r="AB24" i="27"/>
  <c r="AB34" i="27"/>
  <c r="AB96" i="27"/>
  <c r="AB126" i="27"/>
  <c r="AB9" i="27"/>
  <c r="AB75" i="27"/>
  <c r="AB16" i="27"/>
  <c r="AB85" i="27"/>
  <c r="AB70" i="27"/>
  <c r="AB119" i="27"/>
  <c r="AB20" i="27"/>
  <c r="AB68" i="27"/>
  <c r="AB82" i="27"/>
  <c r="AB109" i="27"/>
  <c r="AB54" i="27"/>
  <c r="AB41" i="27"/>
  <c r="AB43" i="27"/>
  <c r="AB115" i="27"/>
  <c r="AB7" i="27"/>
  <c r="AB27" i="27"/>
  <c r="AB21" i="27"/>
  <c r="AB114" i="27"/>
  <c r="AB50" i="27"/>
  <c r="AB56" i="27"/>
  <c r="AB29" i="27"/>
  <c r="AB123" i="27"/>
  <c r="AB93" i="27"/>
  <c r="AB125" i="27"/>
  <c r="AB12" i="27"/>
  <c r="AB62" i="27"/>
  <c r="AB121" i="27"/>
  <c r="AB59" i="27"/>
  <c r="AB91" i="27"/>
  <c r="AB51" i="27"/>
  <c r="AB23" i="27"/>
  <c r="AB8" i="27"/>
  <c r="AB46" i="27"/>
  <c r="AB11" i="27"/>
  <c r="AB6" i="27"/>
  <c r="AB90" i="27"/>
  <c r="AB87" i="27"/>
  <c r="AB71" i="27"/>
  <c r="AB5" i="27"/>
  <c r="AB30" i="27"/>
  <c r="AB42" i="27"/>
  <c r="AB132" i="27"/>
  <c r="AB57" i="27"/>
  <c r="AB120" i="27"/>
  <c r="AB94" i="27"/>
  <c r="AB83" i="27"/>
  <c r="AB32" i="27"/>
  <c r="AB38" i="27"/>
  <c r="AB66" i="27"/>
  <c r="AB92" i="27"/>
  <c r="AB69" i="27"/>
  <c r="AB84" i="27"/>
  <c r="AB128" i="27"/>
  <c r="AB74" i="27"/>
  <c r="AB117" i="27"/>
  <c r="AB95" i="27"/>
  <c r="AB130" i="27"/>
  <c r="AB77" i="27"/>
  <c r="AB55" i="27"/>
  <c r="AB107" i="27"/>
  <c r="AB26" i="27"/>
  <c r="AB108" i="27"/>
  <c r="AB105" i="27"/>
  <c r="AB100" i="27"/>
  <c r="AB124" i="27"/>
  <c r="AB80" i="27"/>
  <c r="D15" i="24"/>
  <c r="H94" i="26" l="1"/>
  <c r="AH92" i="27"/>
  <c r="G94" i="26" s="1"/>
  <c r="H111" i="26"/>
  <c r="AH109" i="27"/>
  <c r="G111" i="26" s="1"/>
  <c r="H24" i="26"/>
  <c r="AH22" i="27"/>
  <c r="G24" i="26" s="1"/>
  <c r="F24" i="26" s="1"/>
  <c r="H48" i="26"/>
  <c r="AH46" i="27"/>
  <c r="G48" i="26" s="1"/>
  <c r="F48" i="26" s="1"/>
  <c r="H38" i="26"/>
  <c r="AH36" i="27"/>
  <c r="G38" i="26" s="1"/>
  <c r="H64" i="26"/>
  <c r="AH62" i="27"/>
  <c r="G64" i="26" s="1"/>
  <c r="H65" i="26"/>
  <c r="AH63" i="27"/>
  <c r="G65" i="26" s="1"/>
  <c r="F65" i="26" s="1"/>
  <c r="H44" i="26"/>
  <c r="AH42" i="27"/>
  <c r="G44" i="26" s="1"/>
  <c r="F44" i="26" s="1"/>
  <c r="H54" i="26"/>
  <c r="AH52" i="27"/>
  <c r="G54" i="26" s="1"/>
  <c r="H102" i="26"/>
  <c r="AH100" i="27"/>
  <c r="G102" i="26" s="1"/>
  <c r="H97" i="26"/>
  <c r="AH95" i="27"/>
  <c r="G97" i="26" s="1"/>
  <c r="F97" i="26" s="1"/>
  <c r="H40" i="26"/>
  <c r="AH38" i="27"/>
  <c r="G40" i="26" s="1"/>
  <c r="F40" i="26" s="1"/>
  <c r="H32" i="26"/>
  <c r="AH30" i="27"/>
  <c r="G32" i="26" s="1"/>
  <c r="F32" i="26" s="1"/>
  <c r="H10" i="26"/>
  <c r="AH8" i="27"/>
  <c r="G10" i="26" s="1"/>
  <c r="H127" i="26"/>
  <c r="AH125" i="27"/>
  <c r="G127" i="26" s="1"/>
  <c r="F127" i="26" s="1"/>
  <c r="H29" i="26"/>
  <c r="AH27" i="27"/>
  <c r="G29" i="26" s="1"/>
  <c r="F29" i="26" s="1"/>
  <c r="H70" i="26"/>
  <c r="AH68" i="27"/>
  <c r="G70" i="26" s="1"/>
  <c r="F70" i="26" s="1"/>
  <c r="H128" i="26"/>
  <c r="AH126" i="27"/>
  <c r="G128" i="26" s="1"/>
  <c r="H67" i="26"/>
  <c r="AH65" i="27"/>
  <c r="G67" i="26" s="1"/>
  <c r="F67" i="26" s="1"/>
  <c r="H120" i="26"/>
  <c r="AH118" i="27"/>
  <c r="G120" i="26" s="1"/>
  <c r="F120" i="26" s="1"/>
  <c r="H78" i="26"/>
  <c r="AH76" i="27"/>
  <c r="G78" i="26" s="1"/>
  <c r="F78" i="26" s="1"/>
  <c r="H17" i="26"/>
  <c r="AH15" i="27"/>
  <c r="G17" i="26" s="1"/>
  <c r="H19" i="26"/>
  <c r="AH17" i="27"/>
  <c r="G19" i="26" s="1"/>
  <c r="F19" i="26" s="1"/>
  <c r="H80" i="26"/>
  <c r="AH78" i="27"/>
  <c r="G80" i="26" s="1"/>
  <c r="F80" i="26" s="1"/>
  <c r="H74" i="26"/>
  <c r="AH72" i="27"/>
  <c r="G74" i="26" s="1"/>
  <c r="F74" i="26" s="1"/>
  <c r="B16" i="24"/>
  <c r="B22" i="24" s="1"/>
  <c r="B23" i="24" s="1"/>
  <c r="B17" i="24"/>
  <c r="H23" i="26"/>
  <c r="AH21" i="27"/>
  <c r="G23" i="26" s="1"/>
  <c r="H47" i="26"/>
  <c r="AH45" i="27"/>
  <c r="G47" i="26" s="1"/>
  <c r="H107" i="26"/>
  <c r="AH105" i="27"/>
  <c r="G107" i="26" s="1"/>
  <c r="H119" i="26"/>
  <c r="AH117" i="27"/>
  <c r="G119" i="26" s="1"/>
  <c r="H34" i="26"/>
  <c r="AH32" i="27"/>
  <c r="G34" i="26" s="1"/>
  <c r="H7" i="26"/>
  <c r="AH5" i="27"/>
  <c r="G7" i="26" s="1"/>
  <c r="H25" i="26"/>
  <c r="AH23" i="27"/>
  <c r="G25" i="26" s="1"/>
  <c r="H95" i="26"/>
  <c r="AH93" i="27"/>
  <c r="G95" i="26" s="1"/>
  <c r="H9" i="26"/>
  <c r="AH7" i="27"/>
  <c r="G9" i="26" s="1"/>
  <c r="H22" i="26"/>
  <c r="AH20" i="27"/>
  <c r="G22" i="26" s="1"/>
  <c r="H98" i="26"/>
  <c r="AH96" i="27"/>
  <c r="G98" i="26" s="1"/>
  <c r="H27" i="26"/>
  <c r="AH25" i="27"/>
  <c r="G27" i="26" s="1"/>
  <c r="H129" i="26"/>
  <c r="AH127" i="27"/>
  <c r="G129" i="26" s="1"/>
  <c r="H51" i="26"/>
  <c r="AH49" i="27"/>
  <c r="G51" i="26" s="1"/>
  <c r="H66" i="26"/>
  <c r="AH64" i="27"/>
  <c r="G66" i="26" s="1"/>
  <c r="H114" i="26"/>
  <c r="AH112" i="27"/>
  <c r="G114" i="26" s="1"/>
  <c r="H37" i="26"/>
  <c r="AH35" i="27"/>
  <c r="G37" i="26" s="1"/>
  <c r="H91" i="26"/>
  <c r="AH89" i="27"/>
  <c r="G91" i="26" s="1"/>
  <c r="H13" i="26"/>
  <c r="AH11" i="27"/>
  <c r="G13" i="26" s="1"/>
  <c r="F13" i="26" s="1"/>
  <c r="H63" i="26"/>
  <c r="AH61" i="27"/>
  <c r="G63" i="26" s="1"/>
  <c r="H126" i="26"/>
  <c r="AH124" i="27"/>
  <c r="G126" i="26" s="1"/>
  <c r="F126" i="26" s="1"/>
  <c r="H84" i="26"/>
  <c r="AH82" i="27"/>
  <c r="G84" i="26" s="1"/>
  <c r="F84" i="26" s="1"/>
  <c r="H100" i="26"/>
  <c r="AH98" i="27"/>
  <c r="G100" i="26" s="1"/>
  <c r="F100" i="26" s="1"/>
  <c r="E16" i="24"/>
  <c r="E22" i="24" s="1"/>
  <c r="E23" i="24" s="1"/>
  <c r="E17" i="24"/>
  <c r="H110" i="26"/>
  <c r="AH108" i="27"/>
  <c r="G110" i="26" s="1"/>
  <c r="F110" i="26" s="1"/>
  <c r="H76" i="26"/>
  <c r="AH74" i="27"/>
  <c r="G76" i="26" s="1"/>
  <c r="F76" i="26" s="1"/>
  <c r="H85" i="26"/>
  <c r="AH83" i="27"/>
  <c r="G85" i="26" s="1"/>
  <c r="F85" i="26" s="1"/>
  <c r="H73" i="26"/>
  <c r="AH71" i="27"/>
  <c r="G73" i="26" s="1"/>
  <c r="H53" i="26"/>
  <c r="AH51" i="27"/>
  <c r="G53" i="26" s="1"/>
  <c r="F53" i="26" s="1"/>
  <c r="H125" i="26"/>
  <c r="AH123" i="27"/>
  <c r="G125" i="26" s="1"/>
  <c r="F125" i="26" s="1"/>
  <c r="H117" i="26"/>
  <c r="AH115" i="27"/>
  <c r="G117" i="26" s="1"/>
  <c r="F117" i="26" s="1"/>
  <c r="H121" i="26"/>
  <c r="AH119" i="27"/>
  <c r="G121" i="26" s="1"/>
  <c r="H36" i="26"/>
  <c r="AH34" i="27"/>
  <c r="G36" i="26" s="1"/>
  <c r="F36" i="26" s="1"/>
  <c r="H131" i="26"/>
  <c r="AH129" i="27"/>
  <c r="G131" i="26" s="1"/>
  <c r="F131" i="26" s="1"/>
  <c r="H108" i="26"/>
  <c r="AH106" i="27"/>
  <c r="G108" i="26" s="1"/>
  <c r="F108" i="26" s="1"/>
  <c r="H88" i="26"/>
  <c r="AH86" i="27"/>
  <c r="G88" i="26" s="1"/>
  <c r="H42" i="26"/>
  <c r="AH40" i="27"/>
  <c r="G42" i="26" s="1"/>
  <c r="F42" i="26" s="1"/>
  <c r="H104" i="26"/>
  <c r="AH102" i="27"/>
  <c r="G104" i="26" s="1"/>
  <c r="F104" i="26" s="1"/>
  <c r="H15" i="26"/>
  <c r="AH13" i="27"/>
  <c r="G15" i="26" s="1"/>
  <c r="F15" i="26" s="1"/>
  <c r="H83" i="26"/>
  <c r="AH81" i="27"/>
  <c r="G83" i="26" s="1"/>
  <c r="H134" i="26"/>
  <c r="AH132" i="27"/>
  <c r="G134" i="26" s="1"/>
  <c r="F134" i="26" s="1"/>
  <c r="H118" i="26"/>
  <c r="AH116" i="27"/>
  <c r="G118" i="26" s="1"/>
  <c r="F118" i="26" s="1"/>
  <c r="H81" i="26"/>
  <c r="AH79" i="27"/>
  <c r="G81" i="26" s="1"/>
  <c r="F81" i="26" s="1"/>
  <c r="H14" i="26"/>
  <c r="AH12" i="27"/>
  <c r="G14" i="26" s="1"/>
  <c r="H69" i="26"/>
  <c r="AH67" i="27"/>
  <c r="G69" i="26" s="1"/>
  <c r="D16" i="24"/>
  <c r="D22" i="24" s="1"/>
  <c r="D23" i="24" s="1"/>
  <c r="D17" i="24"/>
  <c r="H28" i="26"/>
  <c r="AH26" i="27"/>
  <c r="G28" i="26" s="1"/>
  <c r="H130" i="26"/>
  <c r="AH128" i="27"/>
  <c r="G130" i="26" s="1"/>
  <c r="H96" i="26"/>
  <c r="AH94" i="27"/>
  <c r="G96" i="26" s="1"/>
  <c r="H89" i="26"/>
  <c r="AH87" i="27"/>
  <c r="G89" i="26" s="1"/>
  <c r="H93" i="26"/>
  <c r="AH91" i="27"/>
  <c r="G93" i="26" s="1"/>
  <c r="H31" i="26"/>
  <c r="AH29" i="27"/>
  <c r="G31" i="26" s="1"/>
  <c r="H45" i="26"/>
  <c r="AH43" i="27"/>
  <c r="G45" i="26" s="1"/>
  <c r="H72" i="26"/>
  <c r="AH70" i="27"/>
  <c r="G72" i="26" s="1"/>
  <c r="H26" i="26"/>
  <c r="AH24" i="27"/>
  <c r="G26" i="26" s="1"/>
  <c r="H133" i="26"/>
  <c r="AH131" i="27"/>
  <c r="G133" i="26" s="1"/>
  <c r="H60" i="26"/>
  <c r="AH58" i="27"/>
  <c r="G60" i="26" s="1"/>
  <c r="H49" i="26"/>
  <c r="AH47" i="27"/>
  <c r="G49" i="26" s="1"/>
  <c r="H124" i="26"/>
  <c r="AH122" i="27"/>
  <c r="G124" i="26" s="1"/>
  <c r="H21" i="26"/>
  <c r="AH19" i="27"/>
  <c r="G21" i="26" s="1"/>
  <c r="H62" i="26"/>
  <c r="AH60" i="27"/>
  <c r="G62" i="26" s="1"/>
  <c r="H101" i="26"/>
  <c r="AH99" i="27"/>
  <c r="G101" i="26" s="1"/>
  <c r="H82" i="26"/>
  <c r="AH80" i="27"/>
  <c r="G82" i="26" s="1"/>
  <c r="F82" i="26" s="1"/>
  <c r="H116" i="26"/>
  <c r="AH114" i="27"/>
  <c r="G116" i="26" s="1"/>
  <c r="H115" i="26"/>
  <c r="AH113" i="27"/>
  <c r="G115" i="26" s="1"/>
  <c r="F115" i="26" s="1"/>
  <c r="C17" i="24"/>
  <c r="C16" i="24"/>
  <c r="C22" i="24" s="1"/>
  <c r="C23" i="24" s="1"/>
  <c r="H68" i="26"/>
  <c r="AH66" i="27"/>
  <c r="G68" i="26" s="1"/>
  <c r="F68" i="26" s="1"/>
  <c r="H30" i="26"/>
  <c r="AH28" i="27"/>
  <c r="G30" i="26" s="1"/>
  <c r="F17" i="24"/>
  <c r="F16" i="24"/>
  <c r="F22" i="24" s="1"/>
  <c r="F23" i="24" s="1"/>
  <c r="H109" i="26"/>
  <c r="AH107" i="27"/>
  <c r="G109" i="26" s="1"/>
  <c r="F109" i="26" s="1"/>
  <c r="H86" i="26"/>
  <c r="AH84" i="27"/>
  <c r="G86" i="26" s="1"/>
  <c r="F86" i="26" s="1"/>
  <c r="H122" i="26"/>
  <c r="AH120" i="27"/>
  <c r="G122" i="26" s="1"/>
  <c r="H92" i="26"/>
  <c r="AH90" i="27"/>
  <c r="G92" i="26" s="1"/>
  <c r="F92" i="26" s="1"/>
  <c r="H61" i="26"/>
  <c r="AH59" i="27"/>
  <c r="G61" i="26" s="1"/>
  <c r="F61" i="26" s="1"/>
  <c r="H58" i="26"/>
  <c r="AH56" i="27"/>
  <c r="G58" i="26" s="1"/>
  <c r="F58" i="26" s="1"/>
  <c r="H43" i="26"/>
  <c r="AH41" i="27"/>
  <c r="G43" i="26" s="1"/>
  <c r="H87" i="26"/>
  <c r="AH85" i="27"/>
  <c r="G87" i="26" s="1"/>
  <c r="F87" i="26" s="1"/>
  <c r="H55" i="26"/>
  <c r="AH53" i="27"/>
  <c r="G55" i="26" s="1"/>
  <c r="F55" i="26" s="1"/>
  <c r="H20" i="26"/>
  <c r="AH18" i="27"/>
  <c r="G20" i="26" s="1"/>
  <c r="F20" i="26" s="1"/>
  <c r="H41" i="26"/>
  <c r="AH39" i="27"/>
  <c r="G41" i="26" s="1"/>
  <c r="H75" i="26"/>
  <c r="AH73" i="27"/>
  <c r="G75" i="26" s="1"/>
  <c r="F75" i="26" s="1"/>
  <c r="H99" i="26"/>
  <c r="AH97" i="27"/>
  <c r="G99" i="26" s="1"/>
  <c r="F99" i="26" s="1"/>
  <c r="H113" i="26"/>
  <c r="AH111" i="27"/>
  <c r="G113" i="26" s="1"/>
  <c r="F113" i="26" s="1"/>
  <c r="H16" i="26"/>
  <c r="AH14" i="27"/>
  <c r="G16" i="26" s="1"/>
  <c r="H12" i="26"/>
  <c r="AH10" i="27"/>
  <c r="G12" i="26" s="1"/>
  <c r="F12" i="26" s="1"/>
  <c r="G21" i="24"/>
  <c r="G19" i="24"/>
  <c r="G34" i="24"/>
  <c r="G35" i="24" s="1"/>
  <c r="H79" i="26"/>
  <c r="AH77" i="27"/>
  <c r="G79" i="26" s="1"/>
  <c r="H77" i="26"/>
  <c r="AH75" i="27"/>
  <c r="G77" i="26" s="1"/>
  <c r="H39" i="26"/>
  <c r="AH37" i="27"/>
  <c r="G39" i="26" s="1"/>
  <c r="H132" i="26"/>
  <c r="AH130" i="27"/>
  <c r="G132" i="26" s="1"/>
  <c r="H11" i="26"/>
  <c r="AH9" i="27"/>
  <c r="G11" i="26" s="1"/>
  <c r="H35" i="26"/>
  <c r="AH33" i="27"/>
  <c r="G35" i="26" s="1"/>
  <c r="H57" i="26"/>
  <c r="AH55" i="27"/>
  <c r="G57" i="26" s="1"/>
  <c r="H71" i="26"/>
  <c r="AH69" i="27"/>
  <c r="G71" i="26" s="1"/>
  <c r="H59" i="26"/>
  <c r="AH57" i="27"/>
  <c r="G59" i="26" s="1"/>
  <c r="H8" i="26"/>
  <c r="AH6" i="27"/>
  <c r="G8" i="26" s="1"/>
  <c r="H123" i="26"/>
  <c r="AH121" i="27"/>
  <c r="G123" i="26" s="1"/>
  <c r="H52" i="26"/>
  <c r="AH50" i="27"/>
  <c r="G52" i="26" s="1"/>
  <c r="H56" i="26"/>
  <c r="AH54" i="27"/>
  <c r="G56" i="26" s="1"/>
  <c r="H18" i="26"/>
  <c r="AH16" i="27"/>
  <c r="G18" i="26" s="1"/>
  <c r="H112" i="26"/>
  <c r="AH110" i="27"/>
  <c r="G112" i="26" s="1"/>
  <c r="H105" i="26"/>
  <c r="AH103" i="27"/>
  <c r="G105" i="26" s="1"/>
  <c r="H46" i="26"/>
  <c r="AH44" i="27"/>
  <c r="G46" i="26" s="1"/>
  <c r="H90" i="26"/>
  <c r="AH88" i="27"/>
  <c r="G90" i="26" s="1"/>
  <c r="H106" i="26"/>
  <c r="AH104" i="27"/>
  <c r="G106" i="26" s="1"/>
  <c r="H33" i="26"/>
  <c r="AH31" i="27"/>
  <c r="G33" i="26" s="1"/>
  <c r="H103" i="26"/>
  <c r="AH101" i="27"/>
  <c r="G103" i="26" s="1"/>
  <c r="H50" i="26"/>
  <c r="AH48" i="27"/>
  <c r="G50" i="26" s="1"/>
  <c r="F16" i="26" l="1"/>
  <c r="F41" i="26"/>
  <c r="F43" i="26"/>
  <c r="F122" i="26"/>
  <c r="F30" i="26"/>
  <c r="F116" i="26"/>
  <c r="F83" i="26"/>
  <c r="F88" i="26"/>
  <c r="F121" i="26"/>
  <c r="F73" i="26"/>
  <c r="F63" i="26"/>
  <c r="F17" i="26"/>
  <c r="F128" i="26"/>
  <c r="F10" i="26"/>
  <c r="F102" i="26"/>
  <c r="F64" i="26"/>
  <c r="F111" i="26"/>
  <c r="F39" i="26"/>
  <c r="F35" i="26"/>
  <c r="F77" i="26"/>
  <c r="F11" i="26"/>
  <c r="F79" i="26"/>
  <c r="F132" i="26"/>
  <c r="F50" i="26"/>
  <c r="F90" i="26"/>
  <c r="F18" i="26"/>
  <c r="F8" i="26"/>
  <c r="F62" i="26"/>
  <c r="F60" i="26"/>
  <c r="F66" i="26"/>
  <c r="F98" i="26"/>
  <c r="F33" i="26"/>
  <c r="F54" i="26"/>
  <c r="F38" i="26"/>
  <c r="F94" i="26"/>
  <c r="F45" i="26"/>
  <c r="F96" i="26"/>
  <c r="F69" i="26"/>
  <c r="F25" i="26"/>
  <c r="F107" i="26"/>
  <c r="F23" i="26"/>
  <c r="F103" i="26"/>
  <c r="F46" i="26"/>
  <c r="F56" i="26"/>
  <c r="F59" i="26"/>
  <c r="F21" i="26"/>
  <c r="F133" i="26"/>
  <c r="F31" i="26"/>
  <c r="F130" i="26"/>
  <c r="F14" i="26"/>
  <c r="F91" i="26"/>
  <c r="F51" i="26"/>
  <c r="F22" i="26"/>
  <c r="L7" i="26"/>
  <c r="M15" i="26" s="1"/>
  <c r="F7" i="26"/>
  <c r="B19" i="24"/>
  <c r="B34" i="24"/>
  <c r="B35" i="24" s="1"/>
  <c r="B21" i="24"/>
  <c r="M7" i="26"/>
  <c r="F105" i="26"/>
  <c r="F52" i="26"/>
  <c r="F71" i="26"/>
  <c r="C21" i="24"/>
  <c r="C19" i="24"/>
  <c r="C34" i="24"/>
  <c r="C35" i="24" s="1"/>
  <c r="F124" i="26"/>
  <c r="F26" i="26"/>
  <c r="F93" i="26"/>
  <c r="F28" i="26"/>
  <c r="F37" i="26"/>
  <c r="F129" i="26"/>
  <c r="F9" i="26"/>
  <c r="F34" i="26"/>
  <c r="E19" i="24"/>
  <c r="E34" i="24"/>
  <c r="E35" i="24" s="1"/>
  <c r="E21" i="24"/>
  <c r="F106" i="26"/>
  <c r="F112" i="26"/>
  <c r="F123" i="26"/>
  <c r="F57" i="26"/>
  <c r="F34" i="24"/>
  <c r="F35" i="24" s="1"/>
  <c r="F19" i="24"/>
  <c r="F21" i="24"/>
  <c r="F101" i="26"/>
  <c r="F49" i="26"/>
  <c r="F72" i="26"/>
  <c r="F89" i="26"/>
  <c r="D19" i="24"/>
  <c r="D34" i="24"/>
  <c r="D35" i="24" s="1"/>
  <c r="D21" i="24"/>
  <c r="F114" i="26"/>
  <c r="F27" i="26"/>
  <c r="F95" i="26"/>
  <c r="F119" i="26"/>
  <c r="F47" i="26"/>
  <c r="M16" i="26" l="1"/>
  <c r="N7" i="26"/>
  <c r="L11" i="26" s="1"/>
  <c r="M11" i="26" l="1"/>
  <c r="N11" i="2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Amaan Mohideen</author>
    <author>Justin Khaw</author>
  </authors>
  <commentList>
    <comment ref="C50" authorId="0" shapeId="0" xr:uid="{5CDA6F4D-1C09-492C-8381-6FBAEE5F6497}">
      <text>
        <r>
          <rPr>
            <b/>
            <sz val="9"/>
            <color indexed="81"/>
            <rFont val="Tahoma"/>
            <family val="2"/>
          </rPr>
          <t>Amaan Mohideen:</t>
        </r>
        <r>
          <rPr>
            <sz val="9"/>
            <color indexed="81"/>
            <rFont val="Tahoma"/>
            <family val="2"/>
          </rPr>
          <t xml:space="preserve">
average of above and below
</t>
        </r>
      </text>
    </comment>
    <comment ref="E65" authorId="1" shapeId="0" xr:uid="{7A824344-5D88-43C1-BA90-11E5236C07B2}">
      <text>
        <r>
          <rPr>
            <b/>
            <sz val="9"/>
            <color indexed="81"/>
            <rFont val="Tahoma"/>
            <family val="2"/>
          </rPr>
          <t>Justin Khaw:</t>
        </r>
        <r>
          <rPr>
            <sz val="9"/>
            <color indexed="81"/>
            <rFont val="Tahoma"/>
            <family val="2"/>
          </rPr>
          <t xml:space="preserve">
Formula adjustment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Justin Khaw</author>
  </authors>
  <commentList>
    <comment ref="A1" authorId="0" shapeId="0" xr:uid="{653518F8-2D16-49B5-8D83-1A08503970A5}">
      <text>
        <r>
          <rPr>
            <b/>
            <sz val="9"/>
            <color indexed="81"/>
            <rFont val="Tahoma"/>
            <family val="2"/>
          </rPr>
          <t>Justin Khaw:</t>
        </r>
        <r>
          <rPr>
            <sz val="9"/>
            <color indexed="81"/>
            <rFont val="Tahoma"/>
            <family val="2"/>
          </rPr>
          <t xml:space="preserve">
Number of displacements x number of months of temporary accomodation needed.</t>
        </r>
      </text>
    </comment>
    <comment ref="U1" authorId="0" shapeId="0" xr:uid="{85516681-AFEA-4234-B295-0F4A6E72B5C9}">
      <text>
        <r>
          <rPr>
            <b/>
            <sz val="9"/>
            <color indexed="81"/>
            <rFont val="Tahoma"/>
            <family val="2"/>
          </rPr>
          <t>Justin Khaw:</t>
        </r>
        <r>
          <rPr>
            <sz val="9"/>
            <color indexed="81"/>
            <rFont val="Tahoma"/>
            <family val="2"/>
          </rPr>
          <t xml:space="preserve">
Number of displacements x number of months of temporary accomodation needed.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Justin Khaw</author>
  </authors>
  <commentList>
    <comment ref="A1" authorId="0" shapeId="0" xr:uid="{76ADDFEC-1CC6-490E-B4E2-CC4D34774985}">
      <text>
        <r>
          <rPr>
            <b/>
            <sz val="9"/>
            <color indexed="81"/>
            <rFont val="Tahoma"/>
            <family val="2"/>
          </rPr>
          <t>Justin Khaw:</t>
        </r>
        <r>
          <rPr>
            <sz val="9"/>
            <color indexed="81"/>
            <rFont val="Tahoma"/>
            <family val="2"/>
          </rPr>
          <t xml:space="preserve">
Number of displacements x number of months of temporary accomodation needed.</t>
        </r>
      </text>
    </comment>
    <comment ref="U1" authorId="0" shapeId="0" xr:uid="{E8055D31-A1D7-4142-8D05-EFC30F710728}">
      <text>
        <r>
          <rPr>
            <b/>
            <sz val="9"/>
            <color indexed="81"/>
            <rFont val="Tahoma"/>
            <family val="2"/>
          </rPr>
          <t>Justin Khaw:</t>
        </r>
        <r>
          <rPr>
            <sz val="9"/>
            <color indexed="81"/>
            <rFont val="Tahoma"/>
            <family val="2"/>
          </rPr>
          <t xml:space="preserve">
Number of displacements x number of months of temporary accomodation needed.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Justin Khaw</author>
  </authors>
  <commentList>
    <comment ref="A1" authorId="0" shapeId="0" xr:uid="{1F05EAD0-113E-4F16-B9A5-DCFBCB10FF06}">
      <text>
        <r>
          <rPr>
            <b/>
            <sz val="9"/>
            <color indexed="81"/>
            <rFont val="Tahoma"/>
            <family val="2"/>
          </rPr>
          <t>Justin Khaw:</t>
        </r>
        <r>
          <rPr>
            <sz val="9"/>
            <color indexed="81"/>
            <rFont val="Tahoma"/>
            <family val="2"/>
          </rPr>
          <t xml:space="preserve">
Number of displacements x number of months of temporary accomodation needed.</t>
        </r>
      </text>
    </comment>
    <comment ref="U1" authorId="0" shapeId="0" xr:uid="{52395445-A172-43C4-948D-A81AB2FFDD2A}">
      <text>
        <r>
          <rPr>
            <b/>
            <sz val="9"/>
            <color indexed="81"/>
            <rFont val="Tahoma"/>
            <family val="2"/>
          </rPr>
          <t>Justin Khaw:</t>
        </r>
        <r>
          <rPr>
            <sz val="9"/>
            <color indexed="81"/>
            <rFont val="Tahoma"/>
            <family val="2"/>
          </rPr>
          <t xml:space="preserve">
Number of displacements x number of months of temporary accomodation needed.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Justin Khaw</author>
  </authors>
  <commentList>
    <comment ref="A1" authorId="0" shapeId="0" xr:uid="{A52FAAF7-9E58-48A8-9E68-2B5D2567075D}">
      <text>
        <r>
          <rPr>
            <b/>
            <sz val="9"/>
            <color indexed="81"/>
            <rFont val="Tahoma"/>
            <family val="2"/>
          </rPr>
          <t>Justin Khaw:</t>
        </r>
        <r>
          <rPr>
            <sz val="9"/>
            <color indexed="81"/>
            <rFont val="Tahoma"/>
            <family val="2"/>
          </rPr>
          <t xml:space="preserve">
Please see comporable costs to Jason's model on the right.</t>
        </r>
      </text>
    </comment>
    <comment ref="AC1" authorId="0" shapeId="0" xr:uid="{222F61EF-6461-4133-824B-D3603836446F}">
      <text>
        <r>
          <rPr>
            <b/>
            <sz val="9"/>
            <color indexed="81"/>
            <rFont val="Tahoma"/>
            <family val="2"/>
          </rPr>
          <t>Justin Khaw:</t>
        </r>
        <r>
          <rPr>
            <sz val="9"/>
            <color indexed="81"/>
            <rFont val="Tahoma"/>
            <family val="2"/>
          </rPr>
          <t xml:space="preserve">
Please see comporable costs to Jason's model on the right.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Justin Khaw</author>
  </authors>
  <commentList>
    <comment ref="A1" authorId="0" shapeId="0" xr:uid="{3F025ACF-714A-45E7-889E-C25795F7A44A}">
      <text>
        <r>
          <rPr>
            <b/>
            <sz val="9"/>
            <color indexed="81"/>
            <rFont val="Tahoma"/>
            <family val="2"/>
          </rPr>
          <t>Justin Khaw:</t>
        </r>
        <r>
          <rPr>
            <sz val="9"/>
            <color indexed="81"/>
            <rFont val="Tahoma"/>
            <family val="2"/>
          </rPr>
          <t xml:space="preserve">
Note this is a placeholder for now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Justin Khaw</author>
  </authors>
  <commentList>
    <comment ref="A1" authorId="0" shapeId="0" xr:uid="{46D119BB-C828-47BE-84FC-339546CDE336}">
      <text>
        <r>
          <rPr>
            <b/>
            <sz val="9"/>
            <color indexed="81"/>
            <rFont val="Tahoma"/>
            <family val="2"/>
          </rPr>
          <t>Justin Khaw:</t>
        </r>
        <r>
          <rPr>
            <sz val="9"/>
            <color indexed="81"/>
            <rFont val="Tahoma"/>
            <family val="2"/>
          </rPr>
          <t xml:space="preserve">
Note this is a placeholder for now</t>
        </r>
      </text>
    </comment>
    <comment ref="I1" authorId="0" shapeId="0" xr:uid="{50597E07-B1D0-4F8C-9D5D-FA4CC8561310}">
      <text>
        <r>
          <rPr>
            <b/>
            <sz val="9"/>
            <color indexed="81"/>
            <rFont val="Tahoma"/>
            <family val="2"/>
          </rPr>
          <t>Justin Khaw:</t>
        </r>
        <r>
          <rPr>
            <sz val="9"/>
            <color indexed="81"/>
            <rFont val="Tahoma"/>
            <family val="2"/>
          </rPr>
          <t xml:space="preserve">
Note this is a placeholder for now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Justin Khaw</author>
  </authors>
  <commentList>
    <comment ref="A1" authorId="0" shapeId="0" xr:uid="{37BA286C-38E2-40B0-98A3-101EBA45371D}">
      <text>
        <r>
          <rPr>
            <b/>
            <sz val="9"/>
            <color indexed="81"/>
            <rFont val="Tahoma"/>
            <family val="2"/>
          </rPr>
          <t>Justin Khaw:</t>
        </r>
        <r>
          <rPr>
            <sz val="9"/>
            <color indexed="81"/>
            <rFont val="Tahoma"/>
            <family val="2"/>
          </rPr>
          <t xml:space="preserve">
Note this is a placeholder for now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Justin Khaw</author>
  </authors>
  <commentList>
    <comment ref="A1" authorId="0" shapeId="0" xr:uid="{F8DEA107-9873-4D60-9ABB-814BE0BDBEB9}">
      <text>
        <r>
          <rPr>
            <b/>
            <sz val="9"/>
            <color indexed="81"/>
            <rFont val="Tahoma"/>
            <family val="2"/>
          </rPr>
          <t>Justin Khaw:</t>
        </r>
        <r>
          <rPr>
            <sz val="9"/>
            <color indexed="81"/>
            <rFont val="Tahoma"/>
            <family val="2"/>
          </rPr>
          <t xml:space="preserve">
Note this is a placeholder for now. 
Do we want to consider fatalities, im leaning just using basic growth for population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Justin Khaw</author>
  </authors>
  <commentList>
    <comment ref="B20" authorId="0" shapeId="0" xr:uid="{C8160535-321A-442F-B206-595C49FD8754}">
      <text>
        <r>
          <rPr>
            <b/>
            <sz val="9"/>
            <color indexed="81"/>
            <rFont val="Tahoma"/>
            <family val="2"/>
          </rPr>
          <t>Justin Khaw:</t>
        </r>
        <r>
          <rPr>
            <sz val="9"/>
            <color indexed="81"/>
            <rFont val="Tahoma"/>
            <family val="2"/>
          </rPr>
          <t xml:space="preserve">
I have listed the assumptions that have been used throughout the spreadsheet</t>
        </r>
      </text>
    </comment>
    <comment ref="B21" authorId="0" shapeId="0" xr:uid="{7E5279F7-E197-4D6A-A7A5-E88C41BC9B26}">
      <text>
        <r>
          <rPr>
            <b/>
            <sz val="9"/>
            <color indexed="81"/>
            <rFont val="Tahoma"/>
            <family val="2"/>
          </rPr>
          <t>Justin Khaw:</t>
        </r>
        <r>
          <rPr>
            <sz val="9"/>
            <color indexed="81"/>
            <rFont val="Tahoma"/>
            <family val="2"/>
          </rPr>
          <t xml:space="preserve">
Taken from input data</t>
        </r>
      </text>
    </comment>
    <comment ref="B23" authorId="0" shapeId="0" xr:uid="{71E2C063-A258-4004-8865-169BE47F4A28}">
      <text>
        <r>
          <rPr>
            <b/>
            <sz val="9"/>
            <color indexed="81"/>
            <rFont val="Tahoma"/>
            <family val="2"/>
          </rPr>
          <t>Justin Khaw:</t>
        </r>
        <r>
          <rPr>
            <sz val="9"/>
            <color indexed="81"/>
            <rFont val="Tahoma"/>
            <family val="2"/>
          </rPr>
          <t xml:space="preserve">
year on year average. Can have entire growth assumption, will be easier and probalby more consistent. Leaving as is for now</t>
        </r>
      </text>
    </comment>
    <comment ref="C32" authorId="0" shapeId="0" xr:uid="{49816B7C-AB0E-48D1-A2B7-3F9C0E129C15}">
      <text>
        <r>
          <rPr>
            <b/>
            <sz val="9"/>
            <color rgb="FF000000"/>
            <rFont val="Tahoma"/>
            <family val="2"/>
          </rPr>
          <t>Justin Khaw: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Used austrlia's annual growth rate as placeholder for now, the ~7% from census data seems quite large (although could be driven by migration)</t>
        </r>
      </text>
    </comment>
    <comment ref="C33" authorId="0" shapeId="0" xr:uid="{B0C0871F-038F-49CF-8D57-0987DF5878B4}">
      <text>
        <r>
          <rPr>
            <b/>
            <sz val="9"/>
            <color rgb="FF000000"/>
            <rFont val="Tahoma"/>
            <family val="2"/>
          </rPr>
          <t>Justin Khaw: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Used austrlia's annual growth rate as placeholder for now, the ~7% from census data seems quite large (although could be driven by migration)</t>
        </r>
      </text>
    </comment>
    <comment ref="B41" authorId="0" shapeId="0" xr:uid="{210BB0A4-6A70-4E70-893A-3846ACA2FA9A}">
      <text>
        <r>
          <rPr>
            <b/>
            <sz val="9"/>
            <color indexed="81"/>
            <rFont val="Tahoma"/>
            <family val="2"/>
          </rPr>
          <t>Justin Khaw:</t>
        </r>
        <r>
          <rPr>
            <sz val="9"/>
            <color indexed="81"/>
            <rFont val="Tahoma"/>
            <family val="2"/>
          </rPr>
          <t xml:space="preserve">
input data</t>
        </r>
      </text>
    </comment>
    <comment ref="B42" authorId="0" shapeId="0" xr:uid="{C53933D6-A95D-4C37-960B-6609BDA4A174}">
      <text>
        <r>
          <rPr>
            <b/>
            <sz val="9"/>
            <color indexed="81"/>
            <rFont val="Tahoma"/>
            <family val="2"/>
          </rPr>
          <t>Justin Khaw:</t>
        </r>
        <r>
          <rPr>
            <sz val="9"/>
            <color indexed="81"/>
            <rFont val="Tahoma"/>
            <family val="2"/>
          </rPr>
          <t xml:space="preserve">
input data</t>
        </r>
      </text>
    </comment>
    <comment ref="C43" authorId="0" shapeId="0" xr:uid="{B3BABFD6-0953-4E1C-AC9E-10C4076FD1AA}">
      <text>
        <r>
          <rPr>
            <b/>
            <sz val="9"/>
            <color rgb="FF000000"/>
            <rFont val="Tahoma"/>
            <family val="2"/>
          </rPr>
          <t>Justin Khaw: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google search, can be changed, output seems reasonable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Justin Khaw</author>
  </authors>
  <commentList>
    <comment ref="A1" authorId="0" shapeId="0" xr:uid="{B4C7A6A7-8EE1-461D-AFF3-C89AFF94C6ED}">
      <text>
        <r>
          <rPr>
            <b/>
            <sz val="9"/>
            <color indexed="81"/>
            <rFont val="Tahoma"/>
            <family val="2"/>
          </rPr>
          <t>Justin Khaw:</t>
        </r>
        <r>
          <rPr>
            <sz val="9"/>
            <color indexed="81"/>
            <rFont val="Tahoma"/>
            <family val="2"/>
          </rPr>
          <t xml:space="preserve">
We have broken this up into 6 Regions and 3 categories of catstrophes taken from Jasons modelling spreadsheet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Justin Khaw</author>
  </authors>
  <commentList>
    <comment ref="A1" authorId="0" shapeId="0" xr:uid="{F2D764B8-202F-4713-9564-85D92A8219E7}">
      <text>
        <r>
          <rPr>
            <b/>
            <sz val="9"/>
            <color indexed="81"/>
            <rFont val="Tahoma"/>
            <family val="2"/>
          </rPr>
          <t>Justin Khaw:</t>
        </r>
        <r>
          <rPr>
            <sz val="9"/>
            <color indexed="81"/>
            <rFont val="Tahoma"/>
            <family val="2"/>
          </rPr>
          <t xml:space="preserve">
We have broken this up into 6 Regions and 3 categories of catstrophes taken from Jasons modelling spreadsheet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Justin Khaw</author>
  </authors>
  <commentList>
    <comment ref="A1" authorId="0" shapeId="0" xr:uid="{DFFCD8F1-D3B7-403D-A4EE-CCE5BA7A6081}">
      <text>
        <r>
          <rPr>
            <b/>
            <sz val="9"/>
            <color indexed="81"/>
            <rFont val="Tahoma"/>
            <family val="2"/>
          </rPr>
          <t>Justin Khaw:</t>
        </r>
        <r>
          <rPr>
            <sz val="9"/>
            <color indexed="81"/>
            <rFont val="Tahoma"/>
            <family val="2"/>
          </rPr>
          <t xml:space="preserve">
We have broken this up into 6 Regions and 3 categories of catstrophes taken from Jasons modelling spreadsheet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Justin Khaw</author>
  </authors>
  <commentList>
    <comment ref="A1" authorId="0" shapeId="0" xr:uid="{D4F0E3C3-92AB-4DD9-BC78-9C50460DCB13}">
      <text>
        <r>
          <rPr>
            <b/>
            <sz val="9"/>
            <color indexed="81"/>
            <rFont val="Tahoma"/>
            <family val="2"/>
          </rPr>
          <t>Justin Khaw:</t>
        </r>
        <r>
          <rPr>
            <sz val="9"/>
            <color indexed="81"/>
            <rFont val="Tahoma"/>
            <family val="2"/>
          </rPr>
          <t xml:space="preserve">
See columns to the right to how property value is estimated.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Justin Khaw</author>
  </authors>
  <commentList>
    <comment ref="A1" authorId="0" shapeId="0" xr:uid="{C2332548-44B0-4BAC-8F56-747AD8699AEA}">
      <text>
        <r>
          <rPr>
            <b/>
            <sz val="9"/>
            <color indexed="81"/>
            <rFont val="Tahoma"/>
            <family val="2"/>
          </rPr>
          <t>Justin Khaw:</t>
        </r>
        <r>
          <rPr>
            <sz val="9"/>
            <color indexed="81"/>
            <rFont val="Tahoma"/>
            <family val="2"/>
          </rPr>
          <t xml:space="preserve">
See columns to the right to how property value is estimated.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Justin Khaw</author>
  </authors>
  <commentList>
    <comment ref="A1" authorId="0" shapeId="0" xr:uid="{E5E8E269-9CB6-479E-9D19-B61A1C08DAFB}">
      <text>
        <r>
          <rPr>
            <b/>
            <sz val="9"/>
            <color indexed="81"/>
            <rFont val="Tahoma"/>
            <family val="2"/>
          </rPr>
          <t>Justin Khaw:</t>
        </r>
        <r>
          <rPr>
            <sz val="9"/>
            <color indexed="81"/>
            <rFont val="Tahoma"/>
            <family val="2"/>
          </rPr>
          <t xml:space="preserve">
% of property value that is damaged each year - this is used as an measure for population displacement. If there is better way to do this im all for it.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Justin Khaw</author>
  </authors>
  <commentList>
    <comment ref="A1" authorId="0" shapeId="0" xr:uid="{B22D2EA8-AAE2-4A61-96E0-9B603E6FF1DB}">
      <text>
        <r>
          <rPr>
            <b/>
            <sz val="9"/>
            <color indexed="81"/>
            <rFont val="Tahoma"/>
            <family val="2"/>
          </rPr>
          <t>Justin Khaw:</t>
        </r>
        <r>
          <rPr>
            <sz val="9"/>
            <color indexed="81"/>
            <rFont val="Tahoma"/>
            <family val="2"/>
          </rPr>
          <t xml:space="preserve">
Justin Khaw:
Projecting population in order to find displacement estimate.
Used 1.6% growth rate annually - what australia is right now
To consider:
- fatalities
- current growth rate is extreme and doesn't sound realistic</t>
        </r>
      </text>
    </comment>
  </commentList>
</comments>
</file>

<file path=xl/sharedStrings.xml><?xml version="1.0" encoding="utf-8"?>
<sst xmlns="http://schemas.openxmlformats.org/spreadsheetml/2006/main" count="731" uniqueCount="209">
  <si>
    <t>Year</t>
  </si>
  <si>
    <t>Region 1</t>
  </si>
  <si>
    <t>Region 2</t>
  </si>
  <si>
    <t>Region 3</t>
  </si>
  <si>
    <t>Region 4</t>
  </si>
  <si>
    <t>Region 5</t>
  </si>
  <si>
    <t>Region 6</t>
  </si>
  <si>
    <t>Total Amount of Property Damage per year</t>
  </si>
  <si>
    <t>Copyright © 2023 by the Society of Actuaries Research Institute. All rights reserved.</t>
  </si>
  <si>
    <t>Historical Storslysia Census and Economic Data by Region</t>
  </si>
  <si>
    <t>Census, July 1, 2021</t>
  </si>
  <si>
    <t>Census, July 1, 2020</t>
  </si>
  <si>
    <t>Census, July 1, 2019</t>
  </si>
  <si>
    <t>Percent age 65 and older</t>
  </si>
  <si>
    <t>Housing Units</t>
  </si>
  <si>
    <t>Owner-Occupied Housing Units</t>
  </si>
  <si>
    <t>Median Value of Owner-Occupied Housing Units</t>
  </si>
  <si>
    <t>Median Monthly Homeowner Housing Costs</t>
  </si>
  <si>
    <t>Median Rent</t>
  </si>
  <si>
    <t>Building Permits, 2021</t>
  </si>
  <si>
    <t>Labor Force (percent over age 16 and older), 2016-2020</t>
  </si>
  <si>
    <t>Total accommodation and food services sales, 2017 (Ꝕ1,000)</t>
  </si>
  <si>
    <t>Total health care and social assistance receipts/revenue, 2017 (Ꝕ1,000)</t>
  </si>
  <si>
    <t>Total transportation and warehousing receipts/revenue, 2017 (Ꝕ1,000)</t>
  </si>
  <si>
    <t>Total retail sales, 2017 (Ꝕ1,000)</t>
  </si>
  <si>
    <t>Total retail sales per capita, 2017</t>
  </si>
  <si>
    <t>Households, 2016-2020</t>
  </si>
  <si>
    <t>Persons per Household, 2016-2020</t>
  </si>
  <si>
    <t>Median Household Income</t>
  </si>
  <si>
    <t>Prior Year Per Capita Income</t>
  </si>
  <si>
    <t>Persons in poverty, percent</t>
  </si>
  <si>
    <t>Total Number of Employers, 2020</t>
  </si>
  <si>
    <t>Total Employment, 2020</t>
  </si>
  <si>
    <t>Total Annual Payroll (Ꝕ1,000)</t>
  </si>
  <si>
    <t>Population per hectare</t>
  </si>
  <si>
    <t>Land area in hectares</t>
  </si>
  <si>
    <t>GDP, 2020 (Ꝕ1,000 )</t>
  </si>
  <si>
    <t>GDP, 2019 (Ꝕ1,000 )</t>
  </si>
  <si>
    <t>Temporary housing cost with disaster (per person per month)</t>
  </si>
  <si>
    <t>Property Value distribution &lt;Ꝕ50K</t>
  </si>
  <si>
    <t>Property Value distribution Ꝕ50K-Ꝕ99K</t>
  </si>
  <si>
    <t>Property Value distribution Ꝕ100K-Ꝕ149K</t>
  </si>
  <si>
    <t>Property Value distribution Ꝕ150K-Ꝕ199K</t>
  </si>
  <si>
    <t>Property Value distribution Ꝕ200K-Ꝕ249K</t>
  </si>
  <si>
    <t>Property Value distribution Ꝕ250K-Ꝕ299K</t>
  </si>
  <si>
    <t>Property Value distribution Ꝕ300K-Ꝕ399K</t>
  </si>
  <si>
    <t>Property Value distribution Ꝕ400K-Ꝕ499K</t>
  </si>
  <si>
    <t>Property Value distribution Ꝕ500K-Ꝕ749K</t>
  </si>
  <si>
    <t>Property Value distribution Ꝕ750K-Ꝕ999K</t>
  </si>
  <si>
    <t>Property Value distribution Ꝕ1M-Ꝕ1.499K</t>
  </si>
  <si>
    <t>Property Value distribution Ꝕ1.5M-Ꝕ1.99M</t>
  </si>
  <si>
    <t>Property Value distribution &gt;=Ꝕ2M</t>
  </si>
  <si>
    <t xml:space="preserve">Region 1 </t>
  </si>
  <si>
    <t xml:space="preserve">Region 3 </t>
  </si>
  <si>
    <t xml:space="preserve">Region 5 </t>
  </si>
  <si>
    <t xml:space="preserve">Region 6 </t>
  </si>
  <si>
    <t xml:space="preserve">Percent over age 18  </t>
  </si>
  <si>
    <t xml:space="preserve">Ꝕ 260,765 </t>
  </si>
  <si>
    <t xml:space="preserve"> Ꝕ 248,083 </t>
  </si>
  <si>
    <t xml:space="preserve"> Ꝕ 221,267 </t>
  </si>
  <si>
    <t xml:space="preserve"> Ꝕ 121,135 </t>
  </si>
  <si>
    <t xml:space="preserve"> Ꝕ 158,255 </t>
  </si>
  <si>
    <t xml:space="preserve"> Ꝕ 175,164 </t>
  </si>
  <si>
    <t xml:space="preserve">Ꝕ 1,726 </t>
  </si>
  <si>
    <t xml:space="preserve"> Ꝕ 1,644 </t>
  </si>
  <si>
    <t xml:space="preserve"> Ꝕ 1,731 </t>
  </si>
  <si>
    <t xml:space="preserve"> Ꝕ 1,474 </t>
  </si>
  <si>
    <t xml:space="preserve"> Ꝕ 1,438 </t>
  </si>
  <si>
    <t xml:space="preserve"> Ꝕ 1,486 </t>
  </si>
  <si>
    <t xml:space="preserve">Ꝕ 1,260 </t>
  </si>
  <si>
    <t xml:space="preserve"> Ꝕ 1,287 </t>
  </si>
  <si>
    <t xml:space="preserve"> Ꝕ 1,318 </t>
  </si>
  <si>
    <t xml:space="preserve"> Ꝕ 923 </t>
  </si>
  <si>
    <t xml:space="preserve"> Ꝕ 1,068 </t>
  </si>
  <si>
    <t xml:space="preserve"> Ꝕ 882 </t>
  </si>
  <si>
    <t xml:space="preserve">Ꝕ 19,811 </t>
  </si>
  <si>
    <t xml:space="preserve"> Ꝕ 26,171 </t>
  </si>
  <si>
    <t xml:space="preserve"> Ꝕ 17,558 </t>
  </si>
  <si>
    <t xml:space="preserve"> Ꝕ 15,350 </t>
  </si>
  <si>
    <t xml:space="preserve"> Ꝕ 13,758 </t>
  </si>
  <si>
    <t xml:space="preserve"> Ꝕ 6,959 </t>
  </si>
  <si>
    <t xml:space="preserve">Ꝕ 82,459 </t>
  </si>
  <si>
    <t xml:space="preserve"> Ꝕ 68,123 </t>
  </si>
  <si>
    <t xml:space="preserve"> Ꝕ 71,916 </t>
  </si>
  <si>
    <t xml:space="preserve"> Ꝕ 48,615 </t>
  </si>
  <si>
    <t xml:space="preserve"> Ꝕ 61,518 </t>
  </si>
  <si>
    <t xml:space="preserve"> Ꝕ 69,340 </t>
  </si>
  <si>
    <t xml:space="preserve">Ꝕ 45,482 </t>
  </si>
  <si>
    <t xml:space="preserve"> Ꝕ 38,381 </t>
  </si>
  <si>
    <t xml:space="preserve"> Ꝕ 40,937 </t>
  </si>
  <si>
    <t xml:space="preserve"> Ꝕ 28,186 </t>
  </si>
  <si>
    <t xml:space="preserve"> Ꝕ 32,418 </t>
  </si>
  <si>
    <t xml:space="preserve"> Ꝕ 35,948 </t>
  </si>
  <si>
    <t xml:space="preserve">Ꝕ 1,920 </t>
  </si>
  <si>
    <t xml:space="preserve"> Ꝕ 1,829 </t>
  </si>
  <si>
    <t xml:space="preserve"> Ꝕ 1,925 </t>
  </si>
  <si>
    <t xml:space="preserve"> Ꝕ 1,639 </t>
  </si>
  <si>
    <t xml:space="preserve"> Ꝕ 1,599 </t>
  </si>
  <si>
    <t xml:space="preserve"> Ꝕ 1,653 </t>
  </si>
  <si>
    <t>Historical Storslysia Inflation and Interest Rates</t>
  </si>
  <si>
    <t>Inflation</t>
  </si>
  <si>
    <t>Government Overnight Bank Lending Rate</t>
  </si>
  <si>
    <t>1-yr risk free rate</t>
  </si>
  <si>
    <t>10-yr risk free rate</t>
  </si>
  <si>
    <t>Legend</t>
  </si>
  <si>
    <t>Average annual rate for the year</t>
  </si>
  <si>
    <t>Government overnight bank lending rate</t>
  </si>
  <si>
    <t>Temporary Housing per month per individual</t>
  </si>
  <si>
    <t>Number of people displaced per event</t>
  </si>
  <si>
    <t>Population</t>
  </si>
  <si>
    <t>Population Growth</t>
  </si>
  <si>
    <t>Population Estimate</t>
  </si>
  <si>
    <t>Property Value</t>
  </si>
  <si>
    <t>Tab</t>
  </si>
  <si>
    <t>Property Damage</t>
  </si>
  <si>
    <t>Summary</t>
  </si>
  <si>
    <t>Additional Comments</t>
  </si>
  <si>
    <t>PLEASE NOTE THIS SPREADSHEET IS NOT COMPLETE</t>
  </si>
  <si>
    <t>Projection of property value for each region</t>
  </si>
  <si>
    <t>Overall population growth 19 - 20</t>
  </si>
  <si>
    <t>Overall population growth 20 - 21</t>
  </si>
  <si>
    <t>Average</t>
  </si>
  <si>
    <t>Total</t>
  </si>
  <si>
    <t>Frequency taken from models</t>
  </si>
  <si>
    <t>Temporary accomodation</t>
  </si>
  <si>
    <t>Total Yearly</t>
  </si>
  <si>
    <t>Minor</t>
  </si>
  <si>
    <t>Medium</t>
  </si>
  <si>
    <t>Major</t>
  </si>
  <si>
    <t>The following 2 tabs are supplied by SOA</t>
  </si>
  <si>
    <t>See note</t>
  </si>
  <si>
    <t>Number of displacements per catastrophes and region</t>
  </si>
  <si>
    <t>Displacement Numbers</t>
  </si>
  <si>
    <t>Living Cost Assumptions</t>
  </si>
  <si>
    <t>Assumption of 10% of income spent on food</t>
  </si>
  <si>
    <t>Months in a year</t>
  </si>
  <si>
    <t>Food spend monthly per household, per person</t>
  </si>
  <si>
    <t>Living costs cal sheet, look at assumptions sheet</t>
  </si>
  <si>
    <t>Minor (Undiscounted)</t>
  </si>
  <si>
    <t>Medium (Undiscounted)</t>
  </si>
  <si>
    <t>Major (Undiscounted)</t>
  </si>
  <si>
    <t>Total (undiscounted)</t>
  </si>
  <si>
    <t>Notes</t>
  </si>
  <si>
    <t>- To navigate spreadsheet, go through tabs left to right and see comments in cell A1 in each tab</t>
  </si>
  <si>
    <t>Taken from frequency x severity model (currently using high emission case)</t>
  </si>
  <si>
    <t>Estimation of property value in each region</t>
  </si>
  <si>
    <t>Property Growth Rate</t>
  </si>
  <si>
    <t>Property distribution assumes middle of bin to estimate property value, assumed a max 4 mil limit on property value</t>
  </si>
  <si>
    <t>Max property value</t>
  </si>
  <si>
    <t>Property %</t>
  </si>
  <si>
    <t>We want to see % of property damaged in region and use that as a proxy as % of population that will be displaced</t>
  </si>
  <si>
    <t>Originally used historical growth rate but tail end of poplation is way too large</t>
  </si>
  <si>
    <t>Population growth rate</t>
  </si>
  <si>
    <t>Displacement Number</t>
  </si>
  <si>
    <t>Property % *population to give estimate on displacement</t>
  </si>
  <si>
    <t>Region Assumptions</t>
  </si>
  <si>
    <t>All Region Assumptions</t>
  </si>
  <si>
    <t>ALL</t>
  </si>
  <si>
    <t>Cat Assumptions</t>
  </si>
  <si>
    <t>Months spent being temporary displaced</t>
  </si>
  <si>
    <t xml:space="preserve">Minor </t>
  </si>
  <si>
    <t>Temporary Relocation Numbers</t>
  </si>
  <si>
    <t>In terms of months of displacement so can calculate costs</t>
  </si>
  <si>
    <t>- I have attempted to put all assumption on this sheet so if anything needs to change it can be done from here</t>
  </si>
  <si>
    <t>- I have made the implicit assumption that these costs won't change in the different emission scenarios</t>
  </si>
  <si>
    <t>- Highlighted cells should correlate to the tab</t>
  </si>
  <si>
    <t>- archived/old tabs are on the far right of the sheet and are highlighted black</t>
  </si>
  <si>
    <t>Households</t>
  </si>
  <si>
    <t>Present Value of Expected Future Loss</t>
  </si>
  <si>
    <t>Levy $</t>
  </si>
  <si>
    <t>Percentage of Median Household Income</t>
  </si>
  <si>
    <t>Affordable Premium Boundary</t>
  </si>
  <si>
    <t>Premium Threshold Discrepancy</t>
  </si>
  <si>
    <t>Household Estimate</t>
  </si>
  <si>
    <t>Household growth rate</t>
  </si>
  <si>
    <t>EPV Per Household</t>
  </si>
  <si>
    <t>Recommended Incentive at 75%</t>
  </si>
  <si>
    <t>Expected Economic Costs</t>
  </si>
  <si>
    <t>Government</t>
  </si>
  <si>
    <t>Thresholds</t>
  </si>
  <si>
    <t>Proportion of Gov Liability Without Insurance</t>
  </si>
  <si>
    <t>Proportion of Household Liability Without Insurance</t>
  </si>
  <si>
    <t>Without Insurance</t>
  </si>
  <si>
    <t>With Insurance</t>
  </si>
  <si>
    <t>Expected Cost Per Region</t>
  </si>
  <si>
    <t>Relocation Assumption</t>
  </si>
  <si>
    <t>Cost Of Relocation</t>
  </si>
  <si>
    <t>Household Moving Matrix Assumption</t>
  </si>
  <si>
    <t>Household Count</t>
  </si>
  <si>
    <t>Future Levy Projection</t>
  </si>
  <si>
    <t>Future Levy Projection Paid By Households</t>
  </si>
  <si>
    <t>Expected Losses By Government</t>
  </si>
  <si>
    <t xml:space="preserve">Average Inflation - Exponential </t>
  </si>
  <si>
    <t xml:space="preserve">Average Interest - Log-normal </t>
  </si>
  <si>
    <t>Parameter</t>
  </si>
  <si>
    <t>Mean</t>
  </si>
  <si>
    <t>Expected Gain from moving From Moving to Region 1</t>
  </si>
  <si>
    <t>Total Amount of Property Damage + Temporary cost per year</t>
  </si>
  <si>
    <t>Incentive</t>
  </si>
  <si>
    <t>All other</t>
  </si>
  <si>
    <t>10% GDP</t>
  </si>
  <si>
    <t>Difference</t>
  </si>
  <si>
    <t>% Distribution based on cost excl. incentive</t>
  </si>
  <si>
    <t>Corresponding future loss above budget $130bn</t>
  </si>
  <si>
    <t>Levy per household (excl incentive)</t>
  </si>
  <si>
    <t>Incentive levy</t>
  </si>
  <si>
    <t>Total Levy</t>
  </si>
  <si>
    <t>Total Expected Cost (excl. incentive)</t>
  </si>
  <si>
    <t>Recommended Incentive at 15%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</si>
</sst>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6" formatCode="&quot;$&quot;#,##0;[Red]\-&quot;$&quot;#,##0"/>
    <numFmt numFmtId="8" formatCode="&quot;$&quot;#,##0.00;[Red]\-&quot;$&quot;#,##0.00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_(* #,##0.00_);_(* \(#,##0.00\);_(* &quot;-&quot;??_);_(@_)"/>
    <numFmt numFmtId="165" formatCode="0.0%"/>
    <numFmt numFmtId="166" formatCode="_-* #,##0_-;\-* #,##0_-;_-* &quot;-&quot;??_-;_-@_-"/>
    <numFmt numFmtId="167" formatCode="0.0000%"/>
    <numFmt numFmtId="168" formatCode="_-&quot;$&quot;* #,##0_-;\-&quot;$&quot;* #,##0_-;_-&quot;$&quot;* &quot;-&quot;??_-;_-@_-"/>
    <numFmt numFmtId="169" formatCode="_(* #,##0_);_(* \(#,##0\);_(* &quot;-&quot;??_);_(@_)"/>
    <numFmt numFmtId="170" formatCode="_(* #,##0.0000_);_(* \(#,##0.0000\);_(* &quot;-&quot;????_);_(@_)"/>
    <numFmt numFmtId="171" formatCode="&quot;$&quot;0.00,,,&quot;B&quot;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1"/>
      <name val="Calibri"/>
      <family val="2"/>
      <scheme val="minor"/>
    </font>
    <font>
      <sz val="10"/>
      <color theme="1"/>
      <name val="Calibri Light"/>
      <family val="2"/>
    </font>
    <font>
      <sz val="11"/>
      <color rgb="FF000000"/>
      <name val="Calibri Light"/>
      <family val="2"/>
    </font>
    <font>
      <sz val="8"/>
      <color theme="1" tint="0.499984740745262"/>
      <name val="Calibri Light"/>
      <family val="2"/>
    </font>
    <font>
      <sz val="11"/>
      <color theme="1"/>
      <name val="Calibri Light"/>
      <family val="2"/>
    </font>
    <font>
      <b/>
      <sz val="14"/>
      <color theme="4"/>
      <name val="Calibri Light"/>
      <family val="2"/>
    </font>
    <font>
      <b/>
      <sz val="11"/>
      <color rgb="FF000000"/>
      <name val="Calibri Light"/>
      <family val="2"/>
    </font>
    <font>
      <b/>
      <sz val="11"/>
      <color theme="0"/>
      <name val="Calibri"/>
      <family val="2"/>
    </font>
    <font>
      <sz val="11"/>
      <color theme="0"/>
      <name val="Calibri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8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1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6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3">
    <xf numFmtId="0" fontId="0" fillId="0" borderId="0" xfId="0"/>
    <xf numFmtId="0" fontId="2" fillId="0" borderId="0" xfId="0" applyFont="1"/>
    <xf numFmtId="0" fontId="7" fillId="2" borderId="0" xfId="2" applyFont="1" applyFill="1" applyAlignment="1">
      <alignment horizontal="left" vertical="top"/>
    </xf>
    <xf numFmtId="0" fontId="8" fillId="2" borderId="0" xfId="2" applyFont="1" applyFill="1"/>
    <xf numFmtId="0" fontId="7" fillId="2" borderId="0" xfId="2" applyFont="1" applyFill="1" applyAlignment="1">
      <alignment horizontal="right" vertical="top"/>
    </xf>
    <xf numFmtId="0" fontId="9" fillId="2" borderId="0" xfId="2" applyFont="1" applyFill="1"/>
    <xf numFmtId="0" fontId="8" fillId="2" borderId="0" xfId="2" applyFont="1" applyFill="1" applyAlignment="1">
      <alignment horizontal="left"/>
    </xf>
    <xf numFmtId="0" fontId="8" fillId="2" borderId="0" xfId="2" applyFont="1" applyFill="1" applyAlignment="1">
      <alignment horizontal="right"/>
    </xf>
    <xf numFmtId="0" fontId="10" fillId="2" borderId="0" xfId="2" applyFont="1" applyFill="1" applyAlignment="1">
      <alignment horizontal="left" vertical="top"/>
    </xf>
    <xf numFmtId="0" fontId="11" fillId="2" borderId="0" xfId="2" applyFont="1" applyFill="1" applyAlignment="1">
      <alignment horizontal="left" vertical="top" wrapText="1"/>
    </xf>
    <xf numFmtId="0" fontId="11" fillId="2" borderId="0" xfId="2" applyFont="1" applyFill="1" applyAlignment="1">
      <alignment horizontal="left" vertical="top"/>
    </xf>
    <xf numFmtId="0" fontId="12" fillId="3" borderId="0" xfId="2" applyFont="1" applyFill="1" applyAlignment="1">
      <alignment horizontal="left"/>
    </xf>
    <xf numFmtId="0" fontId="13" fillId="3" borderId="0" xfId="2" applyFont="1" applyFill="1" applyAlignment="1">
      <alignment horizontal="right"/>
    </xf>
    <xf numFmtId="3" fontId="7" fillId="2" borderId="0" xfId="2" applyNumberFormat="1" applyFont="1" applyFill="1" applyAlignment="1">
      <alignment horizontal="right" vertical="top"/>
    </xf>
    <xf numFmtId="165" fontId="7" fillId="2" borderId="0" xfId="2" applyNumberFormat="1" applyFont="1" applyFill="1" applyAlignment="1">
      <alignment horizontal="right" vertical="top"/>
    </xf>
    <xf numFmtId="2" fontId="7" fillId="2" borderId="0" xfId="2" applyNumberFormat="1" applyFont="1" applyFill="1" applyAlignment="1">
      <alignment horizontal="right" vertical="top"/>
    </xf>
    <xf numFmtId="10" fontId="7" fillId="2" borderId="0" xfId="2" applyNumberFormat="1" applyFont="1" applyFill="1" applyAlignment="1">
      <alignment horizontal="right" vertical="top"/>
    </xf>
    <xf numFmtId="0" fontId="7" fillId="2" borderId="0" xfId="2" applyFont="1" applyFill="1" applyAlignment="1">
      <alignment horizontal="center" vertical="top"/>
    </xf>
    <xf numFmtId="0" fontId="7" fillId="2" borderId="0" xfId="2" applyFont="1" applyFill="1" applyAlignment="1">
      <alignment vertical="top"/>
    </xf>
    <xf numFmtId="0" fontId="10" fillId="2" borderId="0" xfId="2" applyFont="1" applyFill="1" applyAlignment="1">
      <alignment vertical="top"/>
    </xf>
    <xf numFmtId="0" fontId="12" fillId="3" borderId="0" xfId="2" applyFont="1" applyFill="1" applyAlignment="1">
      <alignment horizontal="center" wrapText="1"/>
    </xf>
    <xf numFmtId="0" fontId="6" fillId="0" borderId="0" xfId="2" applyAlignment="1">
      <alignment horizontal="left" vertical="top"/>
    </xf>
    <xf numFmtId="0" fontId="11" fillId="2" borderId="0" xfId="2" applyFont="1" applyFill="1" applyAlignment="1">
      <alignment horizontal="left"/>
    </xf>
    <xf numFmtId="10" fontId="7" fillId="2" borderId="0" xfId="2" applyNumberFormat="1" applyFont="1" applyFill="1" applyAlignment="1">
      <alignment horizontal="center" vertical="top"/>
    </xf>
    <xf numFmtId="1" fontId="0" fillId="0" borderId="0" xfId="0" applyNumberFormat="1"/>
    <xf numFmtId="166" fontId="0" fillId="0" borderId="0" xfId="1" applyNumberFormat="1" applyFont="1"/>
    <xf numFmtId="0" fontId="0" fillId="0" borderId="0" xfId="0" quotePrefix="1"/>
    <xf numFmtId="166" fontId="0" fillId="0" borderId="0" xfId="0" applyNumberFormat="1"/>
    <xf numFmtId="6" fontId="0" fillId="0" borderId="0" xfId="0" applyNumberFormat="1"/>
    <xf numFmtId="43" fontId="0" fillId="0" borderId="0" xfId="1" applyFont="1"/>
    <xf numFmtId="0" fontId="0" fillId="4" borderId="0" xfId="0" applyFill="1"/>
    <xf numFmtId="0" fontId="2" fillId="4" borderId="0" xfId="0" applyFont="1" applyFill="1"/>
    <xf numFmtId="0" fontId="0" fillId="5" borderId="0" xfId="0" applyFill="1"/>
    <xf numFmtId="0" fontId="2" fillId="5" borderId="0" xfId="0" applyFont="1" applyFill="1"/>
    <xf numFmtId="0" fontId="0" fillId="6" borderId="0" xfId="0" applyFill="1"/>
    <xf numFmtId="0" fontId="2" fillId="6" borderId="0" xfId="0" applyFont="1" applyFill="1"/>
    <xf numFmtId="6" fontId="0" fillId="4" borderId="0" xfId="0" applyNumberFormat="1" applyFill="1"/>
    <xf numFmtId="6" fontId="0" fillId="5" borderId="0" xfId="0" applyNumberFormat="1" applyFill="1"/>
    <xf numFmtId="6" fontId="0" fillId="6" borderId="0" xfId="0" applyNumberFormat="1" applyFill="1"/>
    <xf numFmtId="10" fontId="0" fillId="4" borderId="0" xfId="4" applyNumberFormat="1" applyFont="1" applyFill="1"/>
    <xf numFmtId="167" fontId="0" fillId="4" borderId="0" xfId="4" applyNumberFormat="1" applyFont="1" applyFill="1"/>
    <xf numFmtId="167" fontId="0" fillId="5" borderId="0" xfId="4" applyNumberFormat="1" applyFont="1" applyFill="1"/>
    <xf numFmtId="167" fontId="0" fillId="6" borderId="0" xfId="4" applyNumberFormat="1" applyFont="1" applyFill="1"/>
    <xf numFmtId="43" fontId="0" fillId="4" borderId="0" xfId="1" applyFont="1" applyFill="1"/>
    <xf numFmtId="43" fontId="0" fillId="5" borderId="0" xfId="1" applyFont="1" applyFill="1"/>
    <xf numFmtId="43" fontId="0" fillId="6" borderId="0" xfId="1" applyFont="1" applyFill="1"/>
    <xf numFmtId="0" fontId="14" fillId="7" borderId="0" xfId="0" applyFont="1" applyFill="1"/>
    <xf numFmtId="166" fontId="0" fillId="5" borderId="0" xfId="1" applyNumberFormat="1" applyFont="1" applyFill="1"/>
    <xf numFmtId="166" fontId="0" fillId="8" borderId="0" xfId="1" applyNumberFormat="1" applyFont="1" applyFill="1"/>
    <xf numFmtId="9" fontId="14" fillId="7" borderId="0" xfId="0" applyNumberFormat="1" applyFont="1" applyFill="1"/>
    <xf numFmtId="166" fontId="0" fillId="6" borderId="0" xfId="1" applyNumberFormat="1" applyFont="1" applyFill="1"/>
    <xf numFmtId="168" fontId="0" fillId="4" borderId="0" xfId="3" applyNumberFormat="1" applyFont="1" applyFill="1"/>
    <xf numFmtId="168" fontId="0" fillId="5" borderId="0" xfId="3" applyNumberFormat="1" applyFont="1" applyFill="1"/>
    <xf numFmtId="168" fontId="0" fillId="6" borderId="0" xfId="3" applyNumberFormat="1" applyFont="1" applyFill="1"/>
    <xf numFmtId="10" fontId="7" fillId="7" borderId="0" xfId="2" applyNumberFormat="1" applyFont="1" applyFill="1" applyAlignment="1">
      <alignment horizontal="center" vertical="top"/>
    </xf>
    <xf numFmtId="169" fontId="16" fillId="4" borderId="0" xfId="0" applyNumberFormat="1" applyFont="1" applyFill="1"/>
    <xf numFmtId="169" fontId="16" fillId="5" borderId="0" xfId="0" applyNumberFormat="1" applyFont="1" applyFill="1"/>
    <xf numFmtId="169" fontId="16" fillId="6" borderId="0" xfId="0" applyNumberFormat="1" applyFont="1" applyFill="1"/>
    <xf numFmtId="169" fontId="16" fillId="9" borderId="3" xfId="0" applyNumberFormat="1" applyFont="1" applyFill="1" applyBorder="1"/>
    <xf numFmtId="169" fontId="16" fillId="4" borderId="4" xfId="0" applyNumberFormat="1" applyFont="1" applyFill="1" applyBorder="1"/>
    <xf numFmtId="169" fontId="16" fillId="5" borderId="4" xfId="0" applyNumberFormat="1" applyFont="1" applyFill="1" applyBorder="1"/>
    <xf numFmtId="169" fontId="16" fillId="6" borderId="4" xfId="0" applyNumberFormat="1" applyFont="1" applyFill="1" applyBorder="1"/>
    <xf numFmtId="169" fontId="16" fillId="9" borderId="5" xfId="0" applyNumberFormat="1" applyFont="1" applyFill="1" applyBorder="1"/>
    <xf numFmtId="0" fontId="2" fillId="4" borderId="6" xfId="0" applyFont="1" applyFill="1" applyBorder="1"/>
    <xf numFmtId="0" fontId="2" fillId="5" borderId="6" xfId="0" applyFont="1" applyFill="1" applyBorder="1"/>
    <xf numFmtId="0" fontId="2" fillId="6" borderId="6" xfId="0" applyFont="1" applyFill="1" applyBorder="1"/>
    <xf numFmtId="0" fontId="2" fillId="9" borderId="7" xfId="0" applyFont="1" applyFill="1" applyBorder="1"/>
    <xf numFmtId="0" fontId="15" fillId="0" borderId="2" xfId="0" applyFont="1" applyBorder="1"/>
    <xf numFmtId="0" fontId="1" fillId="0" borderId="8" xfId="0" applyFont="1" applyBorder="1"/>
    <xf numFmtId="0" fontId="1" fillId="0" borderId="9" xfId="0" applyFont="1" applyBorder="1"/>
    <xf numFmtId="9" fontId="0" fillId="6" borderId="0" xfId="0" applyNumberFormat="1" applyFill="1"/>
    <xf numFmtId="166" fontId="14" fillId="7" borderId="0" xfId="1" applyNumberFormat="1" applyFont="1" applyFill="1"/>
    <xf numFmtId="0" fontId="0" fillId="10" borderId="0" xfId="0" applyFill="1"/>
    <xf numFmtId="0" fontId="5" fillId="10" borderId="1" xfId="0" applyFont="1" applyFill="1" applyBorder="1" applyAlignment="1">
      <alignment horizontal="right" wrapText="1"/>
    </xf>
    <xf numFmtId="0" fontId="7" fillId="11" borderId="0" xfId="2" applyFont="1" applyFill="1" applyAlignment="1">
      <alignment horizontal="left" vertical="top"/>
    </xf>
    <xf numFmtId="43" fontId="0" fillId="11" borderId="0" xfId="1" applyFont="1" applyFill="1"/>
    <xf numFmtId="168" fontId="0" fillId="11" borderId="0" xfId="3" applyNumberFormat="1" applyFont="1" applyFill="1"/>
    <xf numFmtId="0" fontId="0" fillId="11" borderId="0" xfId="0" applyFill="1"/>
    <xf numFmtId="9" fontId="0" fillId="11" borderId="0" xfId="0" applyNumberFormat="1" applyFill="1"/>
    <xf numFmtId="166" fontId="0" fillId="11" borderId="0" xfId="1" applyNumberFormat="1" applyFont="1" applyFill="1"/>
    <xf numFmtId="44" fontId="0" fillId="11" borderId="0" xfId="0" applyNumberFormat="1" applyFill="1"/>
    <xf numFmtId="3" fontId="0" fillId="4" borderId="0" xfId="0" applyNumberFormat="1" applyFill="1"/>
    <xf numFmtId="0" fontId="2" fillId="12" borderId="0" xfId="0" applyFont="1" applyFill="1"/>
    <xf numFmtId="0" fontId="0" fillId="12" borderId="0" xfId="0" applyFill="1"/>
    <xf numFmtId="6" fontId="0" fillId="12" borderId="0" xfId="0" applyNumberFormat="1" applyFill="1"/>
    <xf numFmtId="0" fontId="0" fillId="0" borderId="10" xfId="0" applyBorder="1"/>
    <xf numFmtId="3" fontId="7" fillId="2" borderId="10" xfId="2" applyNumberFormat="1" applyFont="1" applyFill="1" applyBorder="1" applyAlignment="1">
      <alignment horizontal="right" vertical="top"/>
    </xf>
    <xf numFmtId="8" fontId="0" fillId="0" borderId="10" xfId="0" applyNumberFormat="1" applyBorder="1"/>
    <xf numFmtId="4" fontId="0" fillId="0" borderId="10" xfId="0" applyNumberFormat="1" applyBorder="1"/>
    <xf numFmtId="3" fontId="0" fillId="0" borderId="10" xfId="0" applyNumberFormat="1" applyBorder="1"/>
    <xf numFmtId="9" fontId="0" fillId="0" borderId="10" xfId="0" applyNumberFormat="1" applyBorder="1"/>
    <xf numFmtId="10" fontId="14" fillId="7" borderId="0" xfId="0" applyNumberFormat="1" applyFont="1" applyFill="1"/>
    <xf numFmtId="4" fontId="0" fillId="0" borderId="0" xfId="0" applyNumberFormat="1"/>
    <xf numFmtId="3" fontId="0" fillId="0" borderId="0" xfId="0" applyNumberFormat="1"/>
    <xf numFmtId="10" fontId="0" fillId="0" borderId="0" xfId="4" applyNumberFormat="1" applyFont="1"/>
    <xf numFmtId="164" fontId="0" fillId="0" borderId="0" xfId="0" applyNumberFormat="1"/>
    <xf numFmtId="170" fontId="0" fillId="0" borderId="0" xfId="0" applyNumberFormat="1"/>
    <xf numFmtId="9" fontId="0" fillId="4" borderId="0" xfId="0" applyNumberFormat="1" applyFill="1"/>
    <xf numFmtId="166" fontId="0" fillId="4" borderId="0" xfId="1" applyNumberFormat="1" applyFont="1" applyFill="1"/>
    <xf numFmtId="0" fontId="0" fillId="0" borderId="0" xfId="0" applyFill="1"/>
    <xf numFmtId="9" fontId="0" fillId="0" borderId="0" xfId="0" applyNumberFormat="1"/>
    <xf numFmtId="8" fontId="0" fillId="0" borderId="0" xfId="0" applyNumberFormat="1"/>
    <xf numFmtId="0" fontId="2" fillId="13" borderId="0" xfId="0" applyFont="1" applyFill="1"/>
    <xf numFmtId="0" fontId="0" fillId="13" borderId="0" xfId="0" applyFill="1"/>
    <xf numFmtId="0" fontId="2" fillId="14" borderId="0" xfId="0" applyFont="1" applyFill="1"/>
    <xf numFmtId="0" fontId="2" fillId="0" borderId="0" xfId="0" applyFont="1" applyAlignment="1">
      <alignment horizontal="right"/>
    </xf>
    <xf numFmtId="3" fontId="0" fillId="5" borderId="0" xfId="0" applyNumberFormat="1" applyFill="1"/>
    <xf numFmtId="3" fontId="0" fillId="14" borderId="0" xfId="0" applyNumberFormat="1" applyFill="1"/>
    <xf numFmtId="0" fontId="2" fillId="15" borderId="0" xfId="0" applyFont="1" applyFill="1"/>
    <xf numFmtId="3" fontId="0" fillId="15" borderId="0" xfId="0" applyNumberFormat="1" applyFill="1"/>
    <xf numFmtId="167" fontId="0" fillId="0" borderId="0" xfId="0" applyNumberFormat="1"/>
    <xf numFmtId="0" fontId="0" fillId="5" borderId="10" xfId="0" applyFill="1" applyBorder="1"/>
    <xf numFmtId="0" fontId="2" fillId="5" borderId="10" xfId="0" applyFont="1" applyFill="1" applyBorder="1"/>
    <xf numFmtId="0" fontId="2" fillId="13" borderId="10" xfId="0" applyFont="1" applyFill="1" applyBorder="1"/>
    <xf numFmtId="0" fontId="0" fillId="13" borderId="10" xfId="0" applyFill="1" applyBorder="1"/>
    <xf numFmtId="6" fontId="0" fillId="13" borderId="10" xfId="0" applyNumberFormat="1" applyFill="1" applyBorder="1"/>
    <xf numFmtId="8" fontId="0" fillId="13" borderId="10" xfId="0" applyNumberFormat="1" applyFill="1" applyBorder="1"/>
    <xf numFmtId="0" fontId="2" fillId="14" borderId="10" xfId="0" applyFont="1" applyFill="1" applyBorder="1"/>
    <xf numFmtId="6" fontId="0" fillId="14" borderId="10" xfId="0" applyNumberFormat="1" applyFill="1" applyBorder="1"/>
    <xf numFmtId="8" fontId="0" fillId="14" borderId="10" xfId="0" applyNumberFormat="1" applyFill="1" applyBorder="1"/>
    <xf numFmtId="171" fontId="0" fillId="5" borderId="10" xfId="0" applyNumberFormat="1" applyFill="1" applyBorder="1"/>
    <xf numFmtId="9" fontId="0" fillId="5" borderId="10" xfId="0" applyNumberFormat="1" applyFill="1" applyBorder="1"/>
    <xf numFmtId="0" fontId="2" fillId="0" borderId="10" xfId="0" applyFont="1" applyBorder="1"/>
    <xf numFmtId="10" fontId="0" fillId="0" borderId="10" xfId="4" applyNumberFormat="1" applyFont="1" applyBorder="1"/>
    <xf numFmtId="166" fontId="0" fillId="0" borderId="10" xfId="1" applyNumberFormat="1" applyFont="1" applyBorder="1"/>
    <xf numFmtId="164" fontId="0" fillId="0" borderId="10" xfId="0" applyNumberFormat="1" applyBorder="1"/>
    <xf numFmtId="0" fontId="2" fillId="5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2" fillId="14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15" borderId="0" xfId="0" applyFont="1" applyFill="1" applyAlignment="1">
      <alignment horizontal="center"/>
    </xf>
    <xf numFmtId="0" fontId="2" fillId="13" borderId="10" xfId="0" applyFont="1" applyFill="1" applyBorder="1" applyAlignment="1">
      <alignment horizontal="center"/>
    </xf>
    <xf numFmtId="0" fontId="2" fillId="14" borderId="10" xfId="0" applyFont="1" applyFill="1" applyBorder="1" applyAlignment="1">
      <alignment horizontal="center"/>
    </xf>
  </cellXfs>
  <cellStyles count="5">
    <cellStyle name="Comma" xfId="1" builtinId="3"/>
    <cellStyle name="Currency" xfId="3" builtinId="4"/>
    <cellStyle name="Normal" xfId="0" builtinId="0"/>
    <cellStyle name="Normal 2" xfId="2" xr:uid="{DDB74882-B07B-425D-873F-8C1DF4EEC7AC}"/>
    <cellStyle name="Percent" xfId="4" builtinId="5"/>
  </cellStyles>
  <dxfs count="7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colors>
    <mruColors>
      <color rgb="FF660066"/>
      <color rgb="FFFFFF00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2.xml"/><Relationship Id="rId30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venir Next LT Pro" panose="020B05040202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'Economic Cost Impact'!$K$7</c:f>
              <c:strCache>
                <c:ptCount val="1"/>
                <c:pt idx="0">
                  <c:v>With Insurance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dPt>
            <c:idx val="0"/>
            <c:bubble3D val="0"/>
            <c:spPr>
              <a:solidFill>
                <a:schemeClr val="accent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22F-4C03-B40B-032ED1313C8A}"/>
              </c:ext>
            </c:extLst>
          </c:dPt>
          <c:dPt>
            <c:idx val="1"/>
            <c:bubble3D val="0"/>
            <c:spPr>
              <a:solidFill>
                <a:srgbClr val="66006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622F-4C03-B40B-032ED1313C8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Avenir Next LT Pro" panose="020B0504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'Economic Cost Impact'!$L$5:$M$5</c:f>
              <c:strCache>
                <c:ptCount val="2"/>
                <c:pt idx="0">
                  <c:v>Government</c:v>
                </c:pt>
                <c:pt idx="1">
                  <c:v>Households</c:v>
                </c:pt>
              </c:strCache>
            </c:strRef>
          </c:cat>
          <c:val>
            <c:numRef>
              <c:f>'Economic Cost Impact'!$L$7:$M$7</c:f>
              <c:numCache>
                <c:formatCode>"$"0.00,,,"B"</c:formatCode>
                <c:ptCount val="2"/>
                <c:pt idx="0">
                  <c:v>3304271969.511683</c:v>
                </c:pt>
                <c:pt idx="1">
                  <c:v>84861573318.689545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2F-4C03-B40B-032ED1313C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venir Next LT Pro" panose="020B0504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venir Next LT Pro" panose="020B05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'Economic Cost Impact'!$K$7</c:f>
              <c:strCache>
                <c:ptCount val="1"/>
                <c:pt idx="0">
                  <c:v>With Insurance</c:v>
                </c:pt>
              </c:strCache>
            </c:strRef>
          </c:tx>
          <c:dPt>
            <c:idx val="0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22F-4C03-B40B-032ED1313C8A}"/>
              </c:ext>
            </c:extLst>
          </c:dPt>
          <c:dPt>
            <c:idx val="1"/>
            <c:bubble3D val="0"/>
            <c:spPr>
              <a:solidFill>
                <a:srgbClr val="66006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622F-4C03-B40B-032ED1313C8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'Economic Cost Impact'!$L$5:$M$5</c:f>
              <c:strCache>
                <c:ptCount val="2"/>
                <c:pt idx="0">
                  <c:v>Government</c:v>
                </c:pt>
                <c:pt idx="1">
                  <c:v>Households</c:v>
                </c:pt>
              </c:strCache>
            </c:strRef>
          </c:cat>
          <c:val>
            <c:numRef>
              <c:f>'Economic Cost Impact'!$L$7:$M$7</c:f>
              <c:numCache>
                <c:formatCode>"$"0.00,,,"B"</c:formatCode>
                <c:ptCount val="2"/>
                <c:pt idx="0">
                  <c:v>3304271969.511683</c:v>
                </c:pt>
                <c:pt idx="1">
                  <c:v>84861573318.689545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2F-4C03-B40B-032ED1313C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venir Next LT Pro" panose="020B05040202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'Economic Cost Impact'!$K$6</c:f>
              <c:strCache>
                <c:ptCount val="1"/>
                <c:pt idx="0">
                  <c:v>Without Insurance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dPt>
            <c:idx val="0"/>
            <c:bubble3D val="0"/>
            <c:spPr>
              <a:solidFill>
                <a:schemeClr val="accent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22F-4C03-B40B-032ED1313C8A}"/>
              </c:ext>
            </c:extLst>
          </c:dPt>
          <c:dPt>
            <c:idx val="1"/>
            <c:bubble3D val="0"/>
            <c:spPr>
              <a:solidFill>
                <a:schemeClr val="accent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622F-4C03-B40B-032ED1313C8A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22F-4C03-B40B-032ED1313C8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Avenir Next LT Pro" panose="020B0504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'Economic Cost Impact'!$L$5:$M$5</c:f>
              <c:strCache>
                <c:ptCount val="2"/>
                <c:pt idx="0">
                  <c:v>Government</c:v>
                </c:pt>
                <c:pt idx="1">
                  <c:v>Households</c:v>
                </c:pt>
              </c:strCache>
            </c:strRef>
          </c:cat>
          <c:val>
            <c:numRef>
              <c:f>'Economic Cost Impact'!$L$6:$M$6</c:f>
              <c:numCache>
                <c:formatCode>"$"0.00,,,"B"</c:formatCode>
                <c:ptCount val="2"/>
                <c:pt idx="0">
                  <c:v>0</c:v>
                </c:pt>
                <c:pt idx="1">
                  <c:v>106011176694.19392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2F-4C03-B40B-032ED1313C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venir Next LT Pro" panose="020B0504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venir Next LT Pro" panose="020B05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venir Next LT Pro" panose="020B05040202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'Economic Cost Impact'!$K$10</c:f>
              <c:strCache>
                <c:ptCount val="1"/>
                <c:pt idx="0">
                  <c:v>Without Insurance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dPt>
            <c:idx val="0"/>
            <c:bubble3D val="0"/>
            <c:spPr>
              <a:solidFill>
                <a:schemeClr val="accent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22F-4C03-B40B-032ED1313C8A}"/>
              </c:ext>
            </c:extLst>
          </c:dPt>
          <c:dPt>
            <c:idx val="1"/>
            <c:bubble3D val="0"/>
            <c:spPr>
              <a:solidFill>
                <a:schemeClr val="accent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622F-4C03-B40B-032ED1313C8A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22F-4C03-B40B-032ED1313C8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Avenir Next LT Pro" panose="020B0504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'Economic Cost Impact'!$L$5:$M$5</c:f>
              <c:strCache>
                <c:ptCount val="2"/>
                <c:pt idx="0">
                  <c:v>Government</c:v>
                </c:pt>
                <c:pt idx="1">
                  <c:v>Households</c:v>
                </c:pt>
              </c:strCache>
            </c:strRef>
          </c:cat>
          <c:val>
            <c:numRef>
              <c:f>'Economic Cost Impact'!$L$10:$M$10</c:f>
              <c:numCache>
                <c:formatCode>0%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2F-4C03-B40B-032ED1313C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venir Next LT Pro" panose="020B0504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venir Next LT Pro" panose="020B05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venir Next LT Pro" panose="020B05040202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'Economic Cost Impact'!$K$7</c:f>
              <c:strCache>
                <c:ptCount val="1"/>
                <c:pt idx="0">
                  <c:v>With Insurance</c:v>
                </c:pt>
              </c:strCache>
            </c:strRef>
          </c:tx>
          <c:dPt>
            <c:idx val="0"/>
            <c:bubble3D val="0"/>
            <c:spPr>
              <a:solidFill>
                <a:schemeClr val="accent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22F-4C03-B40B-032ED1313C8A}"/>
              </c:ext>
            </c:extLst>
          </c:dPt>
          <c:dPt>
            <c:idx val="1"/>
            <c:bubble3D val="0"/>
            <c:spPr>
              <a:solidFill>
                <a:srgbClr val="66006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622F-4C03-B40B-032ED1313C8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Avenir Next LT Pro" panose="020B0504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'Economic Cost Impact'!$L$5:$M$5</c:f>
              <c:strCache>
                <c:ptCount val="2"/>
                <c:pt idx="0">
                  <c:v>Government</c:v>
                </c:pt>
                <c:pt idx="1">
                  <c:v>Households</c:v>
                </c:pt>
              </c:strCache>
            </c:strRef>
          </c:cat>
          <c:val>
            <c:numRef>
              <c:f>'Economic Cost Impact'!$L$11:$M$11</c:f>
              <c:numCache>
                <c:formatCode>0%</c:formatCode>
                <c:ptCount val="2"/>
                <c:pt idx="0">
                  <c:v>3.7477914023401032E-2</c:v>
                </c:pt>
                <c:pt idx="1">
                  <c:v>0.96252208597659894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2F-4C03-B40B-032ED1313C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venir Next LT Pro" panose="020B0504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venir Next LT Pro" panose="020B05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Next LT Pro" panose="020B0504020202020204" pitchFamily="34" charset="0"/>
                <a:ea typeface="+mn-ea"/>
                <a:cs typeface="+mn-cs"/>
              </a:defRPr>
            </a:pPr>
            <a:r>
              <a:rPr lang="en-AU">
                <a:latin typeface="Avenir Next LT Pro" panose="020B0504020202020204" pitchFamily="34" charset="0"/>
              </a:rPr>
              <a:t>Distribution of</a:t>
            </a:r>
            <a:r>
              <a:rPr lang="en-AU" baseline="0">
                <a:latin typeface="Avenir Next LT Pro" panose="020B0504020202020204" pitchFamily="34" charset="0"/>
              </a:rPr>
              <a:t> Economic Costs</a:t>
            </a:r>
            <a:endParaRPr lang="en-AU">
              <a:latin typeface="Avenir Next LT Pro" panose="020B05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venir Next LT Pro" panose="020B05040202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'Economic Cost Impact'!$K$15</c:f>
              <c:strCache>
                <c:ptCount val="1"/>
                <c:pt idx="0">
                  <c:v>Government</c:v>
                </c:pt>
              </c:strCache>
            </c:strRef>
          </c:tx>
          <c:spPr>
            <a:solidFill>
              <a:srgbClr val="660066"/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DC1-4229-A547-14773B00E717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bg1"/>
                      </a:solidFill>
                      <a:latin typeface="Avenir Next LT Pro" panose="020B050402020202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1DC1-4229-A547-14773B00E71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venir Next LT Pro" panose="020B0504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'Economic Cost Impact'!$L$14:$M$14</c:f>
              <c:strCache>
                <c:ptCount val="2"/>
                <c:pt idx="0">
                  <c:v>Without Insurance</c:v>
                </c:pt>
                <c:pt idx="1">
                  <c:v>With Insurance</c:v>
                </c:pt>
              </c:strCache>
            </c:strRef>
          </c:cat>
          <c:val>
            <c:numRef>
              <c:f>'Economic Cost Impact'!$L$15:$M$15</c:f>
              <c:numCache>
                <c:formatCode>"$"0.00,,,"B"</c:formatCode>
                <c:ptCount val="2"/>
                <c:pt idx="0">
                  <c:v>0</c:v>
                </c:pt>
                <c:pt idx="1">
                  <c:v>3304271969.511683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C1-4229-A547-14773B00E717}"/>
            </c:ext>
          </c:extLst>
        </c:ser>
        <c:ser>
          <c:idx val="1"/>
          <c:order val="1"/>
          <c:tx>
            <c:strRef>
              <c:f>'Economic Cost Impact'!$K$16</c:f>
              <c:strCache>
                <c:ptCount val="1"/>
                <c:pt idx="0">
                  <c:v>Households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Avenir Next LT Pro" panose="020B0504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'Economic Cost Impact'!$L$14:$M$14</c:f>
              <c:strCache>
                <c:ptCount val="2"/>
                <c:pt idx="0">
                  <c:v>Without Insurance</c:v>
                </c:pt>
                <c:pt idx="1">
                  <c:v>With Insurance</c:v>
                </c:pt>
              </c:strCache>
            </c:strRef>
          </c:cat>
          <c:val>
            <c:numRef>
              <c:f>'Economic Cost Impact'!$L$16:$M$16</c:f>
              <c:numCache>
                <c:formatCode>"$"0.00,,,"B"</c:formatCode>
                <c:ptCount val="2"/>
                <c:pt idx="0">
                  <c:v>106011176694.19392</c:v>
                </c:pt>
                <c:pt idx="1">
                  <c:v>84861573318.689545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C1-4229-A547-14773B00E71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740026120"/>
        <c:axId val="740028088"/>
      </c:barChart>
      <c:catAx>
        <c:axId val="740026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Next LT Pro" panose="020B0504020202020204" pitchFamily="34" charset="0"/>
                <a:ea typeface="+mn-ea"/>
                <a:cs typeface="+mn-cs"/>
              </a:defRPr>
            </a:pPr>
            <a:endParaRPr lang="en-US"/>
          </a:p>
        </c:txPr>
        <c:crossAx val="740028088"/>
        <c:crosses val="autoZero"/>
        <c:auto val="1"/>
        <c:lblAlgn val="ctr"/>
        <c:lblOffset val="100"/>
        <c:noMultiLvlLbl val="0"/>
      </c:catAx>
      <c:valAx>
        <c:axId val="740028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0.00,,,&quot;B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Next LT Pro" panose="020B0504020202020204" pitchFamily="34" charset="0"/>
                <a:ea typeface="+mn-ea"/>
                <a:cs typeface="+mn-cs"/>
              </a:defRPr>
            </a:pPr>
            <a:endParaRPr lang="en-US"/>
          </a:p>
        </c:txPr>
        <c:crossAx val="740026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venir Next LT Pro" panose="020B0504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1355466</xdr:colOff>
      <xdr:row>4</xdr:row>
      <xdr:rowOff>62865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5C95052-90D2-4638-A9EA-E803F677CD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1460" y="182880"/>
          <a:ext cx="1355466" cy="61150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3</xdr:col>
      <xdr:colOff>208656</xdr:colOff>
      <xdr:row>4</xdr:row>
      <xdr:rowOff>55245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6D52583-88DE-46EE-86DF-A613C36B7A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1460" y="182880"/>
          <a:ext cx="1332606" cy="60769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590550</xdr:colOff>
      <xdr:row>15</xdr:row>
      <xdr:rowOff>166687</xdr:rowOff>
    </xdr:from>
    <xdr:to>
      <xdr:col>13</xdr:col>
      <xdr:colOff>609600</xdr:colOff>
      <xdr:row>31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BC7082D-DA6E-4B12-9DC3-9748D6E0BB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514350</xdr:colOff>
      <xdr:row>26</xdr:row>
      <xdr:rowOff>71437</xdr:rowOff>
    </xdr:from>
    <xdr:to>
      <xdr:col>22</xdr:col>
      <xdr:colOff>590550</xdr:colOff>
      <xdr:row>41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9A6624A-AAE8-4D33-8322-3434A87108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123825</xdr:colOff>
      <xdr:row>16</xdr:row>
      <xdr:rowOff>52387</xdr:rowOff>
    </xdr:from>
    <xdr:to>
      <xdr:col>8</xdr:col>
      <xdr:colOff>352425</xdr:colOff>
      <xdr:row>31</xdr:row>
      <xdr:rowOff>161925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486993B-59D2-435E-803F-0C78BC0675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238125</xdr:colOff>
      <xdr:row>32</xdr:row>
      <xdr:rowOff>157162</xdr:rowOff>
    </xdr:from>
    <xdr:to>
      <xdr:col>8</xdr:col>
      <xdr:colOff>466725</xdr:colOff>
      <xdr:row>48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587A60B-4E2D-4B13-9DC2-E21474C739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133350</xdr:colOff>
      <xdr:row>33</xdr:row>
      <xdr:rowOff>33337</xdr:rowOff>
    </xdr:from>
    <xdr:to>
      <xdr:col>13</xdr:col>
      <xdr:colOff>762000</xdr:colOff>
      <xdr:row>48</xdr:row>
      <xdr:rowOff>142875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DEFA1C1-4692-47F2-B03C-F573C71F88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1938336</xdr:colOff>
      <xdr:row>50</xdr:row>
      <xdr:rowOff>38100</xdr:rowOff>
    </xdr:from>
    <xdr:to>
      <xdr:col>12</xdr:col>
      <xdr:colOff>9524</xdr:colOff>
      <xdr:row>70</xdr:row>
      <xdr:rowOff>157162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6EBE442-EB46-44C4-A766-CB47C19AFC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requency%20and%20Severity%20Model_JX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acBook\UNSW\ACTL5100\Assignment%20Pricing%20Mode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Complete%20Cost%20Model%20Expectation%20Central%20Estim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"/>
      <sheetName val="Summary"/>
      <sheetName val="Graphs"/>
      <sheetName val="Annual Expected Cost"/>
      <sheetName val="Annual Cost 95%"/>
      <sheetName val="Levy"/>
      <sheetName val="Incentives"/>
      <sheetName val="Emissions"/>
      <sheetName val="Freq Input"/>
      <sheetName val="Expected Frequency"/>
      <sheetName val="95% Simulation Frequency"/>
      <sheetName val="Frequency Low Scenario"/>
      <sheetName val="Frequency Low Scenario 95%"/>
      <sheetName val="Frequency Medium Scenario"/>
      <sheetName val="Frequency Medium Scenario 95%"/>
      <sheetName val="Frequency High Scenario"/>
      <sheetName val="Frequency High Scenario 95%"/>
      <sheetName val="Frequency Very High Scenario"/>
      <sheetName val="Frequency VeryHigh Scenario 95%"/>
      <sheetName val="Expected Severity"/>
      <sheetName val="95% Simulation Severity"/>
      <sheetName val="Severity Input"/>
      <sheetName val="Interest Rate Projection"/>
    </sheetNames>
    <sheetDataSet>
      <sheetData sheetId="0"/>
      <sheetData sheetId="1">
        <row r="2">
          <cell r="F2">
            <v>129693892200</v>
          </cell>
        </row>
      </sheetData>
      <sheetData sheetId="2"/>
      <sheetData sheetId="3"/>
      <sheetData sheetId="4">
        <row r="1">
          <cell r="B1" t="str">
            <v>Low Emissions</v>
          </cell>
        </row>
        <row r="4">
          <cell r="B4">
            <v>6674349.6537678214</v>
          </cell>
          <cell r="C4">
            <v>8562828.4317718931</v>
          </cell>
          <cell r="D4">
            <v>9028480.7331975549</v>
          </cell>
          <cell r="E4">
            <v>5937066.8431771901</v>
          </cell>
          <cell r="F4">
            <v>4941088.3095723009</v>
          </cell>
          <cell r="G4">
            <v>2962066.0285132383</v>
          </cell>
          <cell r="H4">
            <v>13404078.934426229</v>
          </cell>
          <cell r="I4">
            <v>14252438.360655738</v>
          </cell>
          <cell r="J4">
            <v>8992609.9180327877</v>
          </cell>
          <cell r="K4">
            <v>6617203.5245901635</v>
          </cell>
          <cell r="L4">
            <v>5938515.9836065583</v>
          </cell>
          <cell r="M4">
            <v>2545078.2786885244</v>
          </cell>
          <cell r="N4">
            <v>788977640</v>
          </cell>
          <cell r="O4">
            <v>1406438401.7391303</v>
          </cell>
          <cell r="P4">
            <v>1029101269.5652174</v>
          </cell>
          <cell r="Q4">
            <v>343033756.52173913</v>
          </cell>
          <cell r="R4">
            <v>240123629.56521741</v>
          </cell>
          <cell r="S4">
            <v>137213502.60869566</v>
          </cell>
        </row>
        <row r="5">
          <cell r="B5">
            <v>6826982.3787433393</v>
          </cell>
          <cell r="C5">
            <v>8758647.9355195556</v>
          </cell>
          <cell r="D5">
            <v>9234949.0317109507</v>
          </cell>
          <cell r="E5">
            <v>6072838.9764402956</v>
          </cell>
          <cell r="F5">
            <v>5054083.8540309211</v>
          </cell>
          <cell r="G5">
            <v>3029804.1952174897</v>
          </cell>
          <cell r="H5">
            <v>13405314.904836213</v>
          </cell>
          <cell r="I5">
            <v>14253752.557041038</v>
          </cell>
          <cell r="J5">
            <v>8993439.1133711301</v>
          </cell>
          <cell r="K5">
            <v>6617813.6871976238</v>
          </cell>
          <cell r="L5">
            <v>5939063.5654337658</v>
          </cell>
          <cell r="M5">
            <v>2545312.9566144706</v>
          </cell>
          <cell r="N5">
            <v>795213957.41277611</v>
          </cell>
          <cell r="O5">
            <v>1417555315.3879921</v>
          </cell>
          <cell r="P5">
            <v>1037235596.6253601</v>
          </cell>
          <cell r="Q5">
            <v>345745198.87512004</v>
          </cell>
          <cell r="R5">
            <v>242021639.21258405</v>
          </cell>
          <cell r="S5">
            <v>138298079.55004802</v>
          </cell>
        </row>
        <row r="6">
          <cell r="B6">
            <v>6983105.5934207719</v>
          </cell>
          <cell r="C6">
            <v>8958945.5481483545</v>
          </cell>
          <cell r="D6">
            <v>9446138.961642826</v>
          </cell>
          <cell r="E6">
            <v>6211716.0220545242</v>
          </cell>
          <cell r="F6">
            <v>5169663.4431913458</v>
          </cell>
          <cell r="G6">
            <v>3099091.4358398388</v>
          </cell>
          <cell r="H6">
            <v>13406550.989213211</v>
          </cell>
          <cell r="I6">
            <v>14255066.874606453</v>
          </cell>
          <cell r="J6">
            <v>8994268.3851683568</v>
          </cell>
          <cell r="K6">
            <v>6618423.906067281</v>
          </cell>
          <cell r="L6">
            <v>5939611.197752689</v>
          </cell>
          <cell r="M6">
            <v>2545547.6561797233</v>
          </cell>
          <cell r="N6">
            <v>801499568.56076241</v>
          </cell>
          <cell r="O6">
            <v>1428760100.4778807</v>
          </cell>
          <cell r="P6">
            <v>1045434219.861864</v>
          </cell>
          <cell r="Q6">
            <v>348478073.28728801</v>
          </cell>
          <cell r="R6">
            <v>243934651.30110162</v>
          </cell>
          <cell r="S6">
            <v>139391229.31491521</v>
          </cell>
        </row>
        <row r="7">
          <cell r="B7">
            <v>7142799.1202520933</v>
          </cell>
          <cell r="C7">
            <v>9163823.6775327232</v>
          </cell>
          <cell r="D7">
            <v>9662158.4998758938</v>
          </cell>
          <cell r="E7">
            <v>6353768.9848754089</v>
          </cell>
          <cell r="F7">
            <v>5287886.1704191854</v>
          </cell>
          <cell r="G7">
            <v>3169963.1754607158</v>
          </cell>
          <cell r="H7">
            <v>13407787.187567731</v>
          </cell>
          <cell r="I7">
            <v>14256381.313363159</v>
          </cell>
          <cell r="J7">
            <v>8995097.7334315162</v>
          </cell>
          <cell r="K7">
            <v>6619034.1812043227</v>
          </cell>
          <cell r="L7">
            <v>5940158.8805679828</v>
          </cell>
          <cell r="M7">
            <v>2545782.377386278</v>
          </cell>
          <cell r="N7">
            <v>807834863.07652092</v>
          </cell>
          <cell r="O7">
            <v>1440053451.5711894</v>
          </cell>
          <cell r="P7">
            <v>1053697647.4911143</v>
          </cell>
          <cell r="Q7">
            <v>351232549.16370475</v>
          </cell>
          <cell r="R7">
            <v>245862784.41459334</v>
          </cell>
          <cell r="S7">
            <v>140493019.6654819</v>
          </cell>
        </row>
        <row r="8">
          <cell r="B8">
            <v>7306144.6071133269</v>
          </cell>
          <cell r="C8">
            <v>9373387.0734670963</v>
          </cell>
          <cell r="D8">
            <v>9883118.0925680269</v>
          </cell>
          <cell r="E8">
            <v>6499070.4935368551</v>
          </cell>
          <cell r="F8">
            <v>5408812.4804598652</v>
          </cell>
          <cell r="G8">
            <v>3242455.6492809146</v>
          </cell>
          <cell r="H8">
            <v>13409023.499910286</v>
          </cell>
          <cell r="I8">
            <v>14257695.873322329</v>
          </cell>
          <cell r="J8">
            <v>8995927.1581676602</v>
          </cell>
          <cell r="K8">
            <v>6619644.5126139382</v>
          </cell>
          <cell r="L8">
            <v>5940706.6138843037</v>
          </cell>
          <cell r="M8">
            <v>2546017.12023613</v>
          </cell>
          <cell r="N8">
            <v>814220233.67238688</v>
          </cell>
          <cell r="O8">
            <v>1451436068.7203417</v>
          </cell>
          <cell r="P8">
            <v>1062026391.7465916</v>
          </cell>
          <cell r="Q8">
            <v>354008797.24886388</v>
          </cell>
          <cell r="R8">
            <v>247806158.07420471</v>
          </cell>
          <cell r="S8">
            <v>141603518.89954555</v>
          </cell>
        </row>
        <row r="9">
          <cell r="B9">
            <v>7473225.5690493509</v>
          </cell>
          <cell r="C9">
            <v>9587742.8812222276</v>
          </cell>
          <cell r="D9">
            <v>10109130.71162102</v>
          </cell>
          <cell r="E9">
            <v>6647694.8375845961</v>
          </cell>
          <cell r="F9">
            <v>5532504.2003427353</v>
          </cell>
          <cell r="G9">
            <v>3316605.9211478704</v>
          </cell>
          <cell r="H9">
            <v>13410259.926251383</v>
          </cell>
          <cell r="I9">
            <v>14259010.554495141</v>
          </cell>
          <cell r="J9">
            <v>8996756.659383839</v>
          </cell>
          <cell r="K9">
            <v>6620254.9003013149</v>
          </cell>
          <cell r="L9">
            <v>5941254.3977063093</v>
          </cell>
          <cell r="M9">
            <v>2546251.884731275</v>
          </cell>
          <cell r="N9">
            <v>820656076.16481268</v>
          </cell>
          <cell r="O9">
            <v>1462908657.5111878</v>
          </cell>
          <cell r="P9">
            <v>1070420968.9106252</v>
          </cell>
          <cell r="Q9">
            <v>356806989.63687509</v>
          </cell>
          <cell r="R9">
            <v>249764892.74581257</v>
          </cell>
          <cell r="S9">
            <v>142722795.85475004</v>
          </cell>
        </row>
        <row r="10">
          <cell r="B10">
            <v>7644127.4309733491</v>
          </cell>
          <cell r="C10">
            <v>9807000.6963262726</v>
          </cell>
          <cell r="D10">
            <v>10340311.912440691</v>
          </cell>
          <cell r="E10">
            <v>6799718.0054588504</v>
          </cell>
          <cell r="F10">
            <v>5659024.570991897</v>
          </cell>
          <cell r="G10">
            <v>3392451.9025056139</v>
          </cell>
          <cell r="H10">
            <v>13411496.466601534</v>
          </cell>
          <cell r="I10">
            <v>14260325.35689277</v>
          </cell>
          <cell r="J10">
            <v>8997586.2370871045</v>
          </cell>
          <cell r="K10">
            <v>6620865.3442716431</v>
          </cell>
          <cell r="L10">
            <v>5941802.2320386544</v>
          </cell>
          <cell r="M10">
            <v>2546486.6708737086</v>
          </cell>
          <cell r="N10">
            <v>827142789.49890304</v>
          </cell>
          <cell r="O10">
            <v>1474471929.1067402</v>
          </cell>
          <cell r="P10">
            <v>1078881899.3463953</v>
          </cell>
          <cell r="Q10">
            <v>359627299.78213173</v>
          </cell>
          <cell r="R10">
            <v>251739109.84749225</v>
          </cell>
          <cell r="S10">
            <v>143850919.9128527</v>
          </cell>
        </row>
        <row r="11">
          <cell r="B11">
            <v>8670457.1221094523</v>
          </cell>
          <cell r="C11">
            <v>11123725.997745072</v>
          </cell>
          <cell r="D11">
            <v>11728641.610915499</v>
          </cell>
          <cell r="E11">
            <v>7712674.0679229433</v>
          </cell>
          <cell r="F11">
            <v>6418826.7841973063</v>
          </cell>
          <cell r="G11">
            <v>3847935.4282229934</v>
          </cell>
          <cell r="H11">
            <v>14873443.655812098</v>
          </cell>
          <cell r="I11">
            <v>15814800.849217925</v>
          </cell>
          <cell r="J11">
            <v>9978386.2501017842</v>
          </cell>
          <cell r="K11">
            <v>7342586.1085654646</v>
          </cell>
          <cell r="L11">
            <v>6589500.3538408028</v>
          </cell>
          <cell r="M11">
            <v>2824071.5802174862</v>
          </cell>
          <cell r="N11">
            <v>924472583.89181316</v>
          </cell>
          <cell r="O11">
            <v>1647972866.9375799</v>
          </cell>
          <cell r="P11">
            <v>1205833805.076278</v>
          </cell>
          <cell r="Q11">
            <v>401944601.69209266</v>
          </cell>
          <cell r="R11">
            <v>281361221.18446487</v>
          </cell>
          <cell r="S11">
            <v>160777840.67683706</v>
          </cell>
        </row>
        <row r="12">
          <cell r="B12">
            <v>8868737.9383660387</v>
          </cell>
          <cell r="C12">
            <v>11378109.525578136</v>
          </cell>
          <cell r="D12">
            <v>11996858.684068788</v>
          </cell>
          <cell r="E12">
            <v>7889051.7707558377</v>
          </cell>
          <cell r="F12">
            <v>6565616.0706508262</v>
          </cell>
          <cell r="G12">
            <v>3935932.1470655487</v>
          </cell>
          <cell r="H12">
            <v>14874815.114182573</v>
          </cell>
          <cell r="I12">
            <v>15816259.108751088</v>
          </cell>
          <cell r="J12">
            <v>9979306.3424262814</v>
          </cell>
          <cell r="K12">
            <v>7343263.1576344334</v>
          </cell>
          <cell r="L12">
            <v>6590107.9619796202</v>
          </cell>
          <cell r="M12">
            <v>2824331.9837055509</v>
          </cell>
          <cell r="N12">
            <v>931779894.23911119</v>
          </cell>
          <cell r="O12">
            <v>1660998941.9045024</v>
          </cell>
          <cell r="P12">
            <v>1215365079.4423189</v>
          </cell>
          <cell r="Q12">
            <v>405121693.1474396</v>
          </cell>
          <cell r="R12">
            <v>283585185.20320773</v>
          </cell>
          <cell r="S12">
            <v>162048677.25897583</v>
          </cell>
        </row>
        <row r="13">
          <cell r="B13">
            <v>9071553.1501616016</v>
          </cell>
          <cell r="C13">
            <v>11638310.436835233</v>
          </cell>
          <cell r="D13">
            <v>12271209.493823253</v>
          </cell>
          <cell r="E13">
            <v>8069462.9765972402</v>
          </cell>
          <cell r="F13">
            <v>6715762.215817309</v>
          </cell>
          <cell r="G13">
            <v>4025941.2236182308</v>
          </cell>
          <cell r="H13">
            <v>14876186.699013209</v>
          </cell>
          <cell r="I13">
            <v>15817717.502748221</v>
          </cell>
          <cell r="J13">
            <v>9980226.5195911378</v>
          </cell>
          <cell r="K13">
            <v>7343940.2691331021</v>
          </cell>
          <cell r="L13">
            <v>6590715.6261450928</v>
          </cell>
          <cell r="M13">
            <v>2824592.4112050389</v>
          </cell>
          <cell r="N13">
            <v>939144963.77304387</v>
          </cell>
          <cell r="O13">
            <v>1674127978.8997738</v>
          </cell>
          <cell r="P13">
            <v>1224971691.8778834</v>
          </cell>
          <cell r="Q13">
            <v>408323897.29262775</v>
          </cell>
          <cell r="R13">
            <v>285826728.10483944</v>
          </cell>
          <cell r="S13">
            <v>163329558.91705111</v>
          </cell>
        </row>
        <row r="14">
          <cell r="B14">
            <v>9279006.452565046</v>
          </cell>
          <cell r="C14">
            <v>11904461.766662907</v>
          </cell>
          <cell r="D14">
            <v>12551834.309865119</v>
          </cell>
          <cell r="E14">
            <v>8253999.9258282101</v>
          </cell>
          <cell r="F14">
            <v>6869341.9862012537</v>
          </cell>
          <cell r="G14">
            <v>4118008.6775918519</v>
          </cell>
          <cell r="H14">
            <v>14877558.410315664</v>
          </cell>
          <cell r="I14">
            <v>15819176.031221718</v>
          </cell>
          <cell r="J14">
            <v>9981146.7816041782</v>
          </cell>
          <cell r="K14">
            <v>7344617.4430672266</v>
          </cell>
          <cell r="L14">
            <v>6591323.346342383</v>
          </cell>
          <cell r="M14">
            <v>2824852.8627181635</v>
          </cell>
          <cell r="N14">
            <v>946568249.03965664</v>
          </cell>
          <cell r="O14">
            <v>1687360791.7663443</v>
          </cell>
          <cell r="P14">
            <v>1234654237.8778131</v>
          </cell>
          <cell r="Q14">
            <v>411551412.62593764</v>
          </cell>
          <cell r="R14">
            <v>288085988.8381564</v>
          </cell>
          <cell r="S14">
            <v>164620565.05037507</v>
          </cell>
        </row>
        <row r="15">
          <cell r="B15">
            <v>9491203.9120015465</v>
          </cell>
          <cell r="C15">
            <v>12176699.592529116</v>
          </cell>
          <cell r="D15">
            <v>12838876.609645503</v>
          </cell>
          <cell r="E15">
            <v>8442756.9682339337</v>
          </cell>
          <cell r="F15">
            <v>7026433.9038461046</v>
          </cell>
          <cell r="G15">
            <v>4212181.5811014613</v>
          </cell>
          <cell r="H15">
            <v>14878930.248101603</v>
          </cell>
          <cell r="I15">
            <v>15820634.694183981</v>
          </cell>
          <cell r="J15">
            <v>9982067.128473226</v>
          </cell>
          <cell r="K15">
            <v>7345294.6794425631</v>
          </cell>
          <cell r="L15">
            <v>6591931.1225766595</v>
          </cell>
          <cell r="M15">
            <v>2825113.338247139</v>
          </cell>
          <cell r="N15">
            <v>954050210.19367254</v>
          </cell>
          <cell r="O15">
            <v>1700698200.7800248</v>
          </cell>
          <cell r="P15">
            <v>1244413317.6439207</v>
          </cell>
          <cell r="Q15">
            <v>414804439.2146402</v>
          </cell>
          <cell r="R15">
            <v>290363107.45024818</v>
          </cell>
          <cell r="S15">
            <v>165921775.68585607</v>
          </cell>
        </row>
        <row r="16">
          <cell r="B16">
            <v>9708254.0204820465</v>
          </cell>
          <cell r="C16">
            <v>12455163.103796734</v>
          </cell>
          <cell r="D16">
            <v>13132483.151737342</v>
          </cell>
          <cell r="E16">
            <v>8635830.6112427507</v>
          </cell>
          <cell r="F16">
            <v>7187118.2864808943</v>
          </cell>
          <cell r="G16">
            <v>4308508.0827333117</v>
          </cell>
          <cell r="H16">
            <v>14880302.212382687</v>
          </cell>
          <cell r="I16">
            <v>15822093.491647413</v>
          </cell>
          <cell r="J16">
            <v>9982987.5602061041</v>
          </cell>
          <cell r="K16">
            <v>7345971.9782648701</v>
          </cell>
          <cell r="L16">
            <v>6592538.9548530895</v>
          </cell>
          <cell r="M16">
            <v>2825373.8377941805</v>
          </cell>
          <cell r="N16">
            <v>961591311.02701628</v>
          </cell>
          <cell r="O16">
            <v>1714141032.7003334</v>
          </cell>
          <cell r="P16">
            <v>1254249536.1221952</v>
          </cell>
          <cell r="Q16">
            <v>418083178.70739836</v>
          </cell>
          <cell r="R16">
            <v>292658225.0951789</v>
          </cell>
          <cell r="S16">
            <v>167233271.48295936</v>
          </cell>
        </row>
        <row r="17">
          <cell r="B17">
            <v>9930267.7510728911</v>
          </cell>
          <cell r="C17">
            <v>12739994.672888089</v>
          </cell>
          <cell r="D17">
            <v>13432804.050869917</v>
          </cell>
          <cell r="E17">
            <v>8833319.5692683291</v>
          </cell>
          <cell r="F17">
            <v>7351477.288584969</v>
          </cell>
          <cell r="G17">
            <v>4407037.4321621945</v>
          </cell>
          <cell r="H17">
            <v>14881674.303170579</v>
          </cell>
          <cell r="I17">
            <v>15823552.423624413</v>
          </cell>
          <cell r="J17">
            <v>9983908.0768106394</v>
          </cell>
          <cell r="K17">
            <v>7346649.339539906</v>
          </cell>
          <cell r="L17">
            <v>6593146.8431768389</v>
          </cell>
          <cell r="M17">
            <v>2825634.3613615017</v>
          </cell>
          <cell r="N17">
            <v>969192018.9975642</v>
          </cell>
          <cell r="O17">
            <v>1727690120.8217447</v>
          </cell>
          <cell r="P17">
            <v>1264163503.0403011</v>
          </cell>
          <cell r="Q17">
            <v>421387834.34676701</v>
          </cell>
          <cell r="R17">
            <v>294971484.04273695</v>
          </cell>
          <cell r="S17">
            <v>168555133.7387068</v>
          </cell>
        </row>
        <row r="18">
          <cell r="B18">
            <v>10157358.614633976</v>
          </cell>
          <cell r="C18">
            <v>13031339.928076923</v>
          </cell>
          <cell r="D18">
            <v>13739992.854679292</v>
          </cell>
          <cell r="E18">
            <v>9035324.8141802233</v>
          </cell>
          <cell r="F18">
            <v>7519594.9433918186</v>
          </cell>
          <cell r="G18">
            <v>4507820.0053317454</v>
          </cell>
          <cell r="H18">
            <v>14883046.520476947</v>
          </cell>
          <cell r="I18">
            <v>15825011.490127385</v>
          </cell>
          <cell r="J18">
            <v>9984828.6782946587</v>
          </cell>
          <cell r="K18">
            <v>7347326.7632734291</v>
          </cell>
          <cell r="L18">
            <v>6593754.7875530776</v>
          </cell>
          <cell r="M18">
            <v>2825894.9089513184</v>
          </cell>
          <cell r="N18">
            <v>976852805.25812054</v>
          </cell>
          <cell r="O18">
            <v>1741346305.0253453</v>
          </cell>
          <cell r="P18">
            <v>1274155832.9453747</v>
          </cell>
          <cell r="Q18">
            <v>424718610.98179156</v>
          </cell>
          <cell r="R18">
            <v>297303027.68725413</v>
          </cell>
          <cell r="S18">
            <v>169887444.39271662</v>
          </cell>
        </row>
        <row r="19">
          <cell r="B19">
            <v>10389642.71785442</v>
          </cell>
          <cell r="C19">
            <v>13329347.827945011</v>
          </cell>
          <cell r="D19">
            <v>14054206.622213924</v>
          </cell>
          <cell r="E19">
            <v>9241949.6269286424</v>
          </cell>
          <cell r="F19">
            <v>7691557.205853465</v>
          </cell>
          <cell r="G19">
            <v>4610907.3302105861</v>
          </cell>
          <cell r="H19">
            <v>14884418.864313455</v>
          </cell>
          <cell r="I19">
            <v>15826470.691168735</v>
          </cell>
          <cell r="J19">
            <v>9985749.364665987</v>
          </cell>
          <cell r="K19">
            <v>7348004.2494711988</v>
          </cell>
          <cell r="L19">
            <v>6594362.7879869733</v>
          </cell>
          <cell r="M19">
            <v>2826155.480565845</v>
          </cell>
          <cell r="N19">
            <v>984574144.68562376</v>
          </cell>
          <cell r="O19">
            <v>1755110431.8308945</v>
          </cell>
          <cell r="P19">
            <v>1284227145.2421179</v>
          </cell>
          <cell r="Q19">
            <v>428075715.080706</v>
          </cell>
          <cell r="R19">
            <v>299653000.55649418</v>
          </cell>
          <cell r="S19">
            <v>171230286.03228238</v>
          </cell>
        </row>
        <row r="20">
          <cell r="B20">
            <v>10627238.82261542</v>
          </cell>
          <cell r="C20">
            <v>13634170.737541489</v>
          </cell>
          <cell r="D20">
            <v>14375606.004235588</v>
          </cell>
          <cell r="E20">
            <v>9453299.6503497642</v>
          </cell>
          <cell r="F20">
            <v>7867451.9965873836</v>
          </cell>
          <cell r="G20">
            <v>4716352.113137464</v>
          </cell>
          <cell r="H20">
            <v>14885791.33469177</v>
          </cell>
          <cell r="I20">
            <v>15827930.026760869</v>
          </cell>
          <cell r="J20">
            <v>9986670.1359324511</v>
          </cell>
          <cell r="K20">
            <v>7348681.7981389742</v>
          </cell>
          <cell r="L20">
            <v>6594970.8444836959</v>
          </cell>
          <cell r="M20">
            <v>2826416.0762072974</v>
          </cell>
          <cell r="N20">
            <v>992356515.91058278</v>
          </cell>
          <cell r="O20">
            <v>1768983354.4492998</v>
          </cell>
          <cell r="P20">
            <v>1294378064.231195</v>
          </cell>
          <cell r="Q20">
            <v>431459354.74373168</v>
          </cell>
          <cell r="R20">
            <v>302021548.32061219</v>
          </cell>
          <cell r="S20">
            <v>172583741.89749268</v>
          </cell>
        </row>
        <row r="21">
          <cell r="B21">
            <v>11668798.784437073</v>
          </cell>
          <cell r="C21">
            <v>14970435.649801051</v>
          </cell>
          <cell r="D21">
            <v>15784537.890575731</v>
          </cell>
          <cell r="E21">
            <v>10379803.569877164</v>
          </cell>
          <cell r="F21">
            <v>8638529.3326646555</v>
          </cell>
          <cell r="G21">
            <v>5178594.8093722668</v>
          </cell>
          <cell r="H21">
            <v>15980775.624804525</v>
          </cell>
          <cell r="I21">
            <v>16992217.120045315</v>
          </cell>
          <cell r="J21">
            <v>10721279.849552402</v>
          </cell>
          <cell r="K21">
            <v>7889243.6628781818</v>
          </cell>
          <cell r="L21">
            <v>7080090.4666855494</v>
          </cell>
          <cell r="M21">
            <v>3034324.4857223774</v>
          </cell>
          <cell r="N21">
            <v>1073675165.2078179</v>
          </cell>
          <cell r="O21">
            <v>1913942685.8052402</v>
          </cell>
          <cell r="P21">
            <v>1400445867.6623712</v>
          </cell>
          <cell r="Q21">
            <v>466815289.22079039</v>
          </cell>
          <cell r="R21">
            <v>326770702.45455325</v>
          </cell>
          <cell r="S21">
            <v>186726115.68831614</v>
          </cell>
        </row>
        <row r="22">
          <cell r="B22">
            <v>11935647.338685982</v>
          </cell>
          <cell r="C22">
            <v>15312787.864748295</v>
          </cell>
          <cell r="D22">
            <v>16145507.446517084</v>
          </cell>
          <cell r="E22">
            <v>10617174.667552067</v>
          </cell>
          <cell r="F22">
            <v>8836080.0065465979</v>
          </cell>
          <cell r="G22">
            <v>5297021.7840292444</v>
          </cell>
          <cell r="H22">
            <v>15982249.188627705</v>
          </cell>
          <cell r="I22">
            <v>16993783.947401609</v>
          </cell>
          <cell r="J22">
            <v>10722268.443003397</v>
          </cell>
          <cell r="K22">
            <v>7889971.1184364613</v>
          </cell>
          <cell r="L22">
            <v>7080743.3114173384</v>
          </cell>
          <cell r="M22">
            <v>3034604.2763217157</v>
          </cell>
          <cell r="N22">
            <v>1082161817.7933724</v>
          </cell>
          <cell r="O22">
            <v>1929071066.501229</v>
          </cell>
          <cell r="P22">
            <v>1411515414.5130947</v>
          </cell>
          <cell r="Q22">
            <v>470505138.17103153</v>
          </cell>
          <cell r="R22">
            <v>329353596.71972209</v>
          </cell>
          <cell r="S22">
            <v>188202055.26841259</v>
          </cell>
        </row>
        <row r="23">
          <cell r="B23">
            <v>12208598.333487701</v>
          </cell>
          <cell r="C23">
            <v>15662969.179784607</v>
          </cell>
          <cell r="D23">
            <v>16514731.854213983</v>
          </cell>
          <cell r="E23">
            <v>10859974.098974526</v>
          </cell>
          <cell r="F23">
            <v>9038148.3786672503</v>
          </cell>
          <cell r="G23">
            <v>5418157.0123424102</v>
          </cell>
          <cell r="H23">
            <v>15983722.888326041</v>
          </cell>
          <cell r="I23">
            <v>16995350.919232752</v>
          </cell>
          <cell r="J23">
            <v>10723257.127611142</v>
          </cell>
          <cell r="K23">
            <v>7890698.6410723487</v>
          </cell>
          <cell r="L23">
            <v>7081396.216346981</v>
          </cell>
          <cell r="M23">
            <v>3034884.0927201342</v>
          </cell>
          <cell r="N23">
            <v>1090715551.4425876</v>
          </cell>
          <cell r="O23">
            <v>1944319026.4846122</v>
          </cell>
          <cell r="P23">
            <v>1422672458.4033751</v>
          </cell>
          <cell r="Q23">
            <v>474224152.80112505</v>
          </cell>
          <cell r="R23">
            <v>331956906.96078753</v>
          </cell>
          <cell r="S23">
            <v>189689661.12045002</v>
          </cell>
        </row>
        <row r="24">
          <cell r="B24">
            <v>12487791.322833089</v>
          </cell>
          <cell r="C24">
            <v>16021158.635107568</v>
          </cell>
          <cell r="D24">
            <v>16892399.890188947</v>
          </cell>
          <cell r="E24">
            <v>11108326.002287574</v>
          </cell>
          <cell r="F24">
            <v>9244837.7622524016</v>
          </cell>
          <cell r="G24">
            <v>5542062.4281565454</v>
          </cell>
          <cell r="H24">
            <v>15985196.72391206</v>
          </cell>
          <cell r="I24">
            <v>16996918.035552062</v>
          </cell>
          <cell r="J24">
            <v>10724245.903384039</v>
          </cell>
          <cell r="K24">
            <v>7891426.2307920279</v>
          </cell>
          <cell r="L24">
            <v>7082049.1814800268</v>
          </cell>
          <cell r="M24">
            <v>3035163.9349200111</v>
          </cell>
          <cell r="N24">
            <v>1099336896.384438</v>
          </cell>
          <cell r="O24">
            <v>1959687510.946172</v>
          </cell>
          <cell r="P24">
            <v>1433917690.9362237</v>
          </cell>
          <cell r="Q24">
            <v>477972563.64540792</v>
          </cell>
          <cell r="R24">
            <v>334580794.55178553</v>
          </cell>
          <cell r="S24">
            <v>191189025.45816314</v>
          </cell>
        </row>
        <row r="25">
          <cell r="B25">
            <v>12773369.052110972</v>
          </cell>
          <cell r="C25">
            <v>16387539.365305161</v>
          </cell>
          <cell r="D25">
            <v>17278704.648010578</v>
          </cell>
          <cell r="E25">
            <v>11362357.354494063</v>
          </cell>
          <cell r="F25">
            <v>9456253.8331519198</v>
          </cell>
          <cell r="G25">
            <v>5668801.3816539003</v>
          </cell>
          <cell r="H25">
            <v>15986670.69539829</v>
          </cell>
          <cell r="I25">
            <v>16998485.296372864</v>
          </cell>
          <cell r="J25">
            <v>10725234.770330498</v>
          </cell>
          <cell r="K25">
            <v>7892153.8876016857</v>
          </cell>
          <cell r="L25">
            <v>7082702.2068220275</v>
          </cell>
          <cell r="M25">
            <v>3035443.8029237255</v>
          </cell>
          <cell r="N25">
            <v>1108026387.0389888</v>
          </cell>
          <cell r="O25">
            <v>1975177472.5477626</v>
          </cell>
          <cell r="P25">
            <v>1445251809.1812899</v>
          </cell>
          <cell r="Q25">
            <v>481750603.06042999</v>
          </cell>
          <cell r="R25">
            <v>337225422.14230096</v>
          </cell>
          <cell r="S25">
            <v>192700241.224172</v>
          </cell>
        </row>
        <row r="26">
          <cell r="B26">
            <v>13065477.531090798</v>
          </cell>
          <cell r="C26">
            <v>16762298.692988582</v>
          </cell>
          <cell r="D26">
            <v>17673843.63701817</v>
          </cell>
          <cell r="E26">
            <v>11622198.036377281</v>
          </cell>
          <cell r="F26">
            <v>9672504.6838695426</v>
          </cell>
          <cell r="G26">
            <v>5798438.6717437841</v>
          </cell>
          <cell r="H26">
            <v>15988144.802797263</v>
          </cell>
          <cell r="I26">
            <v>17000052.701708481</v>
          </cell>
          <cell r="J26">
            <v>10726223.728458922</v>
          </cell>
          <cell r="K26">
            <v>7892881.611507508</v>
          </cell>
          <cell r="L26">
            <v>7083355.2923785346</v>
          </cell>
          <cell r="M26">
            <v>3035723.6967336573</v>
          </cell>
          <cell r="N26">
            <v>1116784562.0505223</v>
          </cell>
          <cell r="O26">
            <v>1990789871.4813659</v>
          </cell>
          <cell r="P26">
            <v>1456675515.7180729</v>
          </cell>
          <cell r="Q26">
            <v>485558505.23935759</v>
          </cell>
          <cell r="R26">
            <v>339890953.66755033</v>
          </cell>
          <cell r="S26">
            <v>194223402.09574303</v>
          </cell>
        </row>
        <row r="27">
          <cell r="B27">
            <v>13364266.108574301</v>
          </cell>
          <cell r="C27">
            <v>17145628.224566255</v>
          </cell>
          <cell r="D27">
            <v>18078018.883303996</v>
          </cell>
          <cell r="E27">
            <v>11887980.89890621</v>
          </cell>
          <cell r="F27">
            <v>9893700.878828261</v>
          </cell>
          <cell r="G27">
            <v>5931040.5791928582</v>
          </cell>
          <cell r="H27">
            <v>15989619.046121512</v>
          </cell>
          <cell r="I27">
            <v>17001620.25157224</v>
          </cell>
          <cell r="J27">
            <v>10727212.777777722</v>
          </cell>
          <cell r="K27">
            <v>7893609.4025156815</v>
          </cell>
          <cell r="L27">
            <v>7084008.4381551007</v>
          </cell>
          <cell r="M27">
            <v>3036003.6163521851</v>
          </cell>
          <cell r="N27">
            <v>1125611964.3209281</v>
          </cell>
          <cell r="O27">
            <v>2006525675.5286107</v>
          </cell>
          <cell r="P27">
            <v>1468189518.6794715</v>
          </cell>
          <cell r="Q27">
            <v>489396506.22649044</v>
          </cell>
          <cell r="R27">
            <v>342577554.35854334</v>
          </cell>
          <cell r="S27">
            <v>195758602.49059618</v>
          </cell>
        </row>
        <row r="28">
          <cell r="B28">
            <v>13669887.548754338</v>
          </cell>
          <cell r="C28">
            <v>17537723.948208086</v>
          </cell>
          <cell r="D28">
            <v>18491437.033004899</v>
          </cell>
          <cell r="E28">
            <v>12159841.831159383</v>
          </cell>
          <cell r="F28">
            <v>10119955.510899529</v>
          </cell>
          <cell r="G28">
            <v>6066674.9005130688</v>
          </cell>
          <cell r="H28">
            <v>15991093.42538357</v>
          </cell>
          <cell r="I28">
            <v>17003187.945977468</v>
          </cell>
          <cell r="J28">
            <v>10728201.918295305</v>
          </cell>
          <cell r="K28">
            <v>7894337.2606323939</v>
          </cell>
          <cell r="L28">
            <v>7084661.6441572784</v>
          </cell>
          <cell r="M28">
            <v>3036283.56178169</v>
          </cell>
          <cell r="N28">
            <v>1134509141.0433555</v>
          </cell>
          <cell r="O28">
            <v>2022385860.120764</v>
          </cell>
          <cell r="P28">
            <v>1479794531.7956812</v>
          </cell>
          <cell r="Q28">
            <v>493264843.93189371</v>
          </cell>
          <cell r="R28">
            <v>345285390.75232559</v>
          </cell>
          <cell r="S28">
            <v>197305937.57275748</v>
          </cell>
        </row>
        <row r="29">
          <cell r="B29">
            <v>13982498.109319953</v>
          </cell>
          <cell r="C29">
            <v>17938786.334050018</v>
          </cell>
          <cell r="D29">
            <v>18914309.457956061</v>
          </cell>
          <cell r="E29">
            <v>12437919.829802053</v>
          </cell>
          <cell r="F29">
            <v>10351384.259225236</v>
          </cell>
          <cell r="G29">
            <v>6205410.9826245531</v>
          </cell>
          <cell r="H29">
            <v>15992567.940595973</v>
          </cell>
          <cell r="I29">
            <v>17004755.78493749</v>
          </cell>
          <cell r="J29">
            <v>10729191.150020082</v>
          </cell>
          <cell r="K29">
            <v>7895065.1858638329</v>
          </cell>
          <cell r="L29">
            <v>7085314.9103906211</v>
          </cell>
          <cell r="M29">
            <v>3036563.5330245513</v>
          </cell>
          <cell r="N29">
            <v>1143476643.7361345</v>
          </cell>
          <cell r="O29">
            <v>2038371408.3991961</v>
          </cell>
          <cell r="P29">
            <v>1491491274.4384365</v>
          </cell>
          <cell r="Q29">
            <v>497163758.14614546</v>
          </cell>
          <cell r="R29">
            <v>348014630.70230186</v>
          </cell>
          <cell r="S29">
            <v>198865503.25845817</v>
          </cell>
        </row>
        <row r="30">
          <cell r="B30">
            <v>14302257.621347578</v>
          </cell>
          <cell r="C30">
            <v>18349020.436690107</v>
          </cell>
          <cell r="D30">
            <v>19346852.36376087</v>
          </cell>
          <cell r="E30">
            <v>12722357.070152206</v>
          </cell>
          <cell r="F30">
            <v>10588105.448361965</v>
          </cell>
          <cell r="G30">
            <v>6347319.7583112307</v>
          </cell>
          <cell r="H30">
            <v>15994042.591771254</v>
          </cell>
          <cell r="I30">
            <v>17006323.768465638</v>
          </cell>
          <cell r="J30">
            <v>10730180.472960461</v>
          </cell>
          <cell r="K30">
            <v>7895793.1782161873</v>
          </cell>
          <cell r="L30">
            <v>7085968.2368606832</v>
          </cell>
          <cell r="M30">
            <v>3036843.5300831492</v>
          </cell>
          <cell r="N30">
            <v>1152515028.276962</v>
          </cell>
          <cell r="O30">
            <v>2054483311.2763233</v>
          </cell>
          <cell r="P30">
            <v>1503280471.6656027</v>
          </cell>
          <cell r="Q30">
            <v>501093490.55520087</v>
          </cell>
          <cell r="R30">
            <v>350765443.38864064</v>
          </cell>
          <cell r="S30">
            <v>200437396.22208035</v>
          </cell>
        </row>
        <row r="31">
          <cell r="B31">
            <v>15177771.945333185</v>
          </cell>
          <cell r="C31">
            <v>19472257.805834431</v>
          </cell>
          <cell r="D31">
            <v>20531172.127601862</v>
          </cell>
          <cell r="E31">
            <v>13501157.60253475</v>
          </cell>
          <cell r="F31">
            <v>11236257.525421076</v>
          </cell>
          <cell r="G31">
            <v>6735871.6579094939</v>
          </cell>
          <cell r="H31">
            <v>16595177.089032982</v>
          </cell>
          <cell r="I31">
            <v>17645504.752895828</v>
          </cell>
          <cell r="J31">
            <v>11133473.236946177</v>
          </cell>
          <cell r="K31">
            <v>8192555.7781302053</v>
          </cell>
          <cell r="L31">
            <v>7352293.6470399294</v>
          </cell>
          <cell r="M31">
            <v>3150982.9915885404</v>
          </cell>
          <cell r="N31">
            <v>1205173282.1165533</v>
          </cell>
          <cell r="O31">
            <v>2148352372.4686379</v>
          </cell>
          <cell r="P31">
            <v>1571965150.5868084</v>
          </cell>
          <cell r="Q31">
            <v>523988383.52893621</v>
          </cell>
          <cell r="R31">
            <v>366791868.47025532</v>
          </cell>
          <cell r="S31">
            <v>209595353.41157448</v>
          </cell>
        </row>
        <row r="32">
          <cell r="B32">
            <v>15524865.641535539</v>
          </cell>
          <cell r="C32">
            <v>19917560.183520395</v>
          </cell>
          <cell r="D32">
            <v>21000690.344557762</v>
          </cell>
          <cell r="E32">
            <v>13809909.55322638</v>
          </cell>
          <cell r="F32">
            <v>11493214.486563129</v>
          </cell>
          <cell r="G32">
            <v>6889911.302154338</v>
          </cell>
          <cell r="H32">
            <v>16596707.3059118</v>
          </cell>
          <cell r="I32">
            <v>17647131.818944193</v>
          </cell>
          <cell r="J32">
            <v>11134499.83814336</v>
          </cell>
          <cell r="K32">
            <v>8193311.20165266</v>
          </cell>
          <cell r="L32">
            <v>7352971.5912267473</v>
          </cell>
          <cell r="M32">
            <v>3151273.5390971769</v>
          </cell>
          <cell r="N32">
            <v>1214699335.509747</v>
          </cell>
          <cell r="O32">
            <v>2165333598.0825925</v>
          </cell>
          <cell r="P32">
            <v>1584390437.6214092</v>
          </cell>
          <cell r="Q32">
            <v>528130145.87380308</v>
          </cell>
          <cell r="R32">
            <v>369691102.11166215</v>
          </cell>
          <cell r="S32">
            <v>211252058.34952122</v>
          </cell>
        </row>
        <row r="33">
          <cell r="B33">
            <v>15879896.868646735</v>
          </cell>
          <cell r="C33">
            <v>20373045.982643675</v>
          </cell>
          <cell r="D33">
            <v>21480945.76417717</v>
          </cell>
          <cell r="E33">
            <v>14125722.214552036</v>
          </cell>
          <cell r="F33">
            <v>11756047.681827618</v>
          </cell>
          <cell r="G33">
            <v>7047473.6103102751</v>
          </cell>
          <cell r="H33">
            <v>16598237.663889667</v>
          </cell>
          <cell r="I33">
            <v>17648759.035021927</v>
          </cell>
          <cell r="J33">
            <v>11135526.534001928</v>
          </cell>
          <cell r="K33">
            <v>8194066.6948316069</v>
          </cell>
          <cell r="L33">
            <v>7353649.5979258027</v>
          </cell>
          <cell r="M33">
            <v>3151564.1133967722</v>
          </cell>
          <cell r="N33">
            <v>1224300685.7043192</v>
          </cell>
          <cell r="O33">
            <v>2182449048.4294381</v>
          </cell>
          <cell r="P33">
            <v>1596913937.8751988</v>
          </cell>
          <cell r="Q33">
            <v>532304645.95839965</v>
          </cell>
          <cell r="R33">
            <v>372613252.17087972</v>
          </cell>
          <cell r="S33">
            <v>212921858.38335985</v>
          </cell>
        </row>
        <row r="34">
          <cell r="B34">
            <v>16243047.146520395</v>
          </cell>
          <cell r="C34">
            <v>20838948.083326548</v>
          </cell>
          <cell r="D34">
            <v>21972183.930758204</v>
          </cell>
          <cell r="E34">
            <v>14448757.054753605</v>
          </cell>
          <cell r="F34">
            <v>12024891.492191453</v>
          </cell>
          <cell r="G34">
            <v>7208639.1406069193</v>
          </cell>
          <cell r="H34">
            <v>16599768.162979594</v>
          </cell>
          <cell r="I34">
            <v>17650386.401142858</v>
          </cell>
          <cell r="J34">
            <v>11136553.324530613</v>
          </cell>
          <cell r="K34">
            <v>8194822.2576734694</v>
          </cell>
          <cell r="L34">
            <v>7354327.6671428587</v>
          </cell>
          <cell r="M34">
            <v>3151854.7144897962</v>
          </cell>
          <cell r="N34">
            <v>1233977927.8689153</v>
          </cell>
          <cell r="O34">
            <v>2199699784.4619794</v>
          </cell>
          <cell r="P34">
            <v>1609536427.655107</v>
          </cell>
          <cell r="Q34">
            <v>536512142.55170232</v>
          </cell>
          <cell r="R34">
            <v>375558499.78619164</v>
          </cell>
          <cell r="S34">
            <v>214604857.02068093</v>
          </cell>
        </row>
        <row r="35">
          <cell r="B35">
            <v>16614502.146106705</v>
          </cell>
          <cell r="C35">
            <v>21315504.691322938</v>
          </cell>
          <cell r="D35">
            <v>22474656.003842015</v>
          </cell>
          <cell r="E35">
            <v>14779179.234618172</v>
          </cell>
          <cell r="F35">
            <v>12299883.371730154</v>
          </cell>
          <cell r="G35">
            <v>7373490.2935240995</v>
          </cell>
          <cell r="H35">
            <v>16601298.80319459</v>
          </cell>
          <cell r="I35">
            <v>17652013.917320829</v>
          </cell>
          <cell r="J35">
            <v>11137580.209738143</v>
          </cell>
          <cell r="K35">
            <v>8195577.8901846698</v>
          </cell>
          <cell r="L35">
            <v>7355005.7988836803</v>
          </cell>
          <cell r="M35">
            <v>3152145.3423787192</v>
          </cell>
          <cell r="N35">
            <v>1243731661.876574</v>
          </cell>
          <cell r="O35">
            <v>2217086875.5191102</v>
          </cell>
          <cell r="P35">
            <v>1622258689.4042273</v>
          </cell>
          <cell r="Q35">
            <v>540752896.46807575</v>
          </cell>
          <cell r="R35">
            <v>378527027.52765298</v>
          </cell>
          <cell r="S35">
            <v>216301158.58723029</v>
          </cell>
        </row>
        <row r="36">
          <cell r="B36">
            <v>16994451.784381989</v>
          </cell>
          <cell r="C36">
            <v>21802959.459807895</v>
          </cell>
          <cell r="D36">
            <v>22988618.886625245</v>
          </cell>
          <cell r="E36">
            <v>15117157.691921188</v>
          </cell>
          <cell r="F36">
            <v>12581163.91789519</v>
          </cell>
          <cell r="G36">
            <v>7542111.3539214637</v>
          </cell>
          <cell r="H36">
            <v>16602829.584547671</v>
          </cell>
          <cell r="I36">
            <v>17653641.583569676</v>
          </cell>
          <cell r="J36">
            <v>11138607.189633247</v>
          </cell>
          <cell r="K36">
            <v>8196333.5923716333</v>
          </cell>
          <cell r="L36">
            <v>7355683.9931540322</v>
          </cell>
          <cell r="M36">
            <v>3152435.997066013</v>
          </cell>
          <cell r="N36">
            <v>1253562492.3419113</v>
          </cell>
          <cell r="O36">
            <v>2234611399.3921027</v>
          </cell>
          <cell r="P36">
            <v>1635081511.7503192</v>
          </cell>
          <cell r="Q36">
            <v>545027170.58343971</v>
          </cell>
          <cell r="R36">
            <v>381519019.40840781</v>
          </cell>
          <cell r="S36">
            <v>218010868.23337591</v>
          </cell>
        </row>
        <row r="37">
          <cell r="B37">
            <v>17383090.321449187</v>
          </cell>
          <cell r="C37">
            <v>22301561.613952246</v>
          </cell>
          <cell r="D37">
            <v>23514335.357309166</v>
          </cell>
          <cell r="E37">
            <v>15462865.227800729</v>
          </cell>
          <cell r="F37">
            <v>12868876.943398425</v>
          </cell>
          <cell r="G37">
            <v>7714588.5341315186</v>
          </cell>
          <cell r="H37">
            <v>16604360.50705185</v>
          </cell>
          <cell r="I37">
            <v>17655269.399903234</v>
          </cell>
          <cell r="J37">
            <v>11139634.264224658</v>
          </cell>
          <cell r="K37">
            <v>8197089.3642407851</v>
          </cell>
          <cell r="L37">
            <v>7356362.2499596812</v>
          </cell>
          <cell r="M37">
            <v>3152726.6785541484</v>
          </cell>
          <cell r="N37">
            <v>1263471028.6585996</v>
          </cell>
          <cell r="O37">
            <v>2252274442.3914165</v>
          </cell>
          <cell r="P37">
            <v>1648005689.5546954</v>
          </cell>
          <cell r="Q37">
            <v>549335229.85156512</v>
          </cell>
          <cell r="R37">
            <v>384534660.89609557</v>
          </cell>
          <cell r="S37">
            <v>219734091.94062603</v>
          </cell>
        </row>
        <row r="38">
          <cell r="B38">
            <v>17780616.459858872</v>
          </cell>
          <cell r="C38">
            <v>22811566.078346066</v>
          </cell>
          <cell r="D38">
            <v>24052074.203452501</v>
          </cell>
          <cell r="E38">
            <v>15816478.595107017</v>
          </cell>
          <cell r="F38">
            <v>13163169.549740478</v>
          </cell>
          <cell r="G38">
            <v>7891010.0180381415</v>
          </cell>
          <cell r="H38">
            <v>16605891.57072014</v>
          </cell>
          <cell r="I38">
            <v>17656897.36633534</v>
          </cell>
          <cell r="J38">
            <v>11140661.433521107</v>
          </cell>
          <cell r="K38">
            <v>8197845.2057985496</v>
          </cell>
          <cell r="L38">
            <v>7357040.5693063922</v>
          </cell>
          <cell r="M38">
            <v>3153017.3868455961</v>
          </cell>
          <cell r="N38">
            <v>1273457885.0371428</v>
          </cell>
          <cell r="O38">
            <v>2270077099.4140368</v>
          </cell>
          <cell r="P38">
            <v>1661032023.9614904</v>
          </cell>
          <cell r="Q38">
            <v>553677341.3204968</v>
          </cell>
          <cell r="R38">
            <v>387574138.92434776</v>
          </cell>
          <cell r="S38">
            <v>221470936.52819872</v>
          </cell>
        </row>
        <row r="39">
          <cell r="B39">
            <v>18187233.446201615</v>
          </cell>
          <cell r="C39">
            <v>23333233.607336175</v>
          </cell>
          <cell r="D39">
            <v>24602110.359396756</v>
          </cell>
          <cell r="E39">
            <v>16178178.588772366</v>
          </cell>
          <cell r="F39">
            <v>13464192.202420574</v>
          </cell>
          <cell r="G39">
            <v>8071466.0061631193</v>
          </cell>
          <cell r="H39">
            <v>16607422.775565563</v>
          </cell>
          <cell r="I39">
            <v>17658525.48287984</v>
          </cell>
          <cell r="J39">
            <v>11141688.697531326</v>
          </cell>
          <cell r="K39">
            <v>8198601.1170513527</v>
          </cell>
          <cell r="L39">
            <v>7357718.9511999339</v>
          </cell>
          <cell r="M39">
            <v>3153308.1219428279</v>
          </cell>
          <cell r="N39">
            <v>1283523680.5429499</v>
          </cell>
          <cell r="O39">
            <v>2288020474.0113449</v>
          </cell>
          <cell r="P39">
            <v>1674161322.4473259</v>
          </cell>
          <cell r="Q39">
            <v>558053774.14910865</v>
          </cell>
          <cell r="R39">
            <v>390637641.90437603</v>
          </cell>
          <cell r="S39">
            <v>223221509.65964344</v>
          </cell>
        </row>
        <row r="40">
          <cell r="B40">
            <v>18603149.175023604</v>
          </cell>
          <cell r="C40">
            <v>23866830.918344229</v>
          </cell>
          <cell r="D40">
            <v>25164725.046834253</v>
          </cell>
          <cell r="E40">
            <v>16548150.13824774</v>
          </cell>
          <cell r="F40">
            <v>13772098.807866309</v>
          </cell>
          <cell r="G40">
            <v>8256048.7617837312</v>
          </cell>
          <cell r="H40">
            <v>16608954.121601131</v>
          </cell>
          <cell r="I40">
            <v>17660153.74955057</v>
          </cell>
          <cell r="J40">
            <v>11142716.05626405</v>
          </cell>
          <cell r="K40">
            <v>8199357.0980056208</v>
          </cell>
          <cell r="L40">
            <v>7358397.395646072</v>
          </cell>
          <cell r="M40">
            <v>3153598.883848316</v>
          </cell>
          <cell r="N40">
            <v>1293669039.1347098</v>
          </cell>
          <cell r="O40">
            <v>2306105678.4575257</v>
          </cell>
          <cell r="P40">
            <v>1687394398.8713605</v>
          </cell>
          <cell r="Q40">
            <v>562464799.62378693</v>
          </cell>
          <cell r="R40">
            <v>393725359.73665082</v>
          </cell>
          <cell r="S40">
            <v>224985919.84951475</v>
          </cell>
        </row>
        <row r="41">
          <cell r="B41">
            <v>19211580.142822105</v>
          </cell>
          <cell r="C41">
            <v>24647414.834395796</v>
          </cell>
          <cell r="D41">
            <v>25987757.635057807</v>
          </cell>
          <cell r="E41">
            <v>17089370.708440594</v>
          </cell>
          <cell r="F41">
            <v>14222526.384802409</v>
          </cell>
          <cell r="G41">
            <v>8526069.4819888808</v>
          </cell>
          <cell r="H41">
            <v>16770233.91220716</v>
          </cell>
          <cell r="I41">
            <v>17831641.121840525</v>
          </cell>
          <cell r="J41">
            <v>11250916.422113664</v>
          </cell>
          <cell r="K41">
            <v>8278976.2351402435</v>
          </cell>
          <cell r="L41">
            <v>7429850.4674335532</v>
          </cell>
          <cell r="M41">
            <v>3184221.6289000935</v>
          </cell>
          <cell r="N41">
            <v>1316434557.1296697</v>
          </cell>
          <cell r="O41">
            <v>2346687688.7963672</v>
          </cell>
          <cell r="P41">
            <v>1717088552.7778301</v>
          </cell>
          <cell r="Q41">
            <v>572362850.92594337</v>
          </cell>
          <cell r="R41">
            <v>400653995.64816034</v>
          </cell>
          <cell r="S41">
            <v>228945140.37037733</v>
          </cell>
        </row>
        <row r="42">
          <cell r="B42">
            <v>19650921.19931427</v>
          </cell>
          <cell r="C42">
            <v>25211065.56966288</v>
          </cell>
          <cell r="D42">
            <v>26582060.071940619</v>
          </cell>
          <cell r="E42">
            <v>17480179.904041182</v>
          </cell>
          <cell r="F42">
            <v>14547774.99639157</v>
          </cell>
          <cell r="G42">
            <v>8721048.361711178</v>
          </cell>
          <cell r="H42">
            <v>16771780.270818252</v>
          </cell>
          <cell r="I42">
            <v>17833285.351249788</v>
          </cell>
          <cell r="J42">
            <v>11251953.85257427</v>
          </cell>
          <cell r="K42">
            <v>8279739.6273659719</v>
          </cell>
          <cell r="L42">
            <v>7430535.5630207462</v>
          </cell>
          <cell r="M42">
            <v>3184515.2412946047</v>
          </cell>
          <cell r="N42">
            <v>1326840053.2238402</v>
          </cell>
          <cell r="O42">
            <v>2365236616.6164107</v>
          </cell>
          <cell r="P42">
            <v>1730660938.987618</v>
          </cell>
          <cell r="Q42">
            <v>576886979.66253924</v>
          </cell>
          <cell r="R42">
            <v>403820885.76377749</v>
          </cell>
          <cell r="S42">
            <v>230754791.86501572</v>
          </cell>
        </row>
        <row r="43">
          <cell r="B43">
            <v>20100309.35044856</v>
          </cell>
          <cell r="C43">
            <v>25787606.182164621</v>
          </cell>
          <cell r="D43">
            <v>27189953.346149407</v>
          </cell>
          <cell r="E43">
            <v>17879926.340805989</v>
          </cell>
          <cell r="F43">
            <v>14880461.573394086</v>
          </cell>
          <cell r="G43">
            <v>8920486.1264587604</v>
          </cell>
          <cell r="H43">
            <v>16773326.772016797</v>
          </cell>
          <cell r="I43">
            <v>17834929.732271027</v>
          </cell>
          <cell r="J43">
            <v>11252991.378694814</v>
          </cell>
          <cell r="K43">
            <v>8280503.0899829753</v>
          </cell>
          <cell r="L43">
            <v>7431220.7217795951</v>
          </cell>
          <cell r="M43">
            <v>3184808.8807626828</v>
          </cell>
          <cell r="N43">
            <v>1337327797.4999502</v>
          </cell>
          <cell r="O43">
            <v>2383932160.7607803</v>
          </cell>
          <cell r="P43">
            <v>1744340605.4347179</v>
          </cell>
          <cell r="Q43">
            <v>581446868.47823918</v>
          </cell>
          <cell r="R43">
            <v>407012807.93476748</v>
          </cell>
          <cell r="S43">
            <v>232578747.39129567</v>
          </cell>
        </row>
        <row r="44">
          <cell r="B44">
            <v>20559974.358750589</v>
          </cell>
          <cell r="C44">
            <v>26377331.444753662</v>
          </cell>
          <cell r="D44">
            <v>27811748.260480449</v>
          </cell>
          <cell r="E44">
            <v>18288814.400516514</v>
          </cell>
          <cell r="F44">
            <v>15220756.21132311</v>
          </cell>
          <cell r="G44">
            <v>9124484.7444842737</v>
          </cell>
          <cell r="H44">
            <v>16774873.415815942</v>
          </cell>
          <cell r="I44">
            <v>17836574.264918219</v>
          </cell>
          <cell r="J44">
            <v>11254029.000484115</v>
          </cell>
          <cell r="K44">
            <v>8281266.622997744</v>
          </cell>
          <cell r="L44">
            <v>7431905.9437159253</v>
          </cell>
          <cell r="M44">
            <v>3185102.5473068245</v>
          </cell>
          <cell r="N44">
            <v>1347898440.0724554</v>
          </cell>
          <cell r="O44">
            <v>2402775480.1291595</v>
          </cell>
          <cell r="P44">
            <v>1758128400.0945072</v>
          </cell>
          <cell r="Q44">
            <v>586042800.03150237</v>
          </cell>
          <cell r="R44">
            <v>410229960.02205163</v>
          </cell>
          <cell r="S44">
            <v>234417120.01260093</v>
          </cell>
        </row>
        <row r="45">
          <cell r="B45">
            <v>21030151.241082687</v>
          </cell>
          <cell r="C45">
            <v>26980542.871311508</v>
          </cell>
          <cell r="D45">
            <v>28447762.725340534</v>
          </cell>
          <cell r="E45">
            <v>18707053.138870068</v>
          </cell>
          <cell r="F45">
            <v>15568832.895530205</v>
          </cell>
          <cell r="G45">
            <v>9333148.5159068536</v>
          </cell>
          <cell r="H45">
            <v>16776420.202228839</v>
          </cell>
          <cell r="I45">
            <v>17838218.94920535</v>
          </cell>
          <cell r="J45">
            <v>11255066.717950992</v>
          </cell>
          <cell r="K45">
            <v>8282030.2264167685</v>
          </cell>
          <cell r="L45">
            <v>7432591.2288355632</v>
          </cell>
          <cell r="M45">
            <v>3185396.2409295263</v>
          </cell>
          <cell r="N45">
            <v>1358552636.1945124</v>
          </cell>
          <cell r="O45">
            <v>2421767742.7815218</v>
          </cell>
          <cell r="P45">
            <v>1772025177.6450162</v>
          </cell>
          <cell r="Q45">
            <v>590675059.2150054</v>
          </cell>
          <cell r="R45">
            <v>413472541.45050377</v>
          </cell>
          <cell r="S45">
            <v>236270023.68600214</v>
          </cell>
        </row>
        <row r="46">
          <cell r="B46">
            <v>21511080.388802972</v>
          </cell>
          <cell r="C46">
            <v>27597548.870906137</v>
          </cell>
          <cell r="D46">
            <v>29098321.921287742</v>
          </cell>
          <cell r="E46">
            <v>19134856.392365437</v>
          </cell>
          <cell r="F46">
            <v>15924869.590160338</v>
          </cell>
          <cell r="G46">
            <v>9546584.126038529</v>
          </cell>
          <cell r="H46">
            <v>16777967.131268635</v>
          </cell>
          <cell r="I46">
            <v>17839863.7851464</v>
          </cell>
          <cell r="J46">
            <v>11256104.531104274</v>
          </cell>
          <cell r="K46">
            <v>8282793.9002465419</v>
          </cell>
          <cell r="L46">
            <v>7433276.5771443341</v>
          </cell>
          <cell r="M46">
            <v>3185689.961633285</v>
          </cell>
          <cell r="N46">
            <v>1369291046.2985969</v>
          </cell>
          <cell r="O46">
            <v>2440910126.0105419</v>
          </cell>
          <cell r="P46">
            <v>1786031799.5199091</v>
          </cell>
          <cell r="Q46">
            <v>595343933.17330301</v>
          </cell>
          <cell r="R46">
            <v>416740753.22131211</v>
          </cell>
          <cell r="S46">
            <v>238137573.2693212</v>
          </cell>
        </row>
        <row r="47">
          <cell r="B47">
            <v>22003007.690672293</v>
          </cell>
          <cell r="C47">
            <v>28228664.905474912</v>
          </cell>
          <cell r="D47">
            <v>29763758.465289261</v>
          </cell>
          <cell r="E47">
            <v>19572442.88763291</v>
          </cell>
          <cell r="F47">
            <v>16289048.329141114</v>
          </cell>
          <cell r="G47">
            <v>9764900.6999301463</v>
          </cell>
          <cell r="H47">
            <v>16779514.202948488</v>
          </cell>
          <cell r="I47">
            <v>17841508.772755355</v>
          </cell>
          <cell r="J47">
            <v>11257142.439952781</v>
          </cell>
          <cell r="K47">
            <v>8283557.6444935566</v>
          </cell>
          <cell r="L47">
            <v>7433961.9886480654</v>
          </cell>
          <cell r="M47">
            <v>3185983.7094205986</v>
          </cell>
          <cell r="N47">
            <v>1380114336.0374424</v>
          </cell>
          <cell r="O47">
            <v>2460203816.4145708</v>
          </cell>
          <cell r="P47">
            <v>1800149133.9618816</v>
          </cell>
          <cell r="Q47">
            <v>600049711.32062709</v>
          </cell>
          <cell r="R47">
            <v>420034797.92443901</v>
          </cell>
          <cell r="S47">
            <v>240019884.52825084</v>
          </cell>
        </row>
        <row r="48">
          <cell r="B48">
            <v>22506184.658571884</v>
          </cell>
          <cell r="C48">
            <v>28874213.65111354</v>
          </cell>
          <cell r="D48">
            <v>30444412.580781344</v>
          </cell>
          <cell r="E48">
            <v>20020036.353264526</v>
          </cell>
          <cell r="F48">
            <v>16661555.309252826</v>
          </cell>
          <cell r="G48">
            <v>9988209.858164655</v>
          </cell>
          <cell r="H48">
            <v>16781061.417281542</v>
          </cell>
          <cell r="I48">
            <v>17843153.912046198</v>
          </cell>
          <cell r="J48">
            <v>11258180.444505338</v>
          </cell>
          <cell r="K48">
            <v>8284321.4591643056</v>
          </cell>
          <cell r="L48">
            <v>7434647.4633525833</v>
          </cell>
          <cell r="M48">
            <v>3186277.4842939633</v>
          </cell>
          <cell r="N48">
            <v>1391023176.3253019</v>
          </cell>
          <cell r="O48">
            <v>2479650009.97119</v>
          </cell>
          <cell r="P48">
            <v>1814378056.0764809</v>
          </cell>
          <cell r="Q48">
            <v>604792685.35882688</v>
          </cell>
          <cell r="R48">
            <v>423354879.75117886</v>
          </cell>
          <cell r="S48">
            <v>241917074.14353076</v>
          </cell>
        </row>
        <row r="49">
          <cell r="B49">
            <v>23020868.55609601</v>
          </cell>
          <cell r="C49">
            <v>29534525.163053405</v>
          </cell>
          <cell r="D49">
            <v>31140632.271618243</v>
          </cell>
          <cell r="E49">
            <v>20477865.634201683</v>
          </cell>
          <cell r="F49">
            <v>17042580.98532689</v>
          </cell>
          <cell r="G49">
            <v>10216625.773926331</v>
          </cell>
          <cell r="H49">
            <v>16782608.774280954</v>
          </cell>
          <cell r="I49">
            <v>17844799.203032915</v>
          </cell>
          <cell r="J49">
            <v>11259218.544770768</v>
          </cell>
          <cell r="K49">
            <v>8285085.3442652812</v>
          </cell>
          <cell r="L49">
            <v>7435333.0012637153</v>
          </cell>
          <cell r="M49">
            <v>3186571.2862558775</v>
          </cell>
          <cell r="N49">
            <v>1402018243.3795378</v>
          </cell>
          <cell r="O49">
            <v>2499249912.1113496</v>
          </cell>
          <cell r="P49">
            <v>1828719447.8863537</v>
          </cell>
          <cell r="Q49">
            <v>609573149.29545116</v>
          </cell>
          <cell r="R49">
            <v>426701204.50681585</v>
          </cell>
          <cell r="S49">
            <v>243829259.71818048</v>
          </cell>
        </row>
        <row r="50">
          <cell r="B50">
            <v>23547322.530085307</v>
          </cell>
          <cell r="C50">
            <v>30209937.044411767</v>
          </cell>
          <cell r="D50">
            <v>31852773.499999113</v>
          </cell>
          <cell r="E50">
            <v>20946164.808738675</v>
          </cell>
          <cell r="F50">
            <v>17432320.167621292</v>
          </cell>
          <cell r="G50">
            <v>10450265.231375068</v>
          </cell>
          <cell r="H50">
            <v>16784156.273959883</v>
          </cell>
          <cell r="I50">
            <v>17846444.645729497</v>
          </cell>
          <cell r="J50">
            <v>11260256.740757896</v>
          </cell>
          <cell r="K50">
            <v>8285849.2998029804</v>
          </cell>
          <cell r="L50">
            <v>7436018.6023872914</v>
          </cell>
          <cell r="M50">
            <v>3186865.1153088384</v>
          </cell>
          <cell r="N50">
            <v>1413100218.762538</v>
          </cell>
          <cell r="O50">
            <v>2519004737.7940893</v>
          </cell>
          <cell r="P50">
            <v>1843174198.3859193</v>
          </cell>
          <cell r="Q50">
            <v>614391399.46197307</v>
          </cell>
          <cell r="R50">
            <v>430073979.62338114</v>
          </cell>
          <cell r="S50">
            <v>245756559.78478923</v>
          </cell>
        </row>
        <row r="51">
          <cell r="B51">
            <v>23851203.245091055</v>
          </cell>
          <cell r="C51">
            <v>30599799.512112938</v>
          </cell>
          <cell r="D51">
            <v>32263836.947816968</v>
          </cell>
          <cell r="E51">
            <v>21216477.305226345</v>
          </cell>
          <cell r="F51">
            <v>17657286.123303838</v>
          </cell>
          <cell r="G51">
            <v>10585127.021561727</v>
          </cell>
          <cell r="H51">
            <v>16622199.553305948</v>
          </cell>
          <cell r="I51">
            <v>17674237.49971772</v>
          </cell>
          <cell r="J51">
            <v>11151602.23196475</v>
          </cell>
          <cell r="K51">
            <v>8205895.9820117978</v>
          </cell>
          <cell r="L51">
            <v>7364265.6248823842</v>
          </cell>
          <cell r="M51">
            <v>3156113.8392353067</v>
          </cell>
          <cell r="N51">
            <v>1410396416.8292248</v>
          </cell>
          <cell r="O51">
            <v>2514184916.9564438</v>
          </cell>
          <cell r="P51">
            <v>1839647500.2120323</v>
          </cell>
          <cell r="Q51">
            <v>613215833.40401065</v>
          </cell>
          <cell r="R51">
            <v>429251083.38280755</v>
          </cell>
          <cell r="S51">
            <v>245286333.3616043</v>
          </cell>
        </row>
        <row r="52">
          <cell r="B52">
            <v>24396645.772691932</v>
          </cell>
          <cell r="C52">
            <v>31299572.677368328</v>
          </cell>
          <cell r="D52">
            <v>33001664.242904976</v>
          </cell>
          <cell r="E52">
            <v>21701667.46059224</v>
          </cell>
          <cell r="F52">
            <v>18061082.723194413</v>
          </cell>
          <cell r="G52">
            <v>10827193.569663666</v>
          </cell>
          <cell r="H52">
            <v>16623732.261886466</v>
          </cell>
          <cell r="I52">
            <v>17675867.215170421</v>
          </cell>
          <cell r="J52">
            <v>11152630.504809909</v>
          </cell>
          <cell r="K52">
            <v>8206652.6356148375</v>
          </cell>
          <cell r="L52">
            <v>7364944.6729876762</v>
          </cell>
          <cell r="M52">
            <v>3156404.8598518604</v>
          </cell>
          <cell r="N52">
            <v>1421544615.8240519</v>
          </cell>
          <cell r="O52">
            <v>2534057793.4254837</v>
          </cell>
          <cell r="P52">
            <v>1854188629.3357198</v>
          </cell>
          <cell r="Q52">
            <v>618062876.4452399</v>
          </cell>
          <cell r="R52">
            <v>432644013.51166797</v>
          </cell>
          <cell r="S52">
            <v>247225150.57809597</v>
          </cell>
        </row>
        <row r="53">
          <cell r="B53">
            <v>24954561.782148566</v>
          </cell>
          <cell r="C53">
            <v>32015348.642989051</v>
          </cell>
          <cell r="D53">
            <v>33756364.581278488</v>
          </cell>
          <cell r="E53">
            <v>22197953.213190295</v>
          </cell>
          <cell r="F53">
            <v>18474113.567404557</v>
          </cell>
          <cell r="G53">
            <v>11074795.829674462</v>
          </cell>
          <cell r="H53">
            <v>16625265.111795787</v>
          </cell>
          <cell r="I53">
            <v>17677497.080896787</v>
          </cell>
          <cell r="J53">
            <v>11153658.872470593</v>
          </cell>
          <cell r="K53">
            <v>8207409.3589877943</v>
          </cell>
          <cell r="L53">
            <v>7365623.7837069966</v>
          </cell>
          <cell r="M53">
            <v>3156695.9073029975</v>
          </cell>
          <cell r="N53">
            <v>1432780933.5487237</v>
          </cell>
          <cell r="O53">
            <v>2554087751.1085944</v>
          </cell>
          <cell r="P53">
            <v>1868844695.9331179</v>
          </cell>
          <cell r="Q53">
            <v>622948231.97770596</v>
          </cell>
          <cell r="R53">
            <v>436063762.38439417</v>
          </cell>
          <cell r="S53">
            <v>249179292.79108238</v>
          </cell>
        </row>
        <row r="54">
          <cell r="B54">
            <v>25525236.523953419</v>
          </cell>
          <cell r="C54">
            <v>32747493.369878221</v>
          </cell>
          <cell r="D54">
            <v>34528323.825037763</v>
          </cell>
          <cell r="E54">
            <v>22705588.303284146</v>
          </cell>
          <cell r="F54">
            <v>18896589.829748459</v>
          </cell>
          <cell r="G54">
            <v>11328060.395320414</v>
          </cell>
          <cell r="H54">
            <v>16626798.103046946</v>
          </cell>
          <cell r="I54">
            <v>17679127.096910678</v>
          </cell>
          <cell r="J54">
            <v>11154687.334955547</v>
          </cell>
          <cell r="K54">
            <v>8208166.1521371007</v>
          </cell>
          <cell r="L54">
            <v>7366302.9570461176</v>
          </cell>
          <cell r="M54">
            <v>3156986.9815911925</v>
          </cell>
          <cell r="N54">
            <v>1444106066.5202787</v>
          </cell>
          <cell r="O54">
            <v>2574276031.6231055</v>
          </cell>
          <cell r="P54">
            <v>1883616608.5047114</v>
          </cell>
          <cell r="Q54">
            <v>627872202.83490372</v>
          </cell>
          <cell r="R54">
            <v>439510541.98443264</v>
          </cell>
          <cell r="S54">
            <v>251148881.1339615</v>
          </cell>
        </row>
        <row r="55">
          <cell r="B55">
            <v>26108961.771865215</v>
          </cell>
          <cell r="C55">
            <v>33496381.187935602</v>
          </cell>
          <cell r="D55">
            <v>35317936.660391316</v>
          </cell>
          <cell r="E55">
            <v>23224832.273810338</v>
          </cell>
          <cell r="F55">
            <v>19328727.51328006</v>
          </cell>
          <cell r="G55">
            <v>11587116.755343284</v>
          </cell>
          <cell r="H55">
            <v>16628331.235652974</v>
          </cell>
          <cell r="I55">
            <v>17680757.26322595</v>
          </cell>
          <cell r="J55">
            <v>11155715.892273515</v>
          </cell>
          <cell r="K55">
            <v>8208923.0150691904</v>
          </cell>
          <cell r="L55">
            <v>7366982.1930108136</v>
          </cell>
          <cell r="M55">
            <v>3157278.082718919</v>
          </cell>
          <cell r="N55">
            <v>1455520716.7612362</v>
          </cell>
          <cell r="O55">
            <v>2594623886.4004645</v>
          </cell>
          <cell r="P55">
            <v>1898505282.7320471</v>
          </cell>
          <cell r="Q55">
            <v>632835094.24401569</v>
          </cell>
          <cell r="R55">
            <v>442984565.97081101</v>
          </cell>
          <cell r="S55">
            <v>253134037.6976063</v>
          </cell>
        </row>
        <row r="56">
          <cell r="B56">
            <v>26706035.97208662</v>
          </cell>
          <cell r="C56">
            <v>34262394.987444453</v>
          </cell>
          <cell r="D56">
            <v>36125606.799450502</v>
          </cell>
          <cell r="E56">
            <v>23755950.60307705</v>
          </cell>
          <cell r="F56">
            <v>19770747.560730789</v>
          </cell>
          <cell r="G56">
            <v>11852097.359705107</v>
          </cell>
          <cell r="H56">
            <v>16629864.509626905</v>
          </cell>
          <cell r="I56">
            <v>17682387.579856455</v>
          </cell>
          <cell r="J56">
            <v>11156744.544433242</v>
          </cell>
          <cell r="K56">
            <v>8209679.9477904979</v>
          </cell>
          <cell r="L56">
            <v>7367661.4916068586</v>
          </cell>
          <cell r="M56">
            <v>3157569.2106886529</v>
          </cell>
          <cell r="N56">
            <v>1467025591.8431137</v>
          </cell>
          <cell r="O56">
            <v>2615132576.7638111</v>
          </cell>
          <cell r="P56">
            <v>1913511641.5344961</v>
          </cell>
          <cell r="Q56">
            <v>637837213.84483194</v>
          </cell>
          <cell r="R56">
            <v>446486049.69138241</v>
          </cell>
          <cell r="S56">
            <v>255134885.53793281</v>
          </cell>
        </row>
        <row r="57">
          <cell r="B57">
            <v>27316764.395853374</v>
          </cell>
          <cell r="C57">
            <v>35045926.41483514</v>
          </cell>
          <cell r="D57">
            <v>36951747.186638862</v>
          </cell>
          <cell r="E57">
            <v>24299214.840497475</v>
          </cell>
          <cell r="F57">
            <v>20222875.967472844</v>
          </cell>
          <cell r="G57">
            <v>12123137.687307021</v>
          </cell>
          <cell r="H57">
            <v>16631397.924981775</v>
          </cell>
          <cell r="I57">
            <v>17684018.046816066</v>
          </cell>
          <cell r="J57">
            <v>11157773.291443471</v>
          </cell>
          <cell r="K57">
            <v>8210436.9503074586</v>
          </cell>
          <cell r="L57">
            <v>7368340.8528400287</v>
          </cell>
          <cell r="M57">
            <v>3157860.3655028688</v>
          </cell>
          <cell r="N57">
            <v>1478621404.9302874</v>
          </cell>
          <cell r="O57">
            <v>2635803374.0061646</v>
          </cell>
          <cell r="P57">
            <v>1928636615.1264617</v>
          </cell>
          <cell r="Q57">
            <v>642878871.70882058</v>
          </cell>
          <cell r="R57">
            <v>450015210.19617444</v>
          </cell>
          <cell r="S57">
            <v>257151548.68352824</v>
          </cell>
        </row>
        <row r="58">
          <cell r="B58">
            <v>27941459.295512933</v>
          </cell>
          <cell r="C58">
            <v>35847376.072925501</v>
          </cell>
          <cell r="D58">
            <v>37796780.209821753</v>
          </cell>
          <cell r="E58">
            <v>24854902.745427202</v>
          </cell>
          <cell r="F58">
            <v>20685343.897065774</v>
          </cell>
          <cell r="G58">
            <v>12400376.315256707</v>
          </cell>
          <cell r="H58">
            <v>16632931.481730619</v>
          </cell>
          <cell r="I58">
            <v>17685648.664118636</v>
          </cell>
          <cell r="J58">
            <v>11158802.133312948</v>
          </cell>
          <cell r="K58">
            <v>8211194.022626509</v>
          </cell>
          <cell r="L58">
            <v>7369020.2767160991</v>
          </cell>
          <cell r="M58">
            <v>3158151.5471640415</v>
          </cell>
          <cell r="N58">
            <v>1490308874.8242002</v>
          </cell>
          <cell r="O58">
            <v>2656637559.4692264</v>
          </cell>
          <cell r="P58">
            <v>1943881141.0750437</v>
          </cell>
          <cell r="Q58">
            <v>647960380.35834777</v>
          </cell>
          <cell r="R58">
            <v>453572266.25084352</v>
          </cell>
          <cell r="S58">
            <v>259184152.14333913</v>
          </cell>
        </row>
        <row r="59">
          <cell r="B59">
            <v>28580440.064172406</v>
          </cell>
          <cell r="C59">
            <v>36667153.725740567</v>
          </cell>
          <cell r="D59">
            <v>38661137.916264221</v>
          </cell>
          <cell r="E59">
            <v>25423298.429176617</v>
          </cell>
          <cell r="F59">
            <v>21158387.799445461</v>
          </cell>
          <cell r="G59">
            <v>12683954.989719925</v>
          </cell>
          <cell r="H59">
            <v>16634465.179886479</v>
          </cell>
          <cell r="I59">
            <v>17687279.431778029</v>
          </cell>
          <cell r="J59">
            <v>11159831.070050424</v>
          </cell>
          <cell r="K59">
            <v>8211951.1647540843</v>
          </cell>
          <cell r="L59">
            <v>7369699.7632408468</v>
          </cell>
          <cell r="M59">
            <v>3158442.7556746476</v>
          </cell>
          <cell r="N59">
            <v>1502088726.0079181</v>
          </cell>
          <cell r="O59">
            <v>2677636424.6228104</v>
          </cell>
          <cell r="P59">
            <v>1959246164.3581538</v>
          </cell>
          <cell r="Q59">
            <v>653082054.78605127</v>
          </cell>
          <cell r="R59">
            <v>457157438.35023594</v>
          </cell>
          <cell r="S59">
            <v>261232821.91442052</v>
          </cell>
        </row>
        <row r="60">
          <cell r="B60">
            <v>29234033.398997396</v>
          </cell>
          <cell r="C60">
            <v>37505678.508016035</v>
          </cell>
          <cell r="D60">
            <v>39545262.233527482</v>
          </cell>
          <cell r="E60">
            <v>26004692.500270937</v>
          </cell>
          <cell r="F60">
            <v>21642249.531815898</v>
          </cell>
          <cell r="G60">
            <v>12974018.698392255</v>
          </cell>
          <cell r="H60">
            <v>16635999.01946239</v>
          </cell>
          <cell r="I60">
            <v>17688910.349808112</v>
          </cell>
          <cell r="J60">
            <v>11160860.101664642</v>
          </cell>
          <cell r="K60">
            <v>8212708.3766966229</v>
          </cell>
          <cell r="L60">
            <v>7370379.3124200478</v>
          </cell>
          <cell r="M60">
            <v>3158733.9910371625</v>
          </cell>
          <cell r="N60">
            <v>1513961688.6910405</v>
          </cell>
          <cell r="O60">
            <v>2698801271.1448984</v>
          </cell>
          <cell r="P60">
            <v>1974732637.4230964</v>
          </cell>
          <cell r="Q60">
            <v>658244212.47436535</v>
          </cell>
          <cell r="R60">
            <v>460770948.73205584</v>
          </cell>
          <cell r="S60">
            <v>263297684.98974618</v>
          </cell>
        </row>
        <row r="61">
          <cell r="B61">
            <v>29028800.359563582</v>
          </cell>
          <cell r="C61">
            <v>37242375.655099012</v>
          </cell>
          <cell r="D61">
            <v>39267640.796463914</v>
          </cell>
          <cell r="E61">
            <v>25822130.552402489</v>
          </cell>
          <cell r="F61">
            <v>21490313.444483113</v>
          </cell>
          <cell r="G61">
            <v>12882936.593682285</v>
          </cell>
          <cell r="H61">
            <v>16151373.207366845</v>
          </cell>
          <cell r="I61">
            <v>17173612.017959684</v>
          </cell>
          <cell r="J61">
            <v>10835731.392284086</v>
          </cell>
          <cell r="K61">
            <v>7973462.7226241389</v>
          </cell>
          <cell r="L61">
            <v>7155671.674149869</v>
          </cell>
          <cell r="M61">
            <v>3066716.4317785152</v>
          </cell>
          <cell r="N61">
            <v>1481339852.0120306</v>
          </cell>
          <cell r="O61">
            <v>2640649301.4127502</v>
          </cell>
          <cell r="P61">
            <v>1932182415.667866</v>
          </cell>
          <cell r="Q61">
            <v>644060805.22262192</v>
          </cell>
          <cell r="R61">
            <v>450842563.65583545</v>
          </cell>
          <cell r="S61">
            <v>257624322.0890488</v>
          </cell>
        </row>
        <row r="62">
          <cell r="B62">
            <v>29692647.045981817</v>
          </cell>
          <cell r="C62">
            <v>38094054.931085192</v>
          </cell>
          <cell r="D62">
            <v>40165634.957549043</v>
          </cell>
          <cell r="E62">
            <v>26412645.337414056</v>
          </cell>
          <cell r="F62">
            <v>21981765.836366378</v>
          </cell>
          <cell r="G62">
            <v>13177550.72389503</v>
          </cell>
          <cell r="H62">
            <v>16152862.501742279</v>
          </cell>
          <cell r="I62">
            <v>17175195.571472805</v>
          </cell>
          <cell r="J62">
            <v>10836730.539143555</v>
          </cell>
          <cell r="K62">
            <v>7974197.9438980874</v>
          </cell>
          <cell r="L62">
            <v>7156331.4881136687</v>
          </cell>
          <cell r="M62">
            <v>3066999.2091915719</v>
          </cell>
          <cell r="N62">
            <v>1493048809.3322175</v>
          </cell>
          <cell r="O62">
            <v>2661521790.5487356</v>
          </cell>
          <cell r="P62">
            <v>1947454968.6941969</v>
          </cell>
          <cell r="Q62">
            <v>649151656.23139894</v>
          </cell>
          <cell r="R62">
            <v>454406159.36197931</v>
          </cell>
          <cell r="S62">
            <v>259660662.49255958</v>
          </cell>
        </row>
        <row r="63">
          <cell r="B63">
            <v>30371674.946146745</v>
          </cell>
          <cell r="C63">
            <v>38965210.880521595</v>
          </cell>
          <cell r="D63">
            <v>41084164.946531832</v>
          </cell>
          <cell r="E63">
            <v>27016664.341630533</v>
          </cell>
          <cell r="F63">
            <v>22484457.0337753</v>
          </cell>
          <cell r="G63">
            <v>13478902.25323179</v>
          </cell>
          <cell r="H63">
            <v>16154351.933443356</v>
          </cell>
          <cell r="I63">
            <v>17176779.271003064</v>
          </cell>
          <cell r="J63">
            <v>10837729.778132884</v>
          </cell>
          <cell r="K63">
            <v>7974933.2329657068</v>
          </cell>
          <cell r="L63">
            <v>7156991.3629179439</v>
          </cell>
          <cell r="M63">
            <v>3067282.0126791182</v>
          </cell>
          <cell r="N63">
            <v>1504850317.7853129</v>
          </cell>
          <cell r="O63">
            <v>2682559262.1390362</v>
          </cell>
          <cell r="P63">
            <v>1962848240.5895388</v>
          </cell>
          <cell r="Q63">
            <v>654282746.86317945</v>
          </cell>
          <cell r="R63">
            <v>457997922.80422574</v>
          </cell>
          <cell r="S63">
            <v>261713098.7452718</v>
          </cell>
        </row>
        <row r="64">
          <cell r="B64">
            <v>31066231.232463583</v>
          </cell>
          <cell r="C64">
            <v>39856288.90676529</v>
          </cell>
          <cell r="D64">
            <v>42023700.388099961</v>
          </cell>
          <cell r="E64">
            <v>27634496.387017023</v>
          </cell>
          <cell r="F64">
            <v>22998644.051940087</v>
          </cell>
          <cell r="G64">
            <v>13787145.256267751</v>
          </cell>
          <cell r="H64">
            <v>16155841.50248274</v>
          </cell>
          <cell r="I64">
            <v>17178363.116563931</v>
          </cell>
          <cell r="J64">
            <v>10838729.109260574</v>
          </cell>
          <cell r="K64">
            <v>7975668.5898332512</v>
          </cell>
          <cell r="L64">
            <v>7157651.2985683037</v>
          </cell>
          <cell r="M64">
            <v>3067564.8422435587</v>
          </cell>
          <cell r="N64">
            <v>1516745108.9234068</v>
          </cell>
          <cell r="O64">
            <v>2703763020.2547688</v>
          </cell>
          <cell r="P64">
            <v>1978363185.5522699</v>
          </cell>
          <cell r="Q64">
            <v>659454395.1840899</v>
          </cell>
          <cell r="R64">
            <v>461618076.62886304</v>
          </cell>
          <cell r="S64">
            <v>263781758.07363597</v>
          </cell>
        </row>
        <row r="65">
          <cell r="B65">
            <v>31776671.016668424</v>
          </cell>
          <cell r="C65">
            <v>40767744.598904058</v>
          </cell>
          <cell r="D65">
            <v>42984721.646578602</v>
          </cell>
          <cell r="E65">
            <v>28266457.357850399</v>
          </cell>
          <cell r="F65">
            <v>23524589.783657625</v>
          </cell>
          <cell r="G65">
            <v>14102437.331040829</v>
          </cell>
          <cell r="H65">
            <v>16157331.208873099</v>
          </cell>
          <cell r="I65">
            <v>17179947.108168866</v>
          </cell>
          <cell r="J65">
            <v>10839728.532535117</v>
          </cell>
          <cell r="K65">
            <v>7976404.0145069724</v>
          </cell>
          <cell r="L65">
            <v>7158311.2950703604</v>
          </cell>
          <cell r="M65">
            <v>3067847.6978872973</v>
          </cell>
          <cell r="N65">
            <v>1528733920.0809984</v>
          </cell>
          <cell r="O65">
            <v>2725134379.2748232</v>
          </cell>
          <cell r="P65">
            <v>1994000765.3230414</v>
          </cell>
          <cell r="Q65">
            <v>664666921.77434707</v>
          </cell>
          <cell r="R65">
            <v>465266845.24204302</v>
          </cell>
          <cell r="S65">
            <v>265866768.70973885</v>
          </cell>
        </row>
        <row r="66">
          <cell r="B66">
            <v>32503357.531389244</v>
          </cell>
          <cell r="C66">
            <v>41700043.964689292</v>
          </cell>
          <cell r="D66">
            <v>43967720.071530409</v>
          </cell>
          <cell r="E66">
            <v>28912870.36222415</v>
          </cell>
          <cell r="F66">
            <v>24062563.133702885</v>
          </cell>
          <cell r="G66">
            <v>14424939.679628169</v>
          </cell>
          <cell r="H66">
            <v>16158821.05262709</v>
          </cell>
          <cell r="I66">
            <v>17181531.245831337</v>
          </cell>
          <cell r="J66">
            <v>10840728.047965011</v>
          </cell>
          <cell r="K66">
            <v>7977139.5069931205</v>
          </cell>
          <cell r="L66">
            <v>7158971.3524297243</v>
          </cell>
          <cell r="M66">
            <v>3068130.5796127385</v>
          </cell>
          <cell r="N66">
            <v>1540817494.4207003</v>
          </cell>
          <cell r="O66">
            <v>2746674663.9673357</v>
          </cell>
          <cell r="P66">
            <v>2009761949.2443919</v>
          </cell>
          <cell r="Q66">
            <v>669920649.74813056</v>
          </cell>
          <cell r="R66">
            <v>468944454.82369149</v>
          </cell>
          <cell r="S66">
            <v>267968259.89925224</v>
          </cell>
        </row>
        <row r="67">
          <cell r="B67">
            <v>33246662.315858964</v>
          </cell>
          <cell r="C67">
            <v>42653663.668795794</v>
          </cell>
          <cell r="D67">
            <v>44973198.248972006</v>
          </cell>
          <cell r="E67">
            <v>29574065.897246636</v>
          </cell>
          <cell r="F67">
            <v>24612839.15631419</v>
          </cell>
          <cell r="G67">
            <v>14754817.190565314</v>
          </cell>
          <cell r="H67">
            <v>16160311.033757383</v>
          </cell>
          <cell r="I67">
            <v>17183115.529564817</v>
          </cell>
          <cell r="J67">
            <v>10841727.65555875</v>
          </cell>
          <cell r="K67">
            <v>7977875.0672979485</v>
          </cell>
          <cell r="L67">
            <v>7159631.4706520066</v>
          </cell>
          <cell r="M67">
            <v>3068413.4874222879</v>
          </cell>
          <cell r="N67">
            <v>1552996580.9793081</v>
          </cell>
          <cell r="O67">
            <v>2768385209.5718102</v>
          </cell>
          <cell r="P67">
            <v>2025647714.3208368</v>
          </cell>
          <cell r="Q67">
            <v>675215904.77361214</v>
          </cell>
          <cell r="R67">
            <v>472651133.34152865</v>
          </cell>
          <cell r="S67">
            <v>270086361.90944487</v>
          </cell>
        </row>
        <row r="68">
          <cell r="B68">
            <v>34006965.405875497</v>
          </cell>
          <cell r="C68">
            <v>43629091.276530184</v>
          </cell>
          <cell r="D68">
            <v>46001670.258335449</v>
          </cell>
          <cell r="E68">
            <v>30250382.01801715</v>
          </cell>
          <cell r="F68">
            <v>25175699.195822548</v>
          </cell>
          <cell r="G68">
            <v>15092238.523150168</v>
          </cell>
          <cell r="H68">
            <v>16161801.152276646</v>
          </cell>
          <cell r="I68">
            <v>17184699.959382765</v>
          </cell>
          <cell r="J68">
            <v>10842727.35532484</v>
          </cell>
          <cell r="K68">
            <v>7978610.6954277121</v>
          </cell>
          <cell r="L68">
            <v>7160291.6497428194</v>
          </cell>
          <cell r="M68">
            <v>3068696.4213183508</v>
          </cell>
          <cell r="N68">
            <v>1565271934.7142291</v>
          </cell>
          <cell r="O68">
            <v>2790267361.8818865</v>
          </cell>
          <cell r="P68">
            <v>2041659045.2794292</v>
          </cell>
          <cell r="Q68">
            <v>680553015.09314299</v>
          </cell>
          <cell r="R68">
            <v>476387110.56520021</v>
          </cell>
          <cell r="S68">
            <v>272221206.03725725</v>
          </cell>
        </row>
        <row r="69">
          <cell r="B69">
            <v>34784655.52810587</v>
          </cell>
          <cell r="C69">
            <v>44626825.503112562</v>
          </cell>
          <cell r="D69">
            <v>47053661.935305998</v>
          </cell>
          <cell r="E69">
            <v>30942164.510466263</v>
          </cell>
          <cell r="F69">
            <v>25751431.030496974</v>
          </cell>
          <cell r="G69">
            <v>15437376.193674888</v>
          </cell>
          <cell r="H69">
            <v>16163291.408197548</v>
          </cell>
          <cell r="I69">
            <v>17186284.53529866</v>
          </cell>
          <cell r="J69">
            <v>10843727.147271773</v>
          </cell>
          <cell r="K69">
            <v>7979346.3913886631</v>
          </cell>
          <cell r="L69">
            <v>7160951.8897077758</v>
          </cell>
          <cell r="M69">
            <v>3068979.3813033318</v>
          </cell>
          <cell r="N69">
            <v>1577644316.5502822</v>
          </cell>
          <cell r="O69">
            <v>2812322477.328764</v>
          </cell>
          <cell r="P69">
            <v>2057796934.6308031</v>
          </cell>
          <cell r="Q69">
            <v>685932311.54360092</v>
          </cell>
          <cell r="R69">
            <v>480152618.08052075</v>
          </cell>
          <cell r="S69">
            <v>274372924.6174404</v>
          </cell>
        </row>
        <row r="70">
          <cell r="B70">
            <v>35580130.298833877</v>
          </cell>
          <cell r="C70">
            <v>45647376.468658954</v>
          </cell>
          <cell r="D70">
            <v>48129711.140670627</v>
          </cell>
          <cell r="E70">
            <v>31649767.068148736</v>
          </cell>
          <cell r="F70">
            <v>26340329.019679334</v>
          </cell>
          <cell r="G70">
            <v>15790406.663629759</v>
          </cell>
          <cell r="H70">
            <v>16164781.801532755</v>
          </cell>
          <cell r="I70">
            <v>17187869.25732597</v>
          </cell>
          <cell r="J70">
            <v>10844727.031408051</v>
          </cell>
          <cell r="K70">
            <v>7980082.1551870564</v>
          </cell>
          <cell r="L70">
            <v>7161612.190552488</v>
          </cell>
          <cell r="M70">
            <v>3069262.367379637</v>
          </cell>
          <cell r="N70">
            <v>1590114493.4268663</v>
          </cell>
          <cell r="O70">
            <v>2834551923.0652833</v>
          </cell>
          <cell r="P70">
            <v>2074062382.7306952</v>
          </cell>
          <cell r="Q70">
            <v>691354127.57689834</v>
          </cell>
          <cell r="R70">
            <v>483947889.30382895</v>
          </cell>
          <cell r="S70">
            <v>276541651.03075933</v>
          </cell>
        </row>
        <row r="71">
          <cell r="B71">
            <v>34687055.977499776</v>
          </cell>
          <cell r="C71">
            <v>44501610.575784594</v>
          </cell>
          <cell r="D71">
            <v>46921637.737005509</v>
          </cell>
          <cell r="E71">
            <v>30855346.305566665</v>
          </cell>
          <cell r="F71">
            <v>25679177.099621926</v>
          </cell>
          <cell r="G71">
            <v>15394061.664433042</v>
          </cell>
          <cell r="H71">
            <v>15408131.285745913</v>
          </cell>
          <cell r="I71">
            <v>16383329.468388062</v>
          </cell>
          <cell r="J71">
            <v>10337100.736006752</v>
          </cell>
          <cell r="K71">
            <v>7606545.8246087423</v>
          </cell>
          <cell r="L71">
            <v>6826387.2784950258</v>
          </cell>
          <cell r="M71">
            <v>2925594.547926439</v>
          </cell>
          <cell r="N71">
            <v>1527523057.7775562</v>
          </cell>
          <cell r="O71">
            <v>2722975885.6034698</v>
          </cell>
          <cell r="P71">
            <v>1992421379.709856</v>
          </cell>
          <cell r="Q71">
            <v>664140459.90328526</v>
          </cell>
          <cell r="R71">
            <v>464898321.93229973</v>
          </cell>
          <cell r="S71">
            <v>265656183.96131411</v>
          </cell>
        </row>
        <row r="72">
          <cell r="B72">
            <v>35480298.787641637</v>
          </cell>
          <cell r="C72">
            <v>45519298.057013102</v>
          </cell>
          <cell r="D72">
            <v>47994667.739871815</v>
          </cell>
          <cell r="E72">
            <v>31560963.456448663</v>
          </cell>
          <cell r="F72">
            <v>26266422.745889734</v>
          </cell>
          <cell r="G72">
            <v>15746101.593740184</v>
          </cell>
          <cell r="H72">
            <v>15409552.046876574</v>
          </cell>
          <cell r="I72">
            <v>16384840.151109271</v>
          </cell>
          <cell r="J72">
            <v>10338053.904866563</v>
          </cell>
          <cell r="K72">
            <v>7607247.2130150171</v>
          </cell>
          <cell r="L72">
            <v>6827016.7296288628</v>
          </cell>
          <cell r="M72">
            <v>2925864.3126980835</v>
          </cell>
          <cell r="N72">
            <v>1539597061.0961235</v>
          </cell>
          <cell r="O72">
            <v>2744499108.910481</v>
          </cell>
          <cell r="P72">
            <v>2008170079.6905959</v>
          </cell>
          <cell r="Q72">
            <v>669390026.56353188</v>
          </cell>
          <cell r="R72">
            <v>468573018.59447241</v>
          </cell>
          <cell r="S72">
            <v>267756010.62541276</v>
          </cell>
        </row>
        <row r="73">
          <cell r="B73">
            <v>36291681.913763322</v>
          </cell>
          <cell r="C73">
            <v>46560258.579285495</v>
          </cell>
          <cell r="D73">
            <v>49092236.387222469</v>
          </cell>
          <cell r="E73">
            <v>32282717.051196441</v>
          </cell>
          <cell r="F73">
            <v>26867097.850886796</v>
          </cell>
          <cell r="G73">
            <v>16106192.167154651</v>
          </cell>
          <cell r="H73">
            <v>15410972.939013528</v>
          </cell>
          <cell r="I73">
            <v>16386350.973128309</v>
          </cell>
          <cell r="J73">
            <v>10339007.16161667</v>
          </cell>
          <cell r="K73">
            <v>7607948.6660952857</v>
          </cell>
          <cell r="L73">
            <v>6827646.2388034621</v>
          </cell>
          <cell r="M73">
            <v>2926134.1023443402</v>
          </cell>
          <cell r="N73">
            <v>1551766500.9813561</v>
          </cell>
          <cell r="O73">
            <v>2766192458.2711129</v>
          </cell>
          <cell r="P73">
            <v>2024043262.1495948</v>
          </cell>
          <cell r="Q73">
            <v>674681087.38319826</v>
          </cell>
          <cell r="R73">
            <v>472276761.16823882</v>
          </cell>
          <cell r="S73">
            <v>269872434.95327932</v>
          </cell>
        </row>
        <row r="74">
          <cell r="B74">
            <v>37121620.19865904</v>
          </cell>
          <cell r="C74">
            <v>47625024.3633959</v>
          </cell>
          <cell r="D74">
            <v>50214904.842372105</v>
          </cell>
          <cell r="E74">
            <v>33020976.106946707</v>
          </cell>
          <cell r="F74">
            <v>27481509.52691425</v>
          </cell>
          <cell r="G74">
            <v>16474517.491265351</v>
          </cell>
          <cell r="H74">
            <v>15412393.962168856</v>
          </cell>
          <cell r="I74">
            <v>16387861.934458027</v>
          </cell>
          <cell r="J74">
            <v>10339960.506265182</v>
          </cell>
          <cell r="K74">
            <v>7608650.1838555112</v>
          </cell>
          <cell r="L74">
            <v>6828275.8060241779</v>
          </cell>
          <cell r="M74">
            <v>2926403.9168675039</v>
          </cell>
          <cell r="N74">
            <v>1564032131.7926841</v>
          </cell>
          <cell r="O74">
            <v>2788057278.4130454</v>
          </cell>
          <cell r="P74">
            <v>2040041911.0339358</v>
          </cell>
          <cell r="Q74">
            <v>680013970.34464526</v>
          </cell>
          <cell r="R74">
            <v>476009779.24125171</v>
          </cell>
          <cell r="S74">
            <v>272005588.13785809</v>
          </cell>
        </row>
        <row r="75">
          <cell r="B75">
            <v>37970537.971977822</v>
          </cell>
          <cell r="C75">
            <v>48714139.801258363</v>
          </cell>
          <cell r="D75">
            <v>51363247.101628907</v>
          </cell>
          <cell r="E75">
            <v>33776118.079724461</v>
          </cell>
          <cell r="F75">
            <v>28109971.909487452</v>
          </cell>
          <cell r="G75">
            <v>16851265.88291264</v>
          </cell>
          <cell r="H75">
            <v>15413815.116354642</v>
          </cell>
          <cell r="I75">
            <v>16389373.035111267</v>
          </cell>
          <cell r="J75">
            <v>10340913.938820204</v>
          </cell>
          <cell r="K75">
            <v>7609351.766301658</v>
          </cell>
          <cell r="L75">
            <v>6828905.4312963607</v>
          </cell>
          <cell r="M75">
            <v>2926673.7562698685</v>
          </cell>
          <cell r="N75">
            <v>1576394713.8522213</v>
          </cell>
          <cell r="O75">
            <v>2810094924.69309</v>
          </cell>
          <cell r="P75">
            <v>2056167018.0681148</v>
          </cell>
          <cell r="Q75">
            <v>685389006.02270484</v>
          </cell>
          <cell r="R75">
            <v>479772304.21589351</v>
          </cell>
          <cell r="S75">
            <v>274155602.40908194</v>
          </cell>
        </row>
        <row r="76">
          <cell r="B76">
            <v>38838869.267174147</v>
          </cell>
          <cell r="C76">
            <v>49828161.734242789</v>
          </cell>
          <cell r="D76">
            <v>52537850.287766568</v>
          </cell>
          <cell r="E76">
            <v>34548529.057428166</v>
          </cell>
          <cell r="F76">
            <v>28752806.317946747</v>
          </cell>
          <cell r="G76">
            <v>17236629.965470698</v>
          </cell>
          <cell r="H76">
            <v>15415236.401582964</v>
          </cell>
          <cell r="I76">
            <v>16390884.275100876</v>
          </cell>
          <cell r="J76">
            <v>10341867.459289838</v>
          </cell>
          <cell r="K76">
            <v>7610053.4134396911</v>
          </cell>
          <cell r="L76">
            <v>6829535.1146253645</v>
          </cell>
          <cell r="M76">
            <v>2926943.6205537273</v>
          </cell>
          <cell r="N76">
            <v>1588855013.4918981</v>
          </cell>
          <cell r="O76">
            <v>2832306763.1812096</v>
          </cell>
          <cell r="P76">
            <v>2072419582.8155191</v>
          </cell>
          <cell r="Q76">
            <v>690806527.60517299</v>
          </cell>
          <cell r="R76">
            <v>483564569.32362115</v>
          </cell>
          <cell r="S76">
            <v>276322611.0420692</v>
          </cell>
        </row>
        <row r="77">
          <cell r="B77">
            <v>39727058.04341995</v>
          </cell>
          <cell r="C77">
            <v>50967659.737875983</v>
          </cell>
          <cell r="D77">
            <v>53739314.950207606</v>
          </cell>
          <cell r="E77">
            <v>35338603.957228214</v>
          </cell>
          <cell r="F77">
            <v>29410341.419741124</v>
          </cell>
          <cell r="G77">
            <v>17630806.767331723</v>
          </cell>
          <cell r="H77">
            <v>15416657.817865908</v>
          </cell>
          <cell r="I77">
            <v>16392395.654439703</v>
          </cell>
          <cell r="J77">
            <v>10342821.067682192</v>
          </cell>
          <cell r="K77">
            <v>7610755.1252755746</v>
          </cell>
          <cell r="L77">
            <v>6830164.8560165428</v>
          </cell>
          <cell r="M77">
            <v>2927213.5097213746</v>
          </cell>
          <cell r="N77">
            <v>1601413803.1009624</v>
          </cell>
          <cell r="O77">
            <v>2854694170.745194</v>
          </cell>
          <cell r="P77">
            <v>2088800612.7403858</v>
          </cell>
          <cell r="Q77">
            <v>696266870.91346192</v>
          </cell>
          <cell r="R77">
            <v>487386809.63942337</v>
          </cell>
          <cell r="S77">
            <v>278506748.36538476</v>
          </cell>
        </row>
        <row r="78">
          <cell r="B78">
            <v>40635558.41259145</v>
          </cell>
          <cell r="C78">
            <v>52133216.413053371</v>
          </cell>
          <cell r="D78">
            <v>54968255.372071378</v>
          </cell>
          <cell r="E78">
            <v>36146746.727479607</v>
          </cell>
          <cell r="F78">
            <v>30082913.398468863</v>
          </cell>
          <cell r="G78">
            <v>18033997.82264233</v>
          </cell>
          <cell r="H78">
            <v>15418079.365215557</v>
          </cell>
          <cell r="I78">
            <v>16393907.173140595</v>
          </cell>
          <cell r="J78">
            <v>10343774.764005374</v>
          </cell>
          <cell r="K78">
            <v>7611456.9018152747</v>
          </cell>
          <cell r="L78">
            <v>6830794.6554752477</v>
          </cell>
          <cell r="M78">
            <v>2927483.4237751053</v>
          </cell>
          <cell r="N78">
            <v>1614071861.173861</v>
          </cell>
          <cell r="O78">
            <v>2877258535.136013</v>
          </cell>
          <cell r="P78">
            <v>2105311123.2702537</v>
          </cell>
          <cell r="Q78">
            <v>701770374.42341781</v>
          </cell>
          <cell r="R78">
            <v>491239262.09639251</v>
          </cell>
          <cell r="S78">
            <v>280708149.7693671</v>
          </cell>
        </row>
        <row r="79">
          <cell r="B79">
            <v>41564834.871446788</v>
          </cell>
          <cell r="C79">
            <v>53325427.683910407</v>
          </cell>
          <cell r="D79">
            <v>56225299.884243898</v>
          </cell>
          <cell r="E79">
            <v>36973370.554252081</v>
          </cell>
          <cell r="F79">
            <v>30770866.125760991</v>
          </cell>
          <cell r="G79">
            <v>18446409.274343632</v>
          </cell>
          <cell r="H79">
            <v>15419501.043643998</v>
          </cell>
          <cell r="I79">
            <v>16395418.831216404</v>
          </cell>
          <cell r="J79">
            <v>10344728.548267493</v>
          </cell>
          <cell r="K79">
            <v>7612158.7430647584</v>
          </cell>
          <cell r="L79">
            <v>6831424.5130068352</v>
          </cell>
          <cell r="M79">
            <v>2927753.3627172145</v>
          </cell>
          <cell r="N79">
            <v>1626829972.3584957</v>
          </cell>
          <cell r="O79">
            <v>2900001255.0738401</v>
          </cell>
          <cell r="P79">
            <v>2121952137.8589075</v>
          </cell>
          <cell r="Q79">
            <v>707317379.28630245</v>
          </cell>
          <cell r="R79">
            <v>495122165.50041175</v>
          </cell>
          <cell r="S79">
            <v>282926951.71452099</v>
          </cell>
        </row>
        <row r="80">
          <cell r="B80">
            <v>42515362.539113246</v>
          </cell>
          <cell r="C80">
            <v>54544903.102505744</v>
          </cell>
          <cell r="D80">
            <v>57511091.186629921</v>
          </cell>
          <cell r="E80">
            <v>37818898.072583288</v>
          </cell>
          <cell r="F80">
            <v>31474551.337095458</v>
          </cell>
          <cell r="G80">
            <v>18868251.979567699</v>
          </cell>
          <cell r="H80">
            <v>15420922.853163317</v>
          </cell>
          <cell r="I80">
            <v>16396930.628679983</v>
          </cell>
          <cell r="J80">
            <v>10345682.420476655</v>
          </cell>
          <cell r="K80">
            <v>7612860.6490299907</v>
          </cell>
          <cell r="L80">
            <v>6832054.4286166597</v>
          </cell>
          <cell r="M80">
            <v>2928023.3265499962</v>
          </cell>
          <cell r="N80">
            <v>1639688927.5048614</v>
          </cell>
          <cell r="O80">
            <v>2922923740.3347526</v>
          </cell>
          <cell r="P80">
            <v>2138724688.049819</v>
          </cell>
          <cell r="Q80">
            <v>712908229.34993958</v>
          </cell>
          <cell r="R80">
            <v>499035760.54495782</v>
          </cell>
          <cell r="S80">
            <v>285163291.73997587</v>
          </cell>
        </row>
        <row r="81">
          <cell r="B81">
            <v>41370526.598919287</v>
          </cell>
          <cell r="C81">
            <v>53076140.714117378</v>
          </cell>
          <cell r="D81">
            <v>55962456.523344301</v>
          </cell>
          <cell r="E81">
            <v>36800526.567643322</v>
          </cell>
          <cell r="F81">
            <v>30627017.753463499</v>
          </cell>
          <cell r="G81">
            <v>18360175.564249061</v>
          </cell>
          <cell r="H81">
            <v>14671541.393608673</v>
          </cell>
          <cell r="I81">
            <v>15600119.962824412</v>
          </cell>
          <cell r="J81">
            <v>9842932.8336868305</v>
          </cell>
          <cell r="K81">
            <v>7242912.8398827631</v>
          </cell>
          <cell r="L81">
            <v>6500049.9845101722</v>
          </cell>
          <cell r="M81">
            <v>2785735.707647216</v>
          </cell>
          <cell r="N81">
            <v>1572193866.789237</v>
          </cell>
          <cell r="O81">
            <v>2802606458.1895094</v>
          </cell>
          <cell r="P81">
            <v>2050687652.3337874</v>
          </cell>
          <cell r="Q81">
            <v>683562550.77792919</v>
          </cell>
          <cell r="R81">
            <v>478493785.54455048</v>
          </cell>
          <cell r="S81">
            <v>273425020.31117165</v>
          </cell>
        </row>
        <row r="82">
          <cell r="B82">
            <v>42316610.71737726</v>
          </cell>
          <cell r="C82">
            <v>54289915.300201051</v>
          </cell>
          <cell r="D82">
            <v>57242236.978157602</v>
          </cell>
          <cell r="E82">
            <v>37642101.393946052</v>
          </cell>
          <cell r="F82">
            <v>31327413.360538978</v>
          </cell>
          <cell r="G82">
            <v>18780046.229223628</v>
          </cell>
          <cell r="H82">
            <v>14672894.234868417</v>
          </cell>
          <cell r="I82">
            <v>15601558.426948696</v>
          </cell>
          <cell r="J82">
            <v>9843840.4360509627</v>
          </cell>
          <cell r="K82">
            <v>7243580.6982261809</v>
          </cell>
          <cell r="L82">
            <v>6500649.3445619578</v>
          </cell>
          <cell r="M82">
            <v>2785992.5762408385</v>
          </cell>
          <cell r="N82">
            <v>1584620961.6657376</v>
          </cell>
          <cell r="O82">
            <v>2824759105.578054</v>
          </cell>
          <cell r="P82">
            <v>2066896906.5205274</v>
          </cell>
          <cell r="Q82">
            <v>688965635.50684249</v>
          </cell>
          <cell r="R82">
            <v>482275944.85478979</v>
          </cell>
          <cell r="S82">
            <v>275586254.20273703</v>
          </cell>
        </row>
        <row r="83">
          <cell r="B83">
            <v>43284330.411516346</v>
          </cell>
          <cell r="C83">
            <v>55531447.155860111</v>
          </cell>
          <cell r="D83">
            <v>58551284.161314741</v>
          </cell>
          <cell r="E83">
            <v>38502921.819546521</v>
          </cell>
          <cell r="F83">
            <v>32043826.002324115</v>
          </cell>
          <cell r="G83">
            <v>19209518.729141943</v>
          </cell>
          <cell r="H83">
            <v>14674247.200871663</v>
          </cell>
          <cell r="I83">
            <v>15602997.023711642</v>
          </cell>
          <cell r="J83">
            <v>9844748.1221037749</v>
          </cell>
          <cell r="K83">
            <v>7244248.6181518342</v>
          </cell>
          <cell r="L83">
            <v>6501248.7598798517</v>
          </cell>
          <cell r="M83">
            <v>2786249.4685199359</v>
          </cell>
          <cell r="N83">
            <v>1597146284.0511556</v>
          </cell>
          <cell r="O83">
            <v>2847086854.1781468</v>
          </cell>
          <cell r="P83">
            <v>2083234283.5449855</v>
          </cell>
          <cell r="Q83">
            <v>694411427.84832859</v>
          </cell>
          <cell r="R83">
            <v>486087999.49383003</v>
          </cell>
          <cell r="S83">
            <v>277764571.1393314</v>
          </cell>
        </row>
        <row r="84">
          <cell r="B84">
            <v>44274180.455665715</v>
          </cell>
          <cell r="C84">
            <v>56801371.049710661</v>
          </cell>
          <cell r="D84">
            <v>59890267.360571064</v>
          </cell>
          <cell r="E84">
            <v>39383427.963470086</v>
          </cell>
          <cell r="F84">
            <v>32776621.965240896</v>
          </cell>
          <cell r="G84">
            <v>19648812.644084204</v>
          </cell>
          <cell r="H84">
            <v>14675600.291629916</v>
          </cell>
          <cell r="I84">
            <v>15604435.753125481</v>
          </cell>
          <cell r="J84">
            <v>9845655.8918529823</v>
          </cell>
          <cell r="K84">
            <v>7244916.5996654015</v>
          </cell>
          <cell r="L84">
            <v>6501848.2304689512</v>
          </cell>
          <cell r="M84">
            <v>2786506.3844866925</v>
          </cell>
          <cell r="N84">
            <v>1609770610.3653703</v>
          </cell>
          <cell r="O84">
            <v>2869591088.0426164</v>
          </cell>
          <cell r="P84">
            <v>2099700796.1287439</v>
          </cell>
          <cell r="Q84">
            <v>699900265.376248</v>
          </cell>
          <cell r="R84">
            <v>489930185.76337361</v>
          </cell>
          <cell r="S84">
            <v>279960106.15049917</v>
          </cell>
        </row>
        <row r="85">
          <cell r="B85">
            <v>45286666.938927978</v>
          </cell>
          <cell r="C85">
            <v>58100336.266609147</v>
          </cell>
          <cell r="D85">
            <v>61259871.169325054</v>
          </cell>
          <cell r="E85">
            <v>40284070.009627797</v>
          </cell>
          <cell r="F85">
            <v>33526175.912152108</v>
          </cell>
          <cell r="G85">
            <v>20098152.575609509</v>
          </cell>
          <cell r="H85">
            <v>14676953.507154677</v>
          </cell>
          <cell r="I85">
            <v>15605874.615202442</v>
          </cell>
          <cell r="J85">
            <v>9846563.7453063037</v>
          </cell>
          <cell r="K85">
            <v>7245584.6427725628</v>
          </cell>
          <cell r="L85">
            <v>6502447.7563343514</v>
          </cell>
          <cell r="M85">
            <v>2786763.3241432928</v>
          </cell>
          <cell r="N85">
            <v>1622494723.1653185</v>
          </cell>
          <cell r="O85">
            <v>2892273202.1642632</v>
          </cell>
          <cell r="P85">
            <v>2116297464.9982414</v>
          </cell>
          <cell r="Q85">
            <v>705432488.3327471</v>
          </cell>
          <cell r="R85">
            <v>493802741.83292305</v>
          </cell>
          <cell r="S85">
            <v>282172995.33309889</v>
          </cell>
        </row>
        <row r="86">
          <cell r="B86">
            <v>46322307.523931667</v>
          </cell>
          <cell r="C86">
            <v>59429006.93961776</v>
          </cell>
          <cell r="D86">
            <v>62660795.836636245</v>
          </cell>
          <cell r="E86">
            <v>41205308.436985731</v>
          </cell>
          <cell r="F86">
            <v>34292871.073918402</v>
          </cell>
          <cell r="G86">
            <v>20557768.261589829</v>
          </cell>
          <cell r="H86">
            <v>14678306.847457454</v>
          </cell>
          <cell r="I86">
            <v>15607313.609954761</v>
          </cell>
          <cell r="J86">
            <v>9847471.682471456</v>
          </cell>
          <cell r="K86">
            <v>7246252.7474789964</v>
          </cell>
          <cell r="L86">
            <v>6503047.3374811513</v>
          </cell>
          <cell r="M86">
            <v>2787020.2874919213</v>
          </cell>
          <cell r="N86">
            <v>1635319411.1935029</v>
          </cell>
          <cell r="O86">
            <v>2915134602.5623312</v>
          </cell>
          <cell r="P86">
            <v>2133025318.9480472</v>
          </cell>
          <cell r="Q86">
            <v>711008439.64934909</v>
          </cell>
          <cell r="R86">
            <v>497705907.75454444</v>
          </cell>
          <cell r="S86">
            <v>284403375.85973966</v>
          </cell>
        </row>
        <row r="87">
          <cell r="B87">
            <v>47381631.711501062</v>
          </cell>
          <cell r="C87">
            <v>60788062.38956143</v>
          </cell>
          <cell r="D87">
            <v>64093757.625247553</v>
          </cell>
          <cell r="E87">
            <v>42147614.254998036</v>
          </cell>
          <cell r="F87">
            <v>35077099.445336051</v>
          </cell>
          <cell r="G87">
            <v>21027894.693670042</v>
          </cell>
          <cell r="H87">
            <v>14679660.312549748</v>
          </cell>
          <cell r="I87">
            <v>15608752.737394668</v>
          </cell>
          <cell r="J87">
            <v>9848379.7033561599</v>
          </cell>
          <cell r="K87">
            <v>7246920.9137903815</v>
          </cell>
          <cell r="L87">
            <v>6503646.9739144463</v>
          </cell>
          <cell r="M87">
            <v>2787277.2745347619</v>
          </cell>
          <cell r="N87">
            <v>1648245469.4268856</v>
          </cell>
          <cell r="O87">
            <v>2938176706.3696656</v>
          </cell>
          <cell r="P87">
            <v>2149885394.9046335</v>
          </cell>
          <cell r="Q87">
            <v>716628464.96821117</v>
          </cell>
          <cell r="R87">
            <v>501639925.47774786</v>
          </cell>
          <cell r="S87">
            <v>286651385.98728448</v>
          </cell>
        </row>
        <row r="88">
          <cell r="B88">
            <v>48465181.11137858</v>
          </cell>
          <cell r="C88">
            <v>62178197.472350031</v>
          </cell>
          <cell r="D88">
            <v>65559489.177795045</v>
          </cell>
          <cell r="E88">
            <v>43111469.244423971</v>
          </cell>
          <cell r="F88">
            <v>35879261.985555455</v>
          </cell>
          <cell r="G88">
            <v>21508772.237414133</v>
          </cell>
          <cell r="H88">
            <v>14681013.90244307</v>
          </cell>
          <cell r="I88">
            <v>15610191.997534404</v>
          </cell>
          <cell r="J88">
            <v>9849287.8079681359</v>
          </cell>
          <cell r="K88">
            <v>7247589.141712402</v>
          </cell>
          <cell r="L88">
            <v>6504246.6656393353</v>
          </cell>
          <cell r="M88">
            <v>2787534.2852740004</v>
          </cell>
          <cell r="N88">
            <v>1661273699.1261663</v>
          </cell>
          <cell r="O88">
            <v>2961400941.920557</v>
          </cell>
          <cell r="P88">
            <v>2166878737.9906516</v>
          </cell>
          <cell r="Q88">
            <v>722292912.66355062</v>
          </cell>
          <cell r="R88">
            <v>505605038.86448544</v>
          </cell>
          <cell r="S88">
            <v>288917165.06542021</v>
          </cell>
        </row>
        <row r="89">
          <cell r="B89">
            <v>49573509.719138242</v>
          </cell>
          <cell r="C89">
            <v>63600122.934243247</v>
          </cell>
          <cell r="D89">
            <v>67058739.891392425</v>
          </cell>
          <cell r="E89">
            <v>44097366.203652039</v>
          </cell>
          <cell r="F89">
            <v>36699768.823082961</v>
          </cell>
          <cell r="G89">
            <v>22000646.755198948</v>
          </cell>
          <cell r="H89">
            <v>14682367.617148925</v>
          </cell>
          <cell r="I89">
            <v>15611631.390386198</v>
          </cell>
          <cell r="J89">
            <v>9850195.9963151012</v>
          </cell>
          <cell r="K89">
            <v>7248257.4312507352</v>
          </cell>
          <cell r="L89">
            <v>6504846.4126609163</v>
          </cell>
          <cell r="M89">
            <v>2787791.3197118207</v>
          </cell>
          <cell r="N89">
            <v>1674404907.8854508</v>
          </cell>
          <cell r="O89">
            <v>2984808748.8392816</v>
          </cell>
          <cell r="P89">
            <v>2184006401.5897183</v>
          </cell>
          <cell r="Q89">
            <v>728002133.86323953</v>
          </cell>
          <cell r="R89">
            <v>509601493.70426768</v>
          </cell>
          <cell r="S89">
            <v>291200853.54529577</v>
          </cell>
        </row>
        <row r="90">
          <cell r="B90">
            <v>50707184.199431747</v>
          </cell>
          <cell r="C90">
            <v>65054565.775239952</v>
          </cell>
          <cell r="D90">
            <v>68592276.300781697</v>
          </cell>
          <cell r="E90">
            <v>45105809.200657316</v>
          </cell>
          <cell r="F90">
            <v>37539039.465470791</v>
          </cell>
          <cell r="G90">
            <v>22503769.73191835</v>
          </cell>
          <cell r="H90">
            <v>14683721.456678823</v>
          </cell>
          <cell r="I90">
            <v>15613070.915962292</v>
          </cell>
          <cell r="J90">
            <v>9851104.26840478</v>
          </cell>
          <cell r="K90">
            <v>7248925.782411064</v>
          </cell>
          <cell r="L90">
            <v>6505446.2149842894</v>
          </cell>
          <cell r="M90">
            <v>2788048.3778504087</v>
          </cell>
          <cell r="N90">
            <v>1687639909.682313</v>
          </cell>
          <cell r="O90">
            <v>3008401578.1293402</v>
          </cell>
          <cell r="P90">
            <v>2201269447.4117126</v>
          </cell>
          <cell r="Q90">
            <v>733756482.4705708</v>
          </cell>
          <cell r="R90">
            <v>513629537.72939962</v>
          </cell>
          <cell r="S90">
            <v>293502592.98822832</v>
          </cell>
        </row>
        <row r="91">
          <cell r="B91">
            <v>49278776.593405299</v>
          </cell>
          <cell r="C91">
            <v>63221996.32719826</v>
          </cell>
          <cell r="D91">
            <v>66660050.508133516</v>
          </cell>
          <cell r="E91">
            <v>43835190.806924485</v>
          </cell>
          <cell r="F91">
            <v>36481574.919924073</v>
          </cell>
          <cell r="G91">
            <v>21869844.650949247</v>
          </cell>
          <cell r="H91">
            <v>13952331.196770497</v>
          </cell>
          <cell r="I91">
            <v>14835390.133274961</v>
          </cell>
          <cell r="J91">
            <v>9360424.7269472964</v>
          </cell>
          <cell r="K91">
            <v>6887859.7047348022</v>
          </cell>
          <cell r="L91">
            <v>6181412.5555312335</v>
          </cell>
          <cell r="M91">
            <v>2649176.8095133854</v>
          </cell>
          <cell r="N91">
            <v>1616105400.2293053</v>
          </cell>
          <cell r="O91">
            <v>2880883539.539196</v>
          </cell>
          <cell r="P91">
            <v>2107963565.516485</v>
          </cell>
          <cell r="Q91">
            <v>702654521.83882844</v>
          </cell>
          <cell r="R91">
            <v>491858165.28717995</v>
          </cell>
          <cell r="S91">
            <v>281061808.73553133</v>
          </cell>
        </row>
        <row r="92">
          <cell r="B92">
            <v>50405710.953319319</v>
          </cell>
          <cell r="C92">
            <v>64667791.959491052</v>
          </cell>
          <cell r="D92">
            <v>68184469.467862174</v>
          </cell>
          <cell r="E92">
            <v>44837638.23173172</v>
          </cell>
          <cell r="F92">
            <v>37315855.783271275</v>
          </cell>
          <cell r="G92">
            <v>22369976.372694038</v>
          </cell>
          <cell r="H92">
            <v>13953617.720715474</v>
          </cell>
          <cell r="I92">
            <v>14836758.082786076</v>
          </cell>
          <cell r="J92">
            <v>9361287.8379483558</v>
          </cell>
          <cell r="K92">
            <v>6888494.8241506768</v>
          </cell>
          <cell r="L92">
            <v>6181982.5344941979</v>
          </cell>
          <cell r="M92">
            <v>2649421.0862117987</v>
          </cell>
          <cell r="N92">
            <v>1628879585.1204405</v>
          </cell>
          <cell r="O92">
            <v>2903654912.6060023</v>
          </cell>
          <cell r="P92">
            <v>2124625545.8092701</v>
          </cell>
          <cell r="Q92">
            <v>708208515.26975679</v>
          </cell>
          <cell r="R92">
            <v>495745960.68882978</v>
          </cell>
          <cell r="S92">
            <v>283283406.10790271</v>
          </cell>
        </row>
        <row r="93">
          <cell r="B93">
            <v>51558416.672413647</v>
          </cell>
          <cell r="C93">
            <v>66146650.84716633</v>
          </cell>
          <cell r="D93">
            <v>69743749.684776589</v>
          </cell>
          <cell r="E93">
            <v>45863010.179530747</v>
          </cell>
          <cell r="F93">
            <v>38169215.443531029</v>
          </cell>
          <cell r="G93">
            <v>22881545.383687448</v>
          </cell>
          <cell r="H93">
            <v>13954904.363288932</v>
          </cell>
          <cell r="I93">
            <v>14838126.158433802</v>
          </cell>
          <cell r="J93">
            <v>9362151.0285356138</v>
          </cell>
          <cell r="K93">
            <v>6889130.0021299794</v>
          </cell>
          <cell r="L93">
            <v>6182552.566014085</v>
          </cell>
          <cell r="M93">
            <v>2649665.3854346075</v>
          </cell>
          <cell r="N93">
            <v>1641754741.0247347</v>
          </cell>
          <cell r="O93">
            <v>2926606277.4788747</v>
          </cell>
          <cell r="P93">
            <v>2141419227.4235671</v>
          </cell>
          <cell r="Q93">
            <v>713806409.1411891</v>
          </cell>
          <cell r="R93">
            <v>499664486.39883244</v>
          </cell>
          <cell r="S93">
            <v>285522563.6564756</v>
          </cell>
        </row>
        <row r="94">
          <cell r="B94">
            <v>52737483.104405433</v>
          </cell>
          <cell r="C94">
            <v>67659329.099062786</v>
          </cell>
          <cell r="D94">
            <v>71338688.385416642</v>
          </cell>
          <cell r="E94">
            <v>46911830.901011817</v>
          </cell>
          <cell r="F94">
            <v>39042090.205199368</v>
          </cell>
          <cell r="G94">
            <v>23404813.238195434</v>
          </cell>
          <cell r="H94">
            <v>13956191.124501809</v>
          </cell>
          <cell r="I94">
            <v>14839494.360229773</v>
          </cell>
          <cell r="J94">
            <v>9363014.2987164035</v>
          </cell>
          <cell r="K94">
            <v>6889765.2386781089</v>
          </cell>
          <cell r="L94">
            <v>6183122.6500957394</v>
          </cell>
          <cell r="M94">
            <v>2649909.7071838877</v>
          </cell>
          <cell r="N94">
            <v>1654731666.0475533</v>
          </cell>
          <cell r="O94">
            <v>2949739056.8673773</v>
          </cell>
          <cell r="P94">
            <v>2158345651.366374</v>
          </cell>
          <cell r="Q94">
            <v>719448550.45545805</v>
          </cell>
          <cell r="R94">
            <v>503613985.31882066</v>
          </cell>
          <cell r="S94">
            <v>287779420.18218321</v>
          </cell>
        </row>
        <row r="95">
          <cell r="B95">
            <v>53943513.080679104</v>
          </cell>
          <cell r="C95">
            <v>69206600.115134805</v>
          </cell>
          <cell r="D95">
            <v>72970101.02774033</v>
          </cell>
          <cell r="E95">
            <v>47984636.635720372</v>
          </cell>
          <cell r="F95">
            <v>39934926.350425228</v>
          </cell>
          <cell r="G95">
            <v>23940047.471851774</v>
          </cell>
          <cell r="H95">
            <v>13957478.004365047</v>
          </cell>
          <cell r="I95">
            <v>14840862.688185623</v>
          </cell>
          <cell r="J95">
            <v>9363877.6484980695</v>
          </cell>
          <cell r="K95">
            <v>6890400.5338004669</v>
          </cell>
          <cell r="L95">
            <v>6183692.7867440097</v>
          </cell>
          <cell r="M95">
            <v>2650154.051461718</v>
          </cell>
          <cell r="N95">
            <v>1667811164.6027272</v>
          </cell>
          <cell r="O95">
            <v>2973054684.7266006</v>
          </cell>
          <cell r="P95">
            <v>2175405866.8731222</v>
          </cell>
          <cell r="Q95">
            <v>725135288.95770752</v>
          </cell>
          <cell r="R95">
            <v>507594702.27039534</v>
          </cell>
          <cell r="S95">
            <v>290054115.58308297</v>
          </cell>
        </row>
        <row r="96">
          <cell r="B96">
            <v>55177123.218501076</v>
          </cell>
          <cell r="C96">
            <v>70789254.981875405</v>
          </cell>
          <cell r="D96">
            <v>74638821.718049899</v>
          </cell>
          <cell r="E96">
            <v>49081975.886224799</v>
          </cell>
          <cell r="F96">
            <v>40848180.3671849</v>
          </cell>
          <cell r="G96">
            <v>24487521.738443304</v>
          </cell>
          <cell r="H96">
            <v>13958765.002889585</v>
          </cell>
          <cell r="I96">
            <v>14842231.142312977</v>
          </cell>
          <cell r="J96">
            <v>9364741.0778879486</v>
          </cell>
          <cell r="K96">
            <v>6891035.8875024533</v>
          </cell>
          <cell r="L96">
            <v>6184262.9759637406</v>
          </cell>
          <cell r="M96">
            <v>2650398.4182701744</v>
          </cell>
          <cell r="N96">
            <v>1680994047.4624171</v>
          </cell>
          <cell r="O96">
            <v>2996554606.3460474</v>
          </cell>
          <cell r="P96">
            <v>2192600931.4727178</v>
          </cell>
          <cell r="Q96">
            <v>730866977.15757263</v>
          </cell>
          <cell r="R96">
            <v>511606884.01030093</v>
          </cell>
          <cell r="S96">
            <v>292346790.86302906</v>
          </cell>
        </row>
        <row r="97">
          <cell r="B97">
            <v>56438944.236282997</v>
          </cell>
          <cell r="C97">
            <v>72408102.876781672</v>
          </cell>
          <cell r="D97">
            <v>76345703.637452573</v>
          </cell>
          <cell r="E97">
            <v>50204409.698554069</v>
          </cell>
          <cell r="F97">
            <v>41782319.182674624</v>
          </cell>
          <cell r="G97">
            <v>25047515.949823268</v>
          </cell>
          <cell r="H97">
            <v>13960052.120086364</v>
          </cell>
          <cell r="I97">
            <v>14843599.722623477</v>
          </cell>
          <cell r="J97">
            <v>9365604.5868933834</v>
          </cell>
          <cell r="K97">
            <v>6891671.2997894706</v>
          </cell>
          <cell r="L97">
            <v>6184833.2177597824</v>
          </cell>
          <cell r="M97">
            <v>2650642.8076113346</v>
          </cell>
          <cell r="N97">
            <v>1694281131.8073714</v>
          </cell>
          <cell r="O97">
            <v>3020240278.4392266</v>
          </cell>
          <cell r="P97">
            <v>2209931911.053093</v>
          </cell>
          <cell r="Q97">
            <v>736643970.35103106</v>
          </cell>
          <cell r="R97">
            <v>515650779.24572176</v>
          </cell>
          <cell r="S97">
            <v>294657588.14041239</v>
          </cell>
        </row>
        <row r="98">
          <cell r="B98">
            <v>57729621.276054531</v>
          </cell>
          <cell r="C98">
            <v>74063971.482069954</v>
          </cell>
          <cell r="D98">
            <v>78091619.478073761</v>
          </cell>
          <cell r="E98">
            <v>51352511.949048512</v>
          </cell>
          <cell r="F98">
            <v>42737820.40204037</v>
          </cell>
          <cell r="G98">
            <v>25620316.419024199</v>
          </cell>
          <cell r="H98">
            <v>13961339.355966328</v>
          </cell>
          <cell r="I98">
            <v>14844968.429128755</v>
          </cell>
          <cell r="J98">
            <v>9366468.1755217128</v>
          </cell>
          <cell r="K98">
            <v>6892306.7706669206</v>
          </cell>
          <cell r="L98">
            <v>6185403.5121369809</v>
          </cell>
          <cell r="M98">
            <v>2650887.2194872773</v>
          </cell>
          <cell r="N98">
            <v>1707673241.2775819</v>
          </cell>
          <cell r="O98">
            <v>3044113169.2339501</v>
          </cell>
          <cell r="P98">
            <v>2227399879.9272809</v>
          </cell>
          <cell r="Q98">
            <v>742466626.64242697</v>
          </cell>
          <cell r="R98">
            <v>519726638.64969897</v>
          </cell>
          <cell r="S98">
            <v>296986650.6569708</v>
          </cell>
        </row>
        <row r="99">
          <cell r="B99">
            <v>59049814.233310618</v>
          </cell>
          <cell r="C99">
            <v>75757707.407851979</v>
          </cell>
          <cell r="D99">
            <v>79877461.889245749</v>
          </cell>
          <cell r="E99">
            <v>52526869.637770489</v>
          </cell>
          <cell r="F99">
            <v>43715172.552567162</v>
          </cell>
          <cell r="G99">
            <v>26206216.006643664</v>
          </cell>
          <cell r="H99">
            <v>13962626.710540418</v>
          </cell>
          <cell r="I99">
            <v>14846337.261840446</v>
          </cell>
          <cell r="J99">
            <v>9367331.843780281</v>
          </cell>
          <cell r="K99">
            <v>6892942.3001402067</v>
          </cell>
          <cell r="L99">
            <v>6185973.8591001863</v>
          </cell>
          <cell r="M99">
            <v>2651131.6539000794</v>
          </cell>
          <cell r="N99">
            <v>1721171206.02334</v>
          </cell>
          <cell r="O99">
            <v>3068174758.563345</v>
          </cell>
          <cell r="P99">
            <v>2245005920.9000087</v>
          </cell>
          <cell r="Q99">
            <v>748335306.96666956</v>
          </cell>
          <cell r="R99">
            <v>523834714.87666875</v>
          </cell>
          <cell r="S99">
            <v>299334122.78666782</v>
          </cell>
        </row>
        <row r="100">
          <cell r="B100">
            <v>60400198.094401903</v>
          </cell>
          <cell r="C100">
            <v>77490176.624988481</v>
          </cell>
          <cell r="D100">
            <v>81704143.933900237</v>
          </cell>
          <cell r="E100">
            <v>53728083.188624956</v>
          </cell>
          <cell r="F100">
            <v>44714875.333452567</v>
          </cell>
          <cell r="G100">
            <v>26805514.270577587</v>
          </cell>
          <cell r="H100">
            <v>13963914.183819581</v>
          </cell>
          <cell r="I100">
            <v>14847706.22077019</v>
          </cell>
          <cell r="J100">
            <v>9368195.5916764271</v>
          </cell>
          <cell r="K100">
            <v>6893577.8882147297</v>
          </cell>
          <cell r="L100">
            <v>6186544.2586542452</v>
          </cell>
          <cell r="M100">
            <v>2651376.1108518192</v>
          </cell>
          <cell r="N100">
            <v>1734775862.7566948</v>
          </cell>
          <cell r="O100">
            <v>3092426537.9575858</v>
          </cell>
          <cell r="P100">
            <v>2262751125.3348193</v>
          </cell>
          <cell r="Q100">
            <v>754250375.11160648</v>
          </cell>
          <cell r="R100">
            <v>527975262.57812458</v>
          </cell>
          <cell r="S100">
            <v>301700150.04464257</v>
          </cell>
        </row>
        <row r="101">
          <cell r="B101">
            <v>58619877.013532557</v>
          </cell>
          <cell r="C101">
            <v>75206121.284803391</v>
          </cell>
          <cell r="D101">
            <v>79295880.146212623</v>
          </cell>
          <cell r="E101">
            <v>52144425.482967906</v>
          </cell>
          <cell r="F101">
            <v>43396885.696064793</v>
          </cell>
          <cell r="G101">
            <v>26015410.535075489</v>
          </cell>
          <cell r="H101">
            <v>13250550.68436194</v>
          </cell>
          <cell r="I101">
            <v>14089193.132739278</v>
          </cell>
          <cell r="J101">
            <v>8889609.9527997822</v>
          </cell>
          <cell r="K101">
            <v>6541411.0973432353</v>
          </cell>
          <cell r="L101">
            <v>5870497.1386413658</v>
          </cell>
          <cell r="M101">
            <v>2515927.3451320138</v>
          </cell>
          <cell r="N101">
            <v>1659011445.9567919</v>
          </cell>
          <cell r="O101">
            <v>2957368229.7490635</v>
          </cell>
          <cell r="P101">
            <v>2163927972.9871202</v>
          </cell>
          <cell r="Q101">
            <v>721309324.32903993</v>
          </cell>
          <cell r="R101">
            <v>504916527.03032809</v>
          </cell>
          <cell r="S101">
            <v>288523729.73161602</v>
          </cell>
        </row>
        <row r="102">
          <cell r="B102">
            <v>59960428.832128726</v>
          </cell>
          <cell r="C102">
            <v>76925976.524940342</v>
          </cell>
          <cell r="D102">
            <v>81109262.25741443</v>
          </cell>
          <cell r="E102">
            <v>53336893.089044735</v>
          </cell>
          <cell r="F102">
            <v>44389309.716808468</v>
          </cell>
          <cell r="G102">
            <v>26610345.353793561</v>
          </cell>
          <cell r="H102">
            <v>13251772.498157725</v>
          </cell>
          <cell r="I102">
            <v>14090492.276522137</v>
          </cell>
          <cell r="J102">
            <v>8890429.6506627761</v>
          </cell>
          <cell r="K102">
            <v>6542014.2712424202</v>
          </cell>
          <cell r="L102">
            <v>5871038.4485508902</v>
          </cell>
          <cell r="M102">
            <v>2516159.3350932384</v>
          </cell>
          <cell r="N102">
            <v>1672124773.1841838</v>
          </cell>
          <cell r="O102">
            <v>2980744160.8935447</v>
          </cell>
          <cell r="P102">
            <v>2181032312.8489351</v>
          </cell>
          <cell r="Q102">
            <v>727010770.94964504</v>
          </cell>
          <cell r="R102">
            <v>508907539.66475165</v>
          </cell>
          <cell r="S102">
            <v>290804308.37985808</v>
          </cell>
        </row>
        <row r="103">
          <cell r="B103">
            <v>61331637.132278539</v>
          </cell>
          <cell r="C103">
            <v>78685162.367380604</v>
          </cell>
          <cell r="D103">
            <v>82964113.795213982</v>
          </cell>
          <cell r="E103">
            <v>54556630.70487567</v>
          </cell>
          <cell r="F103">
            <v>45404429.039787591</v>
          </cell>
          <cell r="G103">
            <v>27218885.471495703</v>
          </cell>
          <cell r="H103">
            <v>13252994.424615161</v>
          </cell>
          <cell r="I103">
            <v>14091791.540097134</v>
          </cell>
          <cell r="J103">
            <v>8891249.4241089057</v>
          </cell>
          <cell r="K103">
            <v>6542617.5007593827</v>
          </cell>
          <cell r="L103">
            <v>5871579.8083738051</v>
          </cell>
          <cell r="M103">
            <v>2516391.3464459167</v>
          </cell>
          <cell r="N103">
            <v>1685341752.1081276</v>
          </cell>
          <cell r="O103">
            <v>3004304862.4536185</v>
          </cell>
          <cell r="P103">
            <v>2198271850.5758185</v>
          </cell>
          <cell r="Q103">
            <v>732757283.52527285</v>
          </cell>
          <cell r="R103">
            <v>512930098.46769112</v>
          </cell>
          <cell r="S103">
            <v>293102913.41010916</v>
          </cell>
        </row>
        <row r="104">
          <cell r="B104">
            <v>62734202.983383559</v>
          </cell>
          <cell r="C104">
            <v>80484578.24612385</v>
          </cell>
          <cell r="D104">
            <v>84861383.105429679</v>
          </cell>
          <cell r="E104">
            <v>55804261.956149317</v>
          </cell>
          <cell r="F104">
            <v>46442762.673745185</v>
          </cell>
          <cell r="G104">
            <v>27841342.021695413</v>
          </cell>
          <cell r="H104">
            <v>13254216.46374464</v>
          </cell>
          <cell r="I104">
            <v>14093090.923475314</v>
          </cell>
          <cell r="J104">
            <v>8892069.2731451374</v>
          </cell>
          <cell r="K104">
            <v>6543220.7858992526</v>
          </cell>
          <cell r="L104">
            <v>5872121.2181147141</v>
          </cell>
          <cell r="M104">
            <v>2516623.3791920203</v>
          </cell>
          <cell r="N104">
            <v>1698663202.0229194</v>
          </cell>
          <cell r="O104">
            <v>3028051794.9104214</v>
          </cell>
          <cell r="P104">
            <v>2215647654.8125038</v>
          </cell>
          <cell r="Q104">
            <v>738549218.27083457</v>
          </cell>
          <cell r="R104">
            <v>516984452.78958428</v>
          </cell>
          <cell r="S104">
            <v>295419687.30833381</v>
          </cell>
        </row>
        <row r="105">
          <cell r="B105">
            <v>64168843.487288781</v>
          </cell>
          <cell r="C105">
            <v>82325144.163924739</v>
          </cell>
          <cell r="D105">
            <v>86802040.221177444</v>
          </cell>
          <cell r="E105">
            <v>57080424.72997199</v>
          </cell>
          <cell r="F105">
            <v>47504841.496403702</v>
          </cell>
          <cell r="G105">
            <v>28478033.253079705</v>
          </cell>
          <cell r="H105">
            <v>13255438.615556551</v>
          </cell>
          <cell r="I105">
            <v>14094390.426667726</v>
          </cell>
          <cell r="J105">
            <v>8892889.1977784447</v>
          </cell>
          <cell r="K105">
            <v>6543824.1266671577</v>
          </cell>
          <cell r="L105">
            <v>5872662.6777782189</v>
          </cell>
          <cell r="M105">
            <v>2516855.4333335222</v>
          </cell>
          <cell r="N105">
            <v>1712089948.6988044</v>
          </cell>
          <cell r="O105">
            <v>3051986430.2891726</v>
          </cell>
          <cell r="P105">
            <v>2233160802.6506147</v>
          </cell>
          <cell r="Q105">
            <v>744386934.2168715</v>
          </cell>
          <cell r="R105">
            <v>521070853.95181012</v>
          </cell>
          <cell r="S105">
            <v>297754773.68674862</v>
          </cell>
        </row>
        <row r="106">
          <cell r="B106">
            <v>65636292.144921415</v>
          </cell>
          <cell r="C106">
            <v>84207801.162670493</v>
          </cell>
          <cell r="D106">
            <v>88787077.358827785</v>
          </cell>
          <cell r="E106">
            <v>58385771.501005664</v>
          </cell>
          <cell r="F106">
            <v>48591208.525891423</v>
          </cell>
          <cell r="G106">
            <v>29129284.692222871</v>
          </cell>
          <cell r="H106">
            <v>13256660.880061286</v>
          </cell>
          <cell r="I106">
            <v>14095690.049685417</v>
          </cell>
          <cell r="J106">
            <v>8893709.1980157979</v>
          </cell>
          <cell r="K106">
            <v>6544427.5230682287</v>
          </cell>
          <cell r="L106">
            <v>5873204.1873689238</v>
          </cell>
          <cell r="M106">
            <v>2517087.5088723958</v>
          </cell>
          <cell r="N106">
            <v>1725622824.4331656</v>
          </cell>
          <cell r="O106">
            <v>3076110252.2504253</v>
          </cell>
          <cell r="P106">
            <v>2250812379.6954331</v>
          </cell>
          <cell r="Q106">
            <v>750270793.23181105</v>
          </cell>
          <cell r="R106">
            <v>525189555.26226783</v>
          </cell>
          <cell r="S106">
            <v>300108317.29272443</v>
          </cell>
        </row>
        <row r="107">
          <cell r="B107">
            <v>67137299.231314167</v>
          </cell>
          <cell r="C107">
            <v>86133511.804515451</v>
          </cell>
          <cell r="D107">
            <v>90817509.425304815</v>
          </cell>
          <cell r="E107">
            <v>59720969.665064342</v>
          </cell>
          <cell r="F107">
            <v>49702419.198375985</v>
          </cell>
          <cell r="G107">
            <v>29795429.310021207</v>
          </cell>
          <cell r="H107">
            <v>13257883.257269232</v>
          </cell>
          <cell r="I107">
            <v>14096989.792539435</v>
          </cell>
          <cell r="J107">
            <v>8894529.2738641668</v>
          </cell>
          <cell r="K107">
            <v>6545030.9751075944</v>
          </cell>
          <cell r="L107">
            <v>5873745.7468914315</v>
          </cell>
          <cell r="M107">
            <v>2517319.6058106134</v>
          </cell>
          <cell r="N107">
            <v>1739262668.1021147</v>
          </cell>
          <cell r="O107">
            <v>3100424756.1820302</v>
          </cell>
          <cell r="P107">
            <v>2268603480.133193</v>
          </cell>
          <cell r="Q107">
            <v>756201160.04439771</v>
          </cell>
          <cell r="R107">
            <v>529340812.03107852</v>
          </cell>
          <cell r="S107">
            <v>302480464.01775908</v>
          </cell>
        </row>
        <row r="108">
          <cell r="B108">
            <v>68672632.179204807</v>
          </cell>
          <cell r="C108">
            <v>88103260.664018571</v>
          </cell>
          <cell r="D108">
            <v>92894374.536986336</v>
          </cell>
          <cell r="E108">
            <v>61086701.880339161</v>
          </cell>
          <cell r="F108">
            <v>50839041.652046964</v>
          </cell>
          <cell r="G108">
            <v>30476807.691933915</v>
          </cell>
          <cell r="H108">
            <v>13259105.747190783</v>
          </cell>
          <cell r="I108">
            <v>14098289.655240832</v>
          </cell>
          <cell r="J108">
            <v>8895349.4253305234</v>
          </cell>
          <cell r="K108">
            <v>6545634.4827903854</v>
          </cell>
          <cell r="L108">
            <v>5874287.3563503465</v>
          </cell>
          <cell r="M108">
            <v>2517551.7241501482</v>
          </cell>
          <cell r="N108">
            <v>1753010325.2124949</v>
          </cell>
          <cell r="O108">
            <v>3124931449.2918382</v>
          </cell>
          <cell r="P108">
            <v>2286535206.7989063</v>
          </cell>
          <cell r="Q108">
            <v>762178402.26630199</v>
          </cell>
          <cell r="R108">
            <v>533524881.58641154</v>
          </cell>
          <cell r="S108">
            <v>304871360.90652084</v>
          </cell>
        </row>
        <row r="109">
          <cell r="B109">
            <v>70243075.971408054</v>
          </cell>
          <cell r="C109">
            <v>90118054.831535116</v>
          </cell>
          <cell r="D109">
            <v>95018734.550470561</v>
          </cell>
          <cell r="E109">
            <v>62483666.416426919</v>
          </cell>
          <cell r="F109">
            <v>52001657.017592773</v>
          </cell>
          <cell r="G109">
            <v>31173768.212117132</v>
          </cell>
          <cell r="H109">
            <v>13260328.349836331</v>
          </cell>
          <cell r="I109">
            <v>14099589.637800656</v>
          </cell>
          <cell r="J109">
            <v>8896169.6524218414</v>
          </cell>
          <cell r="K109">
            <v>6546238.0461217323</v>
          </cell>
          <cell r="L109">
            <v>5874829.0157502731</v>
          </cell>
          <cell r="M109">
            <v>2517783.8638929739</v>
          </cell>
          <cell r="N109">
            <v>1766866647.954289</v>
          </cell>
          <cell r="O109">
            <v>3149631850.7011237</v>
          </cell>
          <cell r="P109">
            <v>2304608671.2447248</v>
          </cell>
          <cell r="Q109">
            <v>768202890.41490829</v>
          </cell>
          <cell r="R109">
            <v>537742023.29043591</v>
          </cell>
          <cell r="S109">
            <v>307281156.16596329</v>
          </cell>
        </row>
        <row r="110">
          <cell r="B110">
            <v>71849433.542160407</v>
          </cell>
          <cell r="C110">
            <v>92178924.428120509</v>
          </cell>
          <cell r="D110">
            <v>97191675.605480537</v>
          </cell>
          <cell r="E110">
            <v>63912577.51134035</v>
          </cell>
          <cell r="F110">
            <v>53190859.715320289</v>
          </cell>
          <cell r="G110">
            <v>31886667.211540174</v>
          </cell>
          <cell r="H110">
            <v>13261551.065216273</v>
          </cell>
          <cell r="I110">
            <v>14100889.740229961</v>
          </cell>
          <cell r="J110">
            <v>8896989.9551450927</v>
          </cell>
          <cell r="K110">
            <v>6546841.6651067669</v>
          </cell>
          <cell r="L110">
            <v>5875370.7250958169</v>
          </cell>
          <cell r="M110">
            <v>2518016.0250410642</v>
          </cell>
          <cell r="N110">
            <v>1780832495.253448</v>
          </cell>
          <cell r="O110">
            <v>3174527491.5387549</v>
          </cell>
          <cell r="P110">
            <v>2322824993.808845</v>
          </cell>
          <cell r="Q110">
            <v>774274997.93628168</v>
          </cell>
          <cell r="R110">
            <v>541992498.55539727</v>
          </cell>
          <cell r="S110">
            <v>309709999.17451268</v>
          </cell>
        </row>
        <row r="111">
          <cell r="B111">
            <v>69838775.799220562</v>
          </cell>
          <cell r="C111">
            <v>89599359.649387613</v>
          </cell>
          <cell r="D111">
            <v>94471832.37956579</v>
          </cell>
          <cell r="E111">
            <v>62124027.309771784</v>
          </cell>
          <cell r="F111">
            <v>51702349.52577956</v>
          </cell>
          <cell r="G111">
            <v>30994340.422522303</v>
          </cell>
          <cell r="H111">
            <v>12603402.55617086</v>
          </cell>
          <cell r="I111">
            <v>13401086.262257623</v>
          </cell>
          <cell r="J111">
            <v>8455447.284519691</v>
          </cell>
          <cell r="K111">
            <v>6221932.907476753</v>
          </cell>
          <cell r="L111">
            <v>5583785.9426073441</v>
          </cell>
          <cell r="M111">
            <v>2393051.1182602895</v>
          </cell>
          <cell r="N111">
            <v>1705673149.0189807</v>
          </cell>
          <cell r="O111">
            <v>3040547787.3816614</v>
          </cell>
          <cell r="P111">
            <v>2224791063.9378014</v>
          </cell>
          <cell r="Q111">
            <v>741597021.31260026</v>
          </cell>
          <cell r="R111">
            <v>519117914.91882026</v>
          </cell>
          <cell r="S111">
            <v>296638808.52504009</v>
          </cell>
        </row>
        <row r="112">
          <cell r="B112">
            <v>71435887.609683126</v>
          </cell>
          <cell r="C112">
            <v>91648367.437229127</v>
          </cell>
          <cell r="D112">
            <v>96632266.572788402</v>
          </cell>
          <cell r="E112">
            <v>63544713.978380926</v>
          </cell>
          <cell r="F112">
            <v>52884707.49399022</v>
          </cell>
          <cell r="G112">
            <v>31703136.167863246</v>
          </cell>
          <cell r="H112">
            <v>12604564.697389273</v>
          </cell>
          <cell r="I112">
            <v>13402321.956717707</v>
          </cell>
          <cell r="J112">
            <v>8456226.9488814101</v>
          </cell>
          <cell r="K112">
            <v>6222506.6227617925</v>
          </cell>
          <cell r="L112">
            <v>5584300.8152990453</v>
          </cell>
          <cell r="M112">
            <v>2393271.7779853046</v>
          </cell>
          <cell r="N112">
            <v>1719155304.4318159</v>
          </cell>
          <cell r="O112">
            <v>3064581194.8567152</v>
          </cell>
          <cell r="P112">
            <v>2242376484.0414991</v>
          </cell>
          <cell r="Q112">
            <v>747458828.01383293</v>
          </cell>
          <cell r="R112">
            <v>523221179.6096831</v>
          </cell>
          <cell r="S112">
            <v>298983531.20553315</v>
          </cell>
        </row>
        <row r="113">
          <cell r="B113">
            <v>73069523.057708472</v>
          </cell>
          <cell r="C113">
            <v>93744233.070160866</v>
          </cell>
          <cell r="D113">
            <v>98842106.771861449</v>
          </cell>
          <cell r="E113">
            <v>64997889.696682535</v>
          </cell>
          <cell r="F113">
            <v>54094104.279156268</v>
          </cell>
          <cell r="G113">
            <v>32428141.04692876</v>
          </cell>
          <cell r="H113">
            <v>12605726.945767017</v>
          </cell>
          <cell r="I113">
            <v>13403557.765119359</v>
          </cell>
          <cell r="J113">
            <v>8457006.6851348337</v>
          </cell>
          <cell r="K113">
            <v>6223080.3909482742</v>
          </cell>
          <cell r="L113">
            <v>5584815.7354664011</v>
          </cell>
          <cell r="M113">
            <v>2393492.4580570282</v>
          </cell>
          <cell r="N113">
            <v>1732744026.8705082</v>
          </cell>
          <cell r="O113">
            <v>3088804569.638732</v>
          </cell>
          <cell r="P113">
            <v>2260100904.6137066</v>
          </cell>
          <cell r="Q113">
            <v>753366968.20456874</v>
          </cell>
          <cell r="R113">
            <v>527356877.74319816</v>
          </cell>
          <cell r="S113">
            <v>301346787.28182751</v>
          </cell>
        </row>
        <row r="114">
          <cell r="B114">
            <v>74740517.386071756</v>
          </cell>
          <cell r="C114">
            <v>95888028.119340122</v>
          </cell>
          <cell r="D114">
            <v>101102482.82069395</v>
          </cell>
          <cell r="E114">
            <v>66484297.44226151</v>
          </cell>
          <cell r="F114">
            <v>55331158.219921336</v>
          </cell>
          <cell r="G114">
            <v>33169725.739167504</v>
          </cell>
          <cell r="H114">
            <v>12606889.301313978</v>
          </cell>
          <cell r="I114">
            <v>13404793.687473089</v>
          </cell>
          <cell r="J114">
            <v>8457786.493286591</v>
          </cell>
          <cell r="K114">
            <v>6223654.2120410763</v>
          </cell>
          <cell r="L114">
            <v>5585330.7031137878</v>
          </cell>
          <cell r="M114">
            <v>2393713.1584773371</v>
          </cell>
          <cell r="N114">
            <v>1746440158.6729968</v>
          </cell>
          <cell r="O114">
            <v>3113219413.2866464</v>
          </cell>
          <cell r="P114">
            <v>2277965424.3560829</v>
          </cell>
          <cell r="Q114">
            <v>759321808.11869419</v>
          </cell>
          <cell r="R114">
            <v>531525265.68308604</v>
          </cell>
          <cell r="S114">
            <v>303728723.24747771</v>
          </cell>
        </row>
        <row r="115">
          <cell r="B115">
            <v>76449724.938342586</v>
          </cell>
          <cell r="C115">
            <v>98080848.661206961</v>
          </cell>
          <cell r="D115">
            <v>103414550.40109132</v>
          </cell>
          <cell r="E115">
            <v>68004697.183525681</v>
          </cell>
          <cell r="F115">
            <v>56596501.795439668</v>
          </cell>
          <cell r="G115">
            <v>33928269.400931112</v>
          </cell>
          <cell r="H115">
            <v>12608051.764040031</v>
          </cell>
          <cell r="I115">
            <v>13406029.723789398</v>
          </cell>
          <cell r="J115">
            <v>8458566.3733433113</v>
          </cell>
          <cell r="K115">
            <v>6224228.0860450771</v>
          </cell>
          <cell r="L115">
            <v>5585845.7182455836</v>
          </cell>
          <cell r="M115">
            <v>2393933.8792481064</v>
          </cell>
          <cell r="N115">
            <v>1760244548.8353138</v>
          </cell>
          <cell r="O115">
            <v>3137827239.228168</v>
          </cell>
          <cell r="P115">
            <v>2295971150.654757</v>
          </cell>
          <cell r="Q115">
            <v>765323716.88491893</v>
          </cell>
          <cell r="R115">
            <v>535726601.81944335</v>
          </cell>
          <cell r="S115">
            <v>306129486.75396758</v>
          </cell>
        </row>
        <row r="116">
          <cell r="B116">
            <v>78198019.595692575</v>
          </cell>
          <cell r="C116">
            <v>100323815.83788466</v>
          </cell>
          <cell r="D116">
            <v>105779491.62363066</v>
          </cell>
          <cell r="E116">
            <v>69559866.268261433</v>
          </cell>
          <cell r="F116">
            <v>57890781.948749155</v>
          </cell>
          <cell r="G116">
            <v>34704159.859328687</v>
          </cell>
          <cell r="H116">
            <v>12609214.333955063</v>
          </cell>
          <cell r="I116">
            <v>13407265.874078801</v>
          </cell>
          <cell r="J116">
            <v>8459346.3253116235</v>
          </cell>
          <cell r="K116">
            <v>6224802.0129651567</v>
          </cell>
          <cell r="L116">
            <v>5586360.7808661675</v>
          </cell>
          <cell r="M116">
            <v>2394154.6203712141</v>
          </cell>
          <cell r="N116">
            <v>1774158053.0642118</v>
          </cell>
          <cell r="O116">
            <v>3162629572.8535948</v>
          </cell>
          <cell r="P116">
            <v>2314119199.648972</v>
          </cell>
          <cell r="Q116">
            <v>771373066.54965723</v>
          </cell>
          <cell r="R116">
            <v>539961146.58476007</v>
          </cell>
          <cell r="S116">
            <v>308549226.61986291</v>
          </cell>
        </row>
        <row r="117">
          <cell r="B117">
            <v>79986295.22369203</v>
          </cell>
          <cell r="C117">
            <v>102618076.43039559</v>
          </cell>
          <cell r="D117">
            <v>108198515.6320485</v>
          </cell>
          <cell r="E117">
            <v>71150599.821074888</v>
          </cell>
          <cell r="F117">
            <v>59214660.417539448</v>
          </cell>
          <cell r="G117">
            <v>35497793.810514487</v>
          </cell>
          <cell r="H117">
            <v>12610377.011068959</v>
          </cell>
          <cell r="I117">
            <v>13408502.138351804</v>
          </cell>
          <cell r="J117">
            <v>8460126.3491981626</v>
          </cell>
          <cell r="K117">
            <v>6225375.9928061944</v>
          </cell>
          <cell r="L117">
            <v>5586875.8909799187</v>
          </cell>
          <cell r="M117">
            <v>2394375.381848536</v>
          </cell>
          <cell r="N117">
            <v>1788181533.8302085</v>
          </cell>
          <cell r="O117">
            <v>3187627951.6103716</v>
          </cell>
          <cell r="P117">
            <v>2332410696.300272</v>
          </cell>
          <cell r="Q117">
            <v>777470232.10009062</v>
          </cell>
          <cell r="R117">
            <v>544229162.47006345</v>
          </cell>
          <cell r="S117">
            <v>310988092.84003621</v>
          </cell>
        </row>
        <row r="118">
          <cell r="B118">
            <v>81815466.129324213</v>
          </cell>
          <cell r="C118">
            <v>104964803.44498572</v>
          </cell>
          <cell r="D118">
            <v>110672859.22145018</v>
          </cell>
          <cell r="E118">
            <v>72777711.149922118</v>
          </cell>
          <cell r="F118">
            <v>60568814.072484203</v>
          </cell>
          <cell r="G118">
            <v>36309577.022510163</v>
          </cell>
          <cell r="H118">
            <v>12611539.795391602</v>
          </cell>
          <cell r="I118">
            <v>13409738.516618917</v>
          </cell>
          <cell r="J118">
            <v>8460906.4450095538</v>
          </cell>
          <cell r="K118">
            <v>6225950.0255730683</v>
          </cell>
          <cell r="L118">
            <v>5587391.0485912161</v>
          </cell>
          <cell r="M118">
            <v>2394596.163681949</v>
          </cell>
          <cell r="N118">
            <v>1802315860.4210486</v>
          </cell>
          <cell r="O118">
            <v>3212823925.0983906</v>
          </cell>
          <cell r="P118">
            <v>2350846774.4622374</v>
          </cell>
          <cell r="Q118">
            <v>783615591.48741233</v>
          </cell>
          <cell r="R118">
            <v>548530914.04118872</v>
          </cell>
          <cell r="S118">
            <v>313446236.59496492</v>
          </cell>
        </row>
        <row r="119">
          <cell r="B119">
            <v>83686467.528450996</v>
          </cell>
          <cell r="C119">
            <v>107365196.71285766</v>
          </cell>
          <cell r="D119">
            <v>113203787.47065656</v>
          </cell>
          <cell r="E119">
            <v>74442032.16193606</v>
          </cell>
          <cell r="F119">
            <v>61953935.263310619</v>
          </cell>
          <cell r="G119">
            <v>37139924.542665266</v>
          </cell>
          <cell r="H119">
            <v>12612702.686932877</v>
          </cell>
          <cell r="I119">
            <v>13410975.008890653</v>
          </cell>
          <cell r="J119">
            <v>8461686.6127524357</v>
          </cell>
          <cell r="K119">
            <v>6226524.1112706605</v>
          </cell>
          <cell r="L119">
            <v>5587906.2537044398</v>
          </cell>
          <cell r="M119">
            <v>2394816.9658733308</v>
          </cell>
          <cell r="N119">
            <v>1816561908.995589</v>
          </cell>
          <cell r="O119">
            <v>3238219055.16605</v>
          </cell>
          <cell r="P119">
            <v>2369428576.9507685</v>
          </cell>
          <cell r="Q119">
            <v>789809525.65025604</v>
          </cell>
          <cell r="R119">
            <v>552866667.95517933</v>
          </cell>
          <cell r="S119">
            <v>315923810.26010245</v>
          </cell>
        </row>
        <row r="120">
          <cell r="B120">
            <v>85600256.023968577</v>
          </cell>
          <cell r="C120">
            <v>109820483.5036186</v>
          </cell>
          <cell r="D120">
            <v>115792594.38901176</v>
          </cell>
          <cell r="E120">
            <v>76144413.788762748</v>
          </cell>
          <cell r="F120">
            <v>63370732.172782943</v>
          </cell>
          <cell r="G120">
            <v>37989260.909862027</v>
          </cell>
          <cell r="H120">
            <v>12613865.685702672</v>
          </cell>
          <cell r="I120">
            <v>13412211.615177523</v>
          </cell>
          <cell r="J120">
            <v>8462466.8524334375</v>
          </cell>
          <cell r="K120">
            <v>6227098.2499038503</v>
          </cell>
          <cell r="L120">
            <v>5588421.506323969</v>
          </cell>
          <cell r="M120">
            <v>2395037.7884245575</v>
          </cell>
          <cell r="N120">
            <v>1830920562.6381121</v>
          </cell>
          <cell r="O120">
            <v>3263814916.0070691</v>
          </cell>
          <cell r="P120">
            <v>2388157255.6149287</v>
          </cell>
          <cell r="Q120">
            <v>796052418.53830945</v>
          </cell>
          <cell r="R120">
            <v>557236692.97681665</v>
          </cell>
          <cell r="S120">
            <v>318420967.41532379</v>
          </cell>
        </row>
        <row r="121">
          <cell r="B121">
            <v>87557810.094898105</v>
          </cell>
          <cell r="C121">
            <v>112331919.15275687</v>
          </cell>
          <cell r="D121">
            <v>118440603.57798232</v>
          </cell>
          <cell r="E121">
            <v>77885726.421624482</v>
          </cell>
          <cell r="F121">
            <v>64819929.178781159</v>
          </cell>
          <cell r="G121">
            <v>38858020.371573001</v>
          </cell>
          <cell r="H121">
            <v>12615028.791710874</v>
          </cell>
          <cell r="I121">
            <v>13413448.335490042</v>
          </cell>
          <cell r="J121">
            <v>8463247.1640591919</v>
          </cell>
          <cell r="K121">
            <v>6227672.4414775195</v>
          </cell>
          <cell r="L121">
            <v>5588936.8064541845</v>
          </cell>
          <cell r="M121">
            <v>2395258.6313375072</v>
          </cell>
          <cell r="N121">
            <v>1845392711.4130633</v>
          </cell>
          <cell r="O121">
            <v>3289613094.258069</v>
          </cell>
          <cell r="P121">
            <v>2407033971.4083438</v>
          </cell>
          <cell r="Q121">
            <v>802344657.13611448</v>
          </cell>
          <cell r="R121">
            <v>561641259.99528015</v>
          </cell>
          <cell r="S121">
            <v>320937862.85444576</v>
          </cell>
        </row>
        <row r="122">
          <cell r="B122">
            <v>89560130.596660972</v>
          </cell>
          <cell r="C122">
            <v>114900787.70346814</v>
          </cell>
          <cell r="D122">
            <v>121149168.90788634</v>
          </cell>
          <cell r="E122">
            <v>79666860.356332153</v>
          </cell>
          <cell r="F122">
            <v>66302267.224659868</v>
          </cell>
          <cell r="G122">
            <v>39746647.105882488</v>
          </cell>
          <cell r="H122">
            <v>12616192.004967369</v>
          </cell>
          <cell r="I122">
            <v>13414685.169838721</v>
          </cell>
          <cell r="J122">
            <v>8464027.5476363357</v>
          </cell>
          <cell r="K122">
            <v>6228246.6859965483</v>
          </cell>
          <cell r="L122">
            <v>5589452.1540994681</v>
          </cell>
          <cell r="M122">
            <v>2395479.4946140568</v>
          </cell>
          <cell r="N122">
            <v>1859979252.4202273</v>
          </cell>
          <cell r="O122">
            <v>3315615189.0969267</v>
          </cell>
          <cell r="P122">
            <v>2426059894.4611664</v>
          </cell>
          <cell r="Q122">
            <v>808686631.4870553</v>
          </cell>
          <cell r="R122">
            <v>566080642.04093874</v>
          </cell>
          <cell r="S122">
            <v>323474652.59482211</v>
          </cell>
        </row>
        <row r="123">
          <cell r="B123">
            <v>91608241.272794738</v>
          </cell>
          <cell r="C123">
            <v>117528402.56315914</v>
          </cell>
          <cell r="D123">
            <v>123919675.2100983</v>
          </cell>
          <cell r="E123">
            <v>81488726.248474389</v>
          </cell>
          <cell r="F123">
            <v>67818504.198076725</v>
          </cell>
          <cell r="G123">
            <v>40655595.448585264</v>
          </cell>
          <cell r="H123">
            <v>12617355.32548205</v>
          </cell>
          <cell r="I123">
            <v>13415922.118234077</v>
          </cell>
          <cell r="J123">
            <v>8464808.0031714998</v>
          </cell>
          <cell r="K123">
            <v>6228820.9834658206</v>
          </cell>
          <cell r="L123">
            <v>5589967.5492641991</v>
          </cell>
          <cell r="M123">
            <v>2395700.3782560849</v>
          </cell>
          <cell r="N123">
            <v>1874681089.8503358</v>
          </cell>
          <cell r="O123">
            <v>3341822812.3419027</v>
          </cell>
          <cell r="P123">
            <v>2445236204.1526117</v>
          </cell>
          <cell r="Q123">
            <v>815078734.71753716</v>
          </cell>
          <cell r="R123">
            <v>570555114.30227613</v>
          </cell>
          <cell r="S123">
            <v>326031493.88701487</v>
          </cell>
        </row>
        <row r="124">
          <cell r="B124">
            <v>93703189.278371274</v>
          </cell>
          <cell r="C124">
            <v>120216107.1749647</v>
          </cell>
          <cell r="D124">
            <v>126753538.98508362</v>
          </cell>
          <cell r="E124">
            <v>83352255.579016313</v>
          </cell>
          <cell r="F124">
            <v>69369415.318484157</v>
          </cell>
          <cell r="G124">
            <v>41585330.12547873</v>
          </cell>
          <cell r="H124">
            <v>12618518.753264803</v>
          </cell>
          <cell r="I124">
            <v>13417159.180686627</v>
          </cell>
          <cell r="J124">
            <v>8465588.5306713227</v>
          </cell>
          <cell r="K124">
            <v>6229395.3338902192</v>
          </cell>
          <cell r="L124">
            <v>5590482.991952762</v>
          </cell>
          <cell r="M124">
            <v>2395921.2822654685</v>
          </cell>
          <cell r="N124">
            <v>1889499135.0411167</v>
          </cell>
          <cell r="O124">
            <v>3368237588.5515556</v>
          </cell>
          <cell r="P124">
            <v>2464564089.1840653</v>
          </cell>
          <cell r="Q124">
            <v>821521363.06135511</v>
          </cell>
          <cell r="R124">
            <v>575064954.14294863</v>
          </cell>
          <cell r="S124">
            <v>328608545.22454202</v>
          </cell>
        </row>
        <row r="125">
          <cell r="B125">
            <v>95846045.715384677</v>
          </cell>
          <cell r="C125">
            <v>122965275.70462142</v>
          </cell>
          <cell r="D125">
            <v>129652209.12662499</v>
          </cell>
          <cell r="E125">
            <v>85258401.130545676</v>
          </cell>
          <cell r="F125">
            <v>70955793.533482447</v>
          </cell>
          <cell r="G125">
            <v>42536326.489967227</v>
          </cell>
          <cell r="H125">
            <v>12619682.288325524</v>
          </cell>
          <cell r="I125">
            <v>13418396.357206885</v>
          </cell>
          <cell r="J125">
            <v>8466369.1301424392</v>
          </cell>
          <cell r="K125">
            <v>6229969.7372746253</v>
          </cell>
          <cell r="L125">
            <v>5590998.4821695359</v>
          </cell>
          <cell r="M125">
            <v>2396142.2066440862</v>
          </cell>
          <cell r="N125">
            <v>1904434306.5337873</v>
          </cell>
          <cell r="O125">
            <v>3394861155.1254463</v>
          </cell>
          <cell r="P125">
            <v>2484044747.6527662</v>
          </cell>
          <cell r="Q125">
            <v>828014915.88425529</v>
          </cell>
          <cell r="R125">
            <v>579610441.11897874</v>
          </cell>
          <cell r="S125">
            <v>331205966.35370207</v>
          </cell>
        </row>
        <row r="126">
          <cell r="B126">
            <v>98037906.180382743</v>
          </cell>
          <cell r="C126">
            <v>125777313.74304917</v>
          </cell>
          <cell r="D126">
            <v>132617167.66261075</v>
          </cell>
          <cell r="E126">
            <v>87208137.474410236</v>
          </cell>
          <cell r="F126">
            <v>72578449.924236834</v>
          </cell>
          <cell r="G126">
            <v>43509070.766100094</v>
          </cell>
          <cell r="H126">
            <v>12620845.9306741</v>
          </cell>
          <cell r="I126">
            <v>13419633.647805372</v>
          </cell>
          <cell r="J126">
            <v>8467149.8015914839</v>
          </cell>
          <cell r="K126">
            <v>6230544.1936239228</v>
          </cell>
          <cell r="L126">
            <v>5591514.0199189056</v>
          </cell>
          <cell r="M126">
            <v>2396363.1513938163</v>
          </cell>
          <cell r="N126">
            <v>1919487530.1299906</v>
          </cell>
          <cell r="O126">
            <v>3421695162.4056354</v>
          </cell>
          <cell r="P126">
            <v>2503679387.1260748</v>
          </cell>
          <cell r="Q126">
            <v>834559795.70869148</v>
          </cell>
          <cell r="R126">
            <v>584191856.99608409</v>
          </cell>
          <cell r="S126">
            <v>333823918.28347659</v>
          </cell>
        </row>
        <row r="127">
          <cell r="B127">
            <v>100279891.32462201</v>
          </cell>
          <cell r="C127">
            <v>128653659.02499956</v>
          </cell>
          <cell r="D127">
            <v>135649930.51276389</v>
          </cell>
          <cell r="E127">
            <v>89202461.468995169</v>
          </cell>
          <cell r="F127">
            <v>74238214.120165914</v>
          </cell>
          <cell r="G127">
            <v>44504060.297167525</v>
          </cell>
          <cell r="H127">
            <v>12622009.680320429</v>
          </cell>
          <cell r="I127">
            <v>13420871.052492606</v>
          </cell>
          <cell r="J127">
            <v>8467930.5450250953</v>
          </cell>
          <cell r="K127">
            <v>6231118.7029429954</v>
          </cell>
          <cell r="L127">
            <v>5592029.6052052528</v>
          </cell>
          <cell r="M127">
            <v>2396584.1165165366</v>
          </cell>
          <cell r="N127">
            <v>1934659738.9491866</v>
          </cell>
          <cell r="O127">
            <v>3448741273.7789845</v>
          </cell>
          <cell r="P127">
            <v>2523469224.7163305</v>
          </cell>
          <cell r="Q127">
            <v>841156408.23877668</v>
          </cell>
          <cell r="R127">
            <v>588809485.76714373</v>
          </cell>
          <cell r="S127">
            <v>336462563.29551071</v>
          </cell>
        </row>
        <row r="128">
          <cell r="B128">
            <v>102573147.42703272</v>
          </cell>
          <cell r="C128">
            <v>131595782.16413887</v>
          </cell>
          <cell r="D128">
            <v>138752048.26369929</v>
          </cell>
          <cell r="E128">
            <v>91242392.769395381</v>
          </cell>
          <cell r="F128">
            <v>75935934.723113373</v>
          </cell>
          <cell r="G128">
            <v>45521803.799981572</v>
          </cell>
          <cell r="H128">
            <v>12623173.5372744</v>
          </cell>
          <cell r="I128">
            <v>13422108.571279107</v>
          </cell>
          <cell r="J128">
            <v>8468711.360449912</v>
          </cell>
          <cell r="K128">
            <v>6231693.2652367279</v>
          </cell>
          <cell r="L128">
            <v>5592545.2380329622</v>
          </cell>
          <cell r="M128">
            <v>2396805.1020141258</v>
          </cell>
          <cell r="N128">
            <v>1949951873.4864919</v>
          </cell>
          <cell r="O128">
            <v>3476001165.7802682</v>
          </cell>
          <cell r="P128">
            <v>2543415487.1562939</v>
          </cell>
          <cell r="Q128">
            <v>847805162.38543129</v>
          </cell>
          <cell r="R128">
            <v>593463613.66980195</v>
          </cell>
          <cell r="S128">
            <v>339122064.95417249</v>
          </cell>
        </row>
        <row r="129">
          <cell r="B129">
            <v>104918846.98028663</v>
          </cell>
          <cell r="C129">
            <v>134605187.40494138</v>
          </cell>
          <cell r="D129">
            <v>141925106.96170554</v>
          </cell>
          <cell r="E129">
            <v>93328974.348743349</v>
          </cell>
          <cell r="F129">
            <v>77672479.741219938</v>
          </cell>
          <cell r="G129">
            <v>46562821.624972165</v>
          </cell>
          <cell r="H129">
            <v>12624337.501545908</v>
          </cell>
          <cell r="I129">
            <v>13423346.204175394</v>
          </cell>
          <cell r="J129">
            <v>8469492.2478725705</v>
          </cell>
          <cell r="K129">
            <v>6232267.8805100042</v>
          </cell>
          <cell r="L129">
            <v>5593060.9184064148</v>
          </cell>
          <cell r="M129">
            <v>2397026.107888463</v>
          </cell>
          <cell r="N129">
            <v>1965364881.6709816</v>
          </cell>
          <cell r="O129">
            <v>3503476528.1960979</v>
          </cell>
          <cell r="P129">
            <v>2563519410.8751936</v>
          </cell>
          <cell r="Q129">
            <v>854506470.29173112</v>
          </cell>
          <cell r="R129">
            <v>598154529.20421183</v>
          </cell>
          <cell r="S129">
            <v>341802588.11669242</v>
          </cell>
        </row>
        <row r="130">
          <cell r="B130">
            <v>107318189.29026738</v>
          </cell>
          <cell r="C130">
            <v>137683413.39177716</v>
          </cell>
          <cell r="D130">
            <v>145170728.92365626</v>
          </cell>
          <cell r="E130">
            <v>95463273.03145878</v>
          </cell>
          <cell r="F130">
            <v>79448737.032717317</v>
          </cell>
          <cell r="G130">
            <v>47627646.022231065</v>
          </cell>
          <cell r="H130">
            <v>12625501.573144849</v>
          </cell>
          <cell r="I130">
            <v>13424583.951191992</v>
          </cell>
          <cell r="J130">
            <v>8470273.2072997093</v>
          </cell>
          <cell r="K130">
            <v>6232842.5487677101</v>
          </cell>
          <cell r="L130">
            <v>5593576.6463299971</v>
          </cell>
          <cell r="M130">
            <v>2397247.134141427</v>
          </cell>
          <cell r="N130">
            <v>1980899718.9244475</v>
          </cell>
          <cell r="O130">
            <v>3531169064.1696668</v>
          </cell>
          <cell r="P130">
            <v>2583782242.0753665</v>
          </cell>
          <cell r="Q130">
            <v>861260747.3584553</v>
          </cell>
          <cell r="R130">
            <v>602882523.15091884</v>
          </cell>
          <cell r="S130">
            <v>344504298.94338214</v>
          </cell>
        </row>
        <row r="131">
          <cell r="B131">
            <v>109772401.08924991</v>
          </cell>
          <cell r="C131">
            <v>140832033.95558807</v>
          </cell>
          <cell r="D131">
            <v>148490573.56646594</v>
          </cell>
          <cell r="E131">
            <v>97646380.038693249</v>
          </cell>
          <cell r="F131">
            <v>81265614.759871066</v>
          </cell>
          <cell r="G131">
            <v>48716821.413639985</v>
          </cell>
          <cell r="H131">
            <v>12626665.752081124</v>
          </cell>
          <cell r="I131">
            <v>13425821.812339421</v>
          </cell>
          <cell r="J131">
            <v>8471054.2387379687</v>
          </cell>
          <cell r="K131">
            <v>6233417.2700147312</v>
          </cell>
          <cell r="L131">
            <v>5594092.4218080938</v>
          </cell>
          <cell r="M131">
            <v>2397468.1807748964</v>
          </cell>
          <cell r="N131">
            <v>1996557348.2206237</v>
          </cell>
          <cell r="O131">
            <v>3559080490.3063288</v>
          </cell>
          <cell r="P131">
            <v>2604205236.8095093</v>
          </cell>
          <cell r="Q131">
            <v>868068412.26983631</v>
          </cell>
          <cell r="R131">
            <v>607647888.58888543</v>
          </cell>
          <cell r="S131">
            <v>347227364.90793455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"/>
      <sheetName val="Total Frequency Model"/>
      <sheetName val="Minor Freq Model"/>
      <sheetName val="Medium Freq Model"/>
      <sheetName val="Major Freq Model"/>
      <sheetName val="Total Severity Model"/>
      <sheetName val="Minor Sev Model"/>
      <sheetName val="Medium Sev Model"/>
      <sheetName val="Major Sev Model"/>
      <sheetName val="MMM Expected Costs"/>
      <sheetName val="Emissions"/>
      <sheetName val="Low Scenario"/>
      <sheetName val="Medium Scenario"/>
      <sheetName val="High Scenario"/>
      <sheetName val="Very High Scenario"/>
      <sheetName val="Total Annual Expected Cost"/>
      <sheetName val="Interest Rate ChangeProjection "/>
      <sheetName val="Interest Rate Projection"/>
      <sheetName val="Discounting Projection"/>
      <sheetName val="Expected Loss Projections - VH"/>
    </sheetNames>
    <sheetDataSet>
      <sheetData sheetId="0"/>
      <sheetData sheetId="1">
        <row r="3">
          <cell r="B3" t="str">
            <v>Decade</v>
          </cell>
          <cell r="L3" t="str">
            <v>Very High Emissions</v>
          </cell>
        </row>
        <row r="4">
          <cell r="L4">
            <v>1</v>
          </cell>
        </row>
        <row r="5">
          <cell r="L5">
            <v>1</v>
          </cell>
        </row>
        <row r="6">
          <cell r="L6">
            <v>1</v>
          </cell>
        </row>
        <row r="7">
          <cell r="L7">
            <v>1</v>
          </cell>
        </row>
        <row r="8">
          <cell r="L8">
            <v>1</v>
          </cell>
        </row>
        <row r="9">
          <cell r="L9">
            <v>1</v>
          </cell>
        </row>
        <row r="10">
          <cell r="L10">
            <v>1</v>
          </cell>
        </row>
        <row r="11">
          <cell r="L11">
            <v>1.0851288196524864</v>
          </cell>
        </row>
        <row r="12">
          <cell r="L12">
            <v>1.0851288196524864</v>
          </cell>
        </row>
        <row r="13">
          <cell r="L13">
            <v>1.0851288196524864</v>
          </cell>
        </row>
        <row r="14">
          <cell r="L14">
            <v>1.0851288196524864</v>
          </cell>
        </row>
        <row r="15">
          <cell r="L15">
            <v>1.0851288196524864</v>
          </cell>
        </row>
        <row r="16">
          <cell r="L16">
            <v>1.0851288196524864</v>
          </cell>
        </row>
        <row r="17">
          <cell r="L17">
            <v>1.0851288196524864</v>
          </cell>
        </row>
        <row r="18">
          <cell r="L18">
            <v>1.0851288196524864</v>
          </cell>
        </row>
        <row r="19">
          <cell r="L19">
            <v>1.0851288196524864</v>
          </cell>
        </row>
        <row r="20">
          <cell r="L20">
            <v>1.0851288196524864</v>
          </cell>
        </row>
        <row r="21">
          <cell r="L21">
            <v>1.197555422408628</v>
          </cell>
        </row>
        <row r="22">
          <cell r="L22">
            <v>1.197555422408628</v>
          </cell>
        </row>
        <row r="23">
          <cell r="L23">
            <v>1.197555422408628</v>
          </cell>
        </row>
        <row r="24">
          <cell r="L24">
            <v>1.197555422408628</v>
          </cell>
        </row>
        <row r="25">
          <cell r="L25">
            <v>1.197555422408628</v>
          </cell>
        </row>
        <row r="26">
          <cell r="L26">
            <v>1.197555422408628</v>
          </cell>
        </row>
        <row r="27">
          <cell r="L27">
            <v>1.197555422408628</v>
          </cell>
        </row>
        <row r="28">
          <cell r="L28">
            <v>1.197555422408628</v>
          </cell>
        </row>
        <row r="29">
          <cell r="L29">
            <v>1.197555422408628</v>
          </cell>
        </row>
        <row r="30">
          <cell r="L30">
            <v>1.197555422408628</v>
          </cell>
        </row>
        <row r="31">
          <cell r="L31">
            <v>1.3413780707010188</v>
          </cell>
        </row>
        <row r="32">
          <cell r="L32">
            <v>1.3413780707010188</v>
          </cell>
        </row>
        <row r="33">
          <cell r="L33">
            <v>1.3413780707010188</v>
          </cell>
        </row>
        <row r="34">
          <cell r="L34">
            <v>1.3413780707010188</v>
          </cell>
        </row>
        <row r="35">
          <cell r="L35">
            <v>1.3413780707010188</v>
          </cell>
        </row>
        <row r="36">
          <cell r="L36">
            <v>1.3413780707010188</v>
          </cell>
        </row>
        <row r="37">
          <cell r="L37">
            <v>1.3413780707010188</v>
          </cell>
        </row>
        <row r="38">
          <cell r="L38">
            <v>1.3413780707010188</v>
          </cell>
        </row>
        <row r="39">
          <cell r="L39">
            <v>1.3413780707010188</v>
          </cell>
        </row>
        <row r="40">
          <cell r="L40">
            <v>1.3413780707010188</v>
          </cell>
        </row>
        <row r="41">
          <cell r="L41">
            <v>1.5237627321749549</v>
          </cell>
        </row>
        <row r="42">
          <cell r="L42">
            <v>1.5237627321749549</v>
          </cell>
        </row>
        <row r="43">
          <cell r="L43">
            <v>1.5237627321749549</v>
          </cell>
        </row>
        <row r="44">
          <cell r="L44">
            <v>1.5237627321749549</v>
          </cell>
        </row>
        <row r="45">
          <cell r="L45">
            <v>1.5237627321749549</v>
          </cell>
        </row>
        <row r="46">
          <cell r="L46">
            <v>1.5237627321749549</v>
          </cell>
        </row>
        <row r="47">
          <cell r="L47">
            <v>1.5237627321749549</v>
          </cell>
        </row>
        <row r="48">
          <cell r="L48">
            <v>1.5237627321749549</v>
          </cell>
        </row>
        <row r="49">
          <cell r="L49">
            <v>1.5237627321749549</v>
          </cell>
        </row>
        <row r="50">
          <cell r="L50">
            <v>1.5237627321749549</v>
          </cell>
        </row>
        <row r="51">
          <cell r="L51">
            <v>1.7496225284601556</v>
          </cell>
        </row>
        <row r="52">
          <cell r="L52">
            <v>1.7496225284601556</v>
          </cell>
        </row>
        <row r="53">
          <cell r="L53">
            <v>1.7496225284601556</v>
          </cell>
        </row>
        <row r="54">
          <cell r="L54">
            <v>1.7496225284601556</v>
          </cell>
        </row>
        <row r="55">
          <cell r="L55">
            <v>1.7496225284601556</v>
          </cell>
        </row>
        <row r="56">
          <cell r="L56">
            <v>1.7496225284601556</v>
          </cell>
        </row>
        <row r="57">
          <cell r="L57">
            <v>1.7496225284601556</v>
          </cell>
        </row>
        <row r="58">
          <cell r="L58">
            <v>1.7496225284601556</v>
          </cell>
        </row>
        <row r="59">
          <cell r="L59">
            <v>1.7496225284601556</v>
          </cell>
        </row>
        <row r="60">
          <cell r="L60">
            <v>1.7496225284601556</v>
          </cell>
        </row>
        <row r="61">
          <cell r="L61">
            <v>2.0168244457759137</v>
          </cell>
        </row>
        <row r="62">
          <cell r="L62">
            <v>2.0168244457759137</v>
          </cell>
        </row>
        <row r="63">
          <cell r="L63">
            <v>2.0168244457759137</v>
          </cell>
        </row>
        <row r="64">
          <cell r="L64">
            <v>2.0168244457759137</v>
          </cell>
        </row>
        <row r="65">
          <cell r="L65">
            <v>2.0168244457759137</v>
          </cell>
        </row>
        <row r="66">
          <cell r="L66">
            <v>2.0168244457759137</v>
          </cell>
        </row>
        <row r="67">
          <cell r="L67">
            <v>2.0168244457759137</v>
          </cell>
        </row>
        <row r="68">
          <cell r="L68">
            <v>2.0168244457759137</v>
          </cell>
        </row>
        <row r="69">
          <cell r="L69">
            <v>2.0168244457759137</v>
          </cell>
        </row>
        <row r="70">
          <cell r="L70">
            <v>2.0168244457759137</v>
          </cell>
        </row>
        <row r="71">
          <cell r="L71">
            <v>2.3099820251647696</v>
          </cell>
        </row>
        <row r="72">
          <cell r="L72">
            <v>2.3099820251647696</v>
          </cell>
        </row>
        <row r="73">
          <cell r="L73">
            <v>2.3099820251647696</v>
          </cell>
        </row>
        <row r="74">
          <cell r="L74">
            <v>2.3099820251647696</v>
          </cell>
        </row>
        <row r="75">
          <cell r="L75">
            <v>2.3099820251647696</v>
          </cell>
        </row>
        <row r="76">
          <cell r="L76">
            <v>2.3099820251647696</v>
          </cell>
        </row>
        <row r="77">
          <cell r="L77">
            <v>2.3099820251647696</v>
          </cell>
        </row>
        <row r="78">
          <cell r="L78">
            <v>2.3099820251647696</v>
          </cell>
        </row>
        <row r="79">
          <cell r="L79">
            <v>2.3099820251647696</v>
          </cell>
        </row>
        <row r="80">
          <cell r="L80">
            <v>2.3099820251647696</v>
          </cell>
        </row>
        <row r="81">
          <cell r="L81">
            <v>2.6098741761533852</v>
          </cell>
        </row>
        <row r="82">
          <cell r="L82">
            <v>2.6098741761533852</v>
          </cell>
        </row>
        <row r="83">
          <cell r="L83">
            <v>2.6098741761533852</v>
          </cell>
        </row>
        <row r="84">
          <cell r="L84">
            <v>2.6098741761533852</v>
          </cell>
        </row>
        <row r="85">
          <cell r="L85">
            <v>2.6098741761533852</v>
          </cell>
        </row>
        <row r="86">
          <cell r="L86">
            <v>2.6098741761533852</v>
          </cell>
        </row>
        <row r="87">
          <cell r="L87">
            <v>2.6098741761533852</v>
          </cell>
        </row>
        <row r="88">
          <cell r="L88">
            <v>2.6098741761533852</v>
          </cell>
        </row>
        <row r="89">
          <cell r="L89">
            <v>2.6098741761533852</v>
          </cell>
        </row>
        <row r="90">
          <cell r="L90">
            <v>2.6098741761533852</v>
          </cell>
        </row>
        <row r="91">
          <cell r="L91">
            <v>2.9097663271420009</v>
          </cell>
        </row>
        <row r="92">
          <cell r="L92">
            <v>2.9097663271420009</v>
          </cell>
        </row>
        <row r="93">
          <cell r="L93">
            <v>2.9097663271420009</v>
          </cell>
        </row>
        <row r="94">
          <cell r="L94">
            <v>2.9097663271420009</v>
          </cell>
        </row>
        <row r="95">
          <cell r="L95">
            <v>2.9097663271420009</v>
          </cell>
        </row>
        <row r="96">
          <cell r="L96">
            <v>2.9097663271420009</v>
          </cell>
        </row>
        <row r="97">
          <cell r="L97">
            <v>2.9097663271420009</v>
          </cell>
        </row>
        <row r="98">
          <cell r="L98">
            <v>2.9097663271420009</v>
          </cell>
        </row>
        <row r="99">
          <cell r="L99">
            <v>2.9097663271420009</v>
          </cell>
        </row>
        <row r="100">
          <cell r="L100">
            <v>2.9097663271420009</v>
          </cell>
        </row>
        <row r="101">
          <cell r="L101">
            <v>3.209658478130617</v>
          </cell>
        </row>
        <row r="102">
          <cell r="L102">
            <v>3.209658478130617</v>
          </cell>
        </row>
        <row r="103">
          <cell r="L103">
            <v>3.209658478130617</v>
          </cell>
        </row>
        <row r="104">
          <cell r="L104">
            <v>3.209658478130617</v>
          </cell>
        </row>
        <row r="105">
          <cell r="L105">
            <v>3.209658478130617</v>
          </cell>
        </row>
        <row r="106">
          <cell r="L106">
            <v>3.209658478130617</v>
          </cell>
        </row>
        <row r="107">
          <cell r="L107">
            <v>3.209658478130617</v>
          </cell>
        </row>
        <row r="108">
          <cell r="L108">
            <v>3.209658478130617</v>
          </cell>
        </row>
        <row r="109">
          <cell r="L109">
            <v>3.209658478130617</v>
          </cell>
        </row>
        <row r="110">
          <cell r="L110">
            <v>3.209658478130617</v>
          </cell>
        </row>
        <row r="111">
          <cell r="L111">
            <v>3.5095506291192327</v>
          </cell>
        </row>
        <row r="112">
          <cell r="L112">
            <v>3.5095506291192327</v>
          </cell>
        </row>
        <row r="113">
          <cell r="L113">
            <v>3.5095506291192327</v>
          </cell>
        </row>
        <row r="114">
          <cell r="L114">
            <v>3.5095506291192327</v>
          </cell>
        </row>
        <row r="115">
          <cell r="L115">
            <v>3.5095506291192327</v>
          </cell>
        </row>
        <row r="116">
          <cell r="L116">
            <v>3.5095506291192327</v>
          </cell>
        </row>
        <row r="117">
          <cell r="L117">
            <v>3.5095506291192327</v>
          </cell>
        </row>
        <row r="118">
          <cell r="L118">
            <v>3.5095506291192327</v>
          </cell>
        </row>
        <row r="119">
          <cell r="L119">
            <v>3.5095506291192327</v>
          </cell>
        </row>
        <row r="120">
          <cell r="L120">
            <v>3.5095506291192327</v>
          </cell>
        </row>
        <row r="121">
          <cell r="L121">
            <v>3.8094427801078492</v>
          </cell>
        </row>
        <row r="122">
          <cell r="L122">
            <v>3.8094427801078492</v>
          </cell>
        </row>
        <row r="123">
          <cell r="L123">
            <v>3.8094427801078492</v>
          </cell>
        </row>
        <row r="124">
          <cell r="L124">
            <v>3.8094427801078492</v>
          </cell>
        </row>
        <row r="125">
          <cell r="L125">
            <v>3.8094427801078492</v>
          </cell>
        </row>
        <row r="126">
          <cell r="L126">
            <v>3.8094427801078492</v>
          </cell>
        </row>
        <row r="127">
          <cell r="L127">
            <v>3.8094427801078492</v>
          </cell>
        </row>
        <row r="128">
          <cell r="L128">
            <v>3.8094427801078492</v>
          </cell>
        </row>
        <row r="129">
          <cell r="L129">
            <v>3.8094427801078492</v>
          </cell>
        </row>
        <row r="130">
          <cell r="L130">
            <v>3.8094427801078492</v>
          </cell>
        </row>
        <row r="131">
          <cell r="L131">
            <v>4.1093349310964644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&gt;&gt;&gt;"/>
      <sheetName val="Demographic-Economic"/>
      <sheetName val="Inflation-Interest"/>
      <sheetName val="Workings&gt;&gt;&gt;"/>
      <sheetName val="Assumptions"/>
      <sheetName val="Total Cost"/>
      <sheetName val="Total Property Damage Expected"/>
      <sheetName val="Future Expected Cost"/>
      <sheetName val="Levy Proposition"/>
      <sheetName val="Property Value"/>
      <sheetName val="Average Property Value"/>
      <sheetName val="Incentive Relocation assumption"/>
      <sheetName val="Economic Cost Impact"/>
      <sheetName val="Property % affected"/>
      <sheetName val="Population Estimate"/>
      <sheetName val="Displacement_Number"/>
      <sheetName val="Temporary Relocation Numbers"/>
      <sheetName val="Temp Relocation Housing Costs"/>
      <sheetName val="Temp Relocation Living Costs"/>
      <sheetName val="Summary"/>
      <sheetName val="Archive&gt;&gt;&gt;&gt;&gt;&gt;"/>
      <sheetName val="Costs"/>
      <sheetName val="Frequency"/>
      <sheetName val="Total Severity"/>
      <sheetName val="Number of displacement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3">
          <cell r="B3">
            <v>1609313136.40119</v>
          </cell>
          <cell r="C3">
            <v>2838922823.4830236</v>
          </cell>
          <cell r="D3">
            <v>2107445377.9501541</v>
          </cell>
          <cell r="E3">
            <v>776219261.35343409</v>
          </cell>
          <cell r="F3">
            <v>539819991.00867581</v>
          </cell>
          <cell r="G3">
            <v>299677548.51909173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0416D-9265-4D99-AADB-342A1B536598}">
  <dimension ref="B2:B3"/>
  <sheetViews>
    <sheetView workbookViewId="0">
      <selection activeCell="B4" sqref="B4"/>
    </sheetView>
  </sheetViews>
  <sheetFormatPr defaultColWidth="8.81640625" defaultRowHeight="14.5" x14ac:dyDescent="0.35"/>
  <sheetData>
    <row r="2" spans="2:2" x14ac:dyDescent="0.35">
      <c r="B2" s="1" t="s">
        <v>117</v>
      </c>
    </row>
    <row r="3" spans="2:2" x14ac:dyDescent="0.35">
      <c r="B3" t="s">
        <v>129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D41252-DFED-4E24-9831-A1FC1D2E968B}">
  <sheetPr>
    <tabColor theme="8" tint="0.79998168889431442"/>
  </sheetPr>
  <dimension ref="A1:O130"/>
  <sheetViews>
    <sheetView workbookViewId="0">
      <selection activeCell="F27" sqref="F27"/>
    </sheetView>
  </sheetViews>
  <sheetFormatPr defaultColWidth="8.81640625" defaultRowHeight="14.5" x14ac:dyDescent="0.35"/>
  <cols>
    <col min="2" max="4" width="18" bestFit="1" customWidth="1"/>
    <col min="5" max="6" width="16.453125" bestFit="1" customWidth="1"/>
    <col min="7" max="7" width="15.453125" bestFit="1" customWidth="1"/>
    <col min="9" max="9" width="36.453125" bestFit="1" customWidth="1"/>
    <col min="10" max="10" width="17.453125" bestFit="1" customWidth="1"/>
    <col min="11" max="15" width="15.54296875" customWidth="1"/>
  </cols>
  <sheetData>
    <row r="1" spans="1:15" x14ac:dyDescent="0.35">
      <c r="A1" t="s">
        <v>112</v>
      </c>
      <c r="C1" s="49">
        <f>Assumptions!$C$30</f>
        <v>0.01</v>
      </c>
      <c r="J1" s="1" t="s">
        <v>1</v>
      </c>
      <c r="K1" s="1" t="s">
        <v>2</v>
      </c>
      <c r="L1" s="1" t="s">
        <v>3</v>
      </c>
      <c r="M1" s="1" t="s">
        <v>4</v>
      </c>
      <c r="N1" s="1" t="s">
        <v>5</v>
      </c>
      <c r="O1" s="1" t="s">
        <v>6</v>
      </c>
    </row>
    <row r="2" spans="1:15" x14ac:dyDescent="0.3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I2" s="2" t="s">
        <v>39</v>
      </c>
      <c r="J2" s="16">
        <v>4.2999999999999997E-2</v>
      </c>
      <c r="K2" s="16">
        <v>6.3299999999999995E-2</v>
      </c>
      <c r="L2" s="16">
        <v>3.56E-2</v>
      </c>
      <c r="M2" s="16">
        <v>0.18820000000000001</v>
      </c>
      <c r="N2" s="16">
        <v>9.9599999999999994E-2</v>
      </c>
      <c r="O2" s="16">
        <v>7.5899999999999995E-2</v>
      </c>
    </row>
    <row r="3" spans="1:15" x14ac:dyDescent="0.35">
      <c r="A3">
        <v>2023</v>
      </c>
      <c r="B3" s="25">
        <f>J$30</f>
        <v>869271988950</v>
      </c>
      <c r="C3" s="25">
        <f t="shared" ref="C3:G3" si="0">K$30</f>
        <v>518042219190</v>
      </c>
      <c r="D3" s="25">
        <f t="shared" si="0"/>
        <v>572151266100</v>
      </c>
      <c r="E3" s="25">
        <f t="shared" si="0"/>
        <v>76900106880</v>
      </c>
      <c r="F3" s="25">
        <f t="shared" si="0"/>
        <v>105976119600</v>
      </c>
      <c r="G3" s="25">
        <f t="shared" si="0"/>
        <v>27688808070</v>
      </c>
      <c r="I3" s="2" t="s">
        <v>40</v>
      </c>
      <c r="J3" s="16">
        <v>4.5900000000000003E-2</v>
      </c>
      <c r="K3" s="16">
        <v>5.3699999999999998E-2</v>
      </c>
      <c r="L3" s="16">
        <v>6.2300000000000001E-2</v>
      </c>
      <c r="M3" s="16">
        <v>0.1888</v>
      </c>
      <c r="N3" s="16">
        <v>0.13969999999999999</v>
      </c>
      <c r="O3" s="16">
        <v>0.15790000000000001</v>
      </c>
    </row>
    <row r="4" spans="1:15" x14ac:dyDescent="0.35">
      <c r="A4">
        <v>2024</v>
      </c>
      <c r="B4" s="25">
        <f>B3*(1+$C$1)</f>
        <v>877964708839.5</v>
      </c>
      <c r="C4" s="25">
        <f t="shared" ref="C4:G4" si="1">C3*(1+$C$1)</f>
        <v>523222641381.90002</v>
      </c>
      <c r="D4" s="25">
        <f t="shared" si="1"/>
        <v>577872778761</v>
      </c>
      <c r="E4" s="25">
        <f t="shared" si="1"/>
        <v>77669107948.800003</v>
      </c>
      <c r="F4" s="25">
        <f t="shared" si="1"/>
        <v>107035880796</v>
      </c>
      <c r="G4" s="25">
        <f t="shared" si="1"/>
        <v>27965696150.700001</v>
      </c>
      <c r="I4" s="2" t="s">
        <v>41</v>
      </c>
      <c r="J4" s="16">
        <v>6.9500000000000006E-2</v>
      </c>
      <c r="K4" s="16">
        <v>6.93E-2</v>
      </c>
      <c r="L4" s="16">
        <v>0.1123</v>
      </c>
      <c r="M4" s="16">
        <v>0.1578</v>
      </c>
      <c r="N4" s="16">
        <v>0.18909999999999999</v>
      </c>
      <c r="O4" s="16">
        <v>0.1336</v>
      </c>
    </row>
    <row r="5" spans="1:15" x14ac:dyDescent="0.35">
      <c r="A5">
        <v>2025</v>
      </c>
      <c r="B5" s="25">
        <f t="shared" ref="B5:B68" si="2">B4*(1+$C$1)</f>
        <v>886744355927.89502</v>
      </c>
      <c r="C5" s="25">
        <f t="shared" ref="C5:C68" si="3">C4*(1+$C$1)</f>
        <v>528454867795.71906</v>
      </c>
      <c r="D5" s="25">
        <f t="shared" ref="D5:D68" si="4">D4*(1+$C$1)</f>
        <v>583651506548.60999</v>
      </c>
      <c r="E5" s="25">
        <f t="shared" ref="E5:E68" si="5">E4*(1+$C$1)</f>
        <v>78445799028.28801</v>
      </c>
      <c r="F5" s="25">
        <f t="shared" ref="F5:F68" si="6">F4*(1+$C$1)</f>
        <v>108106239603.96001</v>
      </c>
      <c r="G5" s="25">
        <f t="shared" ref="G5:G68" si="7">G4*(1+$C$1)</f>
        <v>28245353112.207001</v>
      </c>
      <c r="I5" s="2" t="s">
        <v>42</v>
      </c>
      <c r="J5" s="16">
        <v>0.16039999999999999</v>
      </c>
      <c r="K5" s="16">
        <v>0.15310000000000001</v>
      </c>
      <c r="L5" s="16">
        <v>0.21609999999999999</v>
      </c>
      <c r="M5" s="16">
        <v>0.1726</v>
      </c>
      <c r="N5" s="16">
        <v>0.1867</v>
      </c>
      <c r="O5" s="16">
        <v>0.1605</v>
      </c>
    </row>
    <row r="6" spans="1:15" x14ac:dyDescent="0.35">
      <c r="A6">
        <v>2026</v>
      </c>
      <c r="B6" s="25">
        <f t="shared" si="2"/>
        <v>895611799487.17395</v>
      </c>
      <c r="C6" s="25">
        <f t="shared" si="3"/>
        <v>533739416473.67627</v>
      </c>
      <c r="D6" s="25">
        <f t="shared" si="4"/>
        <v>589488021614.09607</v>
      </c>
      <c r="E6" s="25">
        <f t="shared" si="5"/>
        <v>79230257018.570892</v>
      </c>
      <c r="F6" s="25">
        <f t="shared" si="6"/>
        <v>109187301999.9996</v>
      </c>
      <c r="G6" s="25">
        <f t="shared" si="7"/>
        <v>28527806643.329071</v>
      </c>
      <c r="I6" s="2" t="s">
        <v>43</v>
      </c>
      <c r="J6" s="16">
        <v>0.10780000000000001</v>
      </c>
      <c r="K6" s="16">
        <v>0.112</v>
      </c>
      <c r="L6" s="16">
        <v>0.1053</v>
      </c>
      <c r="M6" s="16">
        <v>8.7599999999999997E-2</v>
      </c>
      <c r="N6" s="16">
        <v>0.1192</v>
      </c>
      <c r="O6" s="16">
        <v>0.10249999999999999</v>
      </c>
    </row>
    <row r="7" spans="1:15" x14ac:dyDescent="0.35">
      <c r="A7">
        <v>2027</v>
      </c>
      <c r="B7" s="25">
        <f t="shared" si="2"/>
        <v>904567917482.04565</v>
      </c>
      <c r="C7" s="25">
        <f t="shared" si="3"/>
        <v>539076810638.41302</v>
      </c>
      <c r="D7" s="25">
        <f t="shared" si="4"/>
        <v>595382901830.23706</v>
      </c>
      <c r="E7" s="25">
        <f t="shared" si="5"/>
        <v>80022559588.756607</v>
      </c>
      <c r="F7" s="25">
        <f t="shared" si="6"/>
        <v>110279175019.9996</v>
      </c>
      <c r="G7" s="25">
        <f t="shared" si="7"/>
        <v>28813084709.762363</v>
      </c>
      <c r="I7" s="2" t="s">
        <v>44</v>
      </c>
      <c r="J7" s="16">
        <v>8.1799999999999998E-2</v>
      </c>
      <c r="K7" s="16">
        <v>9.4700000000000006E-2</v>
      </c>
      <c r="L7" s="16">
        <v>7.6100000000000001E-2</v>
      </c>
      <c r="M7" s="16">
        <v>3.3700000000000001E-2</v>
      </c>
      <c r="N7" s="16">
        <v>6.7900000000000002E-2</v>
      </c>
      <c r="O7" s="16">
        <v>5.8200000000000002E-2</v>
      </c>
    </row>
    <row r="8" spans="1:15" x14ac:dyDescent="0.35">
      <c r="A8">
        <v>2028</v>
      </c>
      <c r="B8" s="25">
        <f t="shared" si="2"/>
        <v>913613596656.86609</v>
      </c>
      <c r="C8" s="25">
        <f t="shared" si="3"/>
        <v>544467578744.79718</v>
      </c>
      <c r="D8" s="25">
        <f t="shared" si="4"/>
        <v>601336730848.53943</v>
      </c>
      <c r="E8" s="25">
        <f t="shared" si="5"/>
        <v>80822785184.64418</v>
      </c>
      <c r="F8" s="25">
        <f t="shared" si="6"/>
        <v>111381966770.1996</v>
      </c>
      <c r="G8" s="25">
        <f t="shared" si="7"/>
        <v>29101215556.859989</v>
      </c>
      <c r="I8" s="2" t="s">
        <v>45</v>
      </c>
      <c r="J8" s="16">
        <v>0.22919999999999999</v>
      </c>
      <c r="K8" s="16">
        <v>0.24440000000000001</v>
      </c>
      <c r="L8" s="16">
        <v>0.18940000000000001</v>
      </c>
      <c r="M8" s="16">
        <v>0.1013</v>
      </c>
      <c r="N8" s="16">
        <v>0.126</v>
      </c>
      <c r="O8" s="16">
        <v>0.17019999999999999</v>
      </c>
    </row>
    <row r="9" spans="1:15" x14ac:dyDescent="0.35">
      <c r="A9">
        <v>2029</v>
      </c>
      <c r="B9" s="25">
        <f t="shared" si="2"/>
        <v>922749732623.43481</v>
      </c>
      <c r="C9" s="25">
        <f t="shared" si="3"/>
        <v>549912254532.24512</v>
      </c>
      <c r="D9" s="25">
        <f t="shared" si="4"/>
        <v>607350098157.02478</v>
      </c>
      <c r="E9" s="25">
        <f t="shared" si="5"/>
        <v>81631013036.490616</v>
      </c>
      <c r="F9" s="25">
        <f t="shared" si="6"/>
        <v>112495786437.9016</v>
      </c>
      <c r="G9" s="25">
        <f t="shared" si="7"/>
        <v>29392227712.428589</v>
      </c>
      <c r="I9" s="2" t="s">
        <v>46</v>
      </c>
      <c r="J9" s="16">
        <v>0.11509999999999999</v>
      </c>
      <c r="K9" s="16">
        <v>0.11260000000000001</v>
      </c>
      <c r="L9" s="16">
        <v>0.1008</v>
      </c>
      <c r="M9" s="16">
        <v>2.9100000000000001E-2</v>
      </c>
      <c r="N9" s="16">
        <v>4.19E-2</v>
      </c>
      <c r="O9" s="16">
        <v>8.0100000000000005E-2</v>
      </c>
    </row>
    <row r="10" spans="1:15" x14ac:dyDescent="0.35">
      <c r="A10">
        <v>2030</v>
      </c>
      <c r="B10" s="25">
        <f t="shared" si="2"/>
        <v>931977229949.66919</v>
      </c>
      <c r="C10" s="25">
        <f t="shared" si="3"/>
        <v>555411377077.56763</v>
      </c>
      <c r="D10" s="25">
        <f t="shared" si="4"/>
        <v>613423599138.59509</v>
      </c>
      <c r="E10" s="25">
        <f t="shared" si="5"/>
        <v>82447323166.85553</v>
      </c>
      <c r="F10" s="25">
        <f t="shared" si="6"/>
        <v>113620744302.28061</v>
      </c>
      <c r="G10" s="25">
        <f t="shared" si="7"/>
        <v>29686149989.552876</v>
      </c>
      <c r="I10" s="2" t="s">
        <v>47</v>
      </c>
      <c r="J10" s="16">
        <v>5.28E-2</v>
      </c>
      <c r="K10" s="16">
        <v>4.8599999999999997E-2</v>
      </c>
      <c r="L10" s="16">
        <v>4.3400000000000001E-2</v>
      </c>
      <c r="M10" s="16">
        <v>1.83E-2</v>
      </c>
      <c r="N10" s="16">
        <v>1.3899999999999999E-2</v>
      </c>
      <c r="O10" s="16">
        <v>3.0499999999999999E-2</v>
      </c>
    </row>
    <row r="11" spans="1:15" x14ac:dyDescent="0.35">
      <c r="A11">
        <v>2031</v>
      </c>
      <c r="B11" s="25">
        <f t="shared" si="2"/>
        <v>941297002249.16589</v>
      </c>
      <c r="C11" s="25">
        <f t="shared" si="3"/>
        <v>560965490848.34326</v>
      </c>
      <c r="D11" s="25">
        <f t="shared" si="4"/>
        <v>619557835129.98108</v>
      </c>
      <c r="E11" s="25">
        <f t="shared" si="5"/>
        <v>83271796398.524078</v>
      </c>
      <c r="F11" s="25">
        <f t="shared" si="6"/>
        <v>114756951745.30342</v>
      </c>
      <c r="G11" s="25">
        <f t="shared" si="7"/>
        <v>29983011489.448406</v>
      </c>
      <c r="I11" s="2" t="s">
        <v>48</v>
      </c>
      <c r="J11" s="16">
        <v>5.7299999999999997E-2</v>
      </c>
      <c r="K11" s="16">
        <v>3.1E-2</v>
      </c>
      <c r="L11" s="16">
        <v>4.2599999999999999E-2</v>
      </c>
      <c r="M11" s="16">
        <v>1.0800000000000001E-2</v>
      </c>
      <c r="N11" s="16">
        <v>8.9999999999999993E-3</v>
      </c>
      <c r="O11" s="16">
        <v>1.5800000000000002E-2</v>
      </c>
    </row>
    <row r="12" spans="1:15" x14ac:dyDescent="0.35">
      <c r="A12">
        <v>2032</v>
      </c>
      <c r="B12" s="25">
        <f t="shared" si="2"/>
        <v>950709972271.65759</v>
      </c>
      <c r="C12" s="25">
        <f t="shared" si="3"/>
        <v>566575145756.82666</v>
      </c>
      <c r="D12" s="25">
        <f t="shared" si="4"/>
        <v>625753413481.28088</v>
      </c>
      <c r="E12" s="25">
        <f t="shared" si="5"/>
        <v>84104514362.509323</v>
      </c>
      <c r="F12" s="25">
        <f t="shared" si="6"/>
        <v>115904521262.75645</v>
      </c>
      <c r="G12" s="25">
        <f t="shared" si="7"/>
        <v>30282841604.342892</v>
      </c>
      <c r="I12" s="2" t="s">
        <v>49</v>
      </c>
      <c r="J12" s="16">
        <v>1.9900000000000001E-2</v>
      </c>
      <c r="K12" s="16">
        <v>8.0000000000000002E-3</v>
      </c>
      <c r="L12" s="16">
        <v>8.6999999999999994E-3</v>
      </c>
      <c r="M12" s="16">
        <v>2.5999999999999999E-3</v>
      </c>
      <c r="N12" s="16">
        <v>1.8E-3</v>
      </c>
      <c r="O12" s="16">
        <v>1.0800000000000001E-2</v>
      </c>
    </row>
    <row r="13" spans="1:15" x14ac:dyDescent="0.35">
      <c r="A13">
        <v>2033</v>
      </c>
      <c r="B13" s="25">
        <f t="shared" si="2"/>
        <v>960217071994.37415</v>
      </c>
      <c r="C13" s="25">
        <f t="shared" si="3"/>
        <v>572240897214.3949</v>
      </c>
      <c r="D13" s="25">
        <f t="shared" si="4"/>
        <v>632010947616.09375</v>
      </c>
      <c r="E13" s="25">
        <f t="shared" si="5"/>
        <v>84945559506.134415</v>
      </c>
      <c r="F13" s="25">
        <f t="shared" si="6"/>
        <v>117063566475.38402</v>
      </c>
      <c r="G13" s="25">
        <f t="shared" si="7"/>
        <v>30585670020.386322</v>
      </c>
      <c r="I13" s="2" t="s">
        <v>50</v>
      </c>
      <c r="J13" s="16">
        <v>1.1299999999999999E-2</v>
      </c>
      <c r="K13" s="16">
        <v>5.5999999999999999E-3</v>
      </c>
      <c r="L13" s="16">
        <v>3.5999999999999999E-3</v>
      </c>
      <c r="M13" s="16">
        <v>6.0000000000000001E-3</v>
      </c>
      <c r="N13" s="16">
        <v>2.9999999999999997E-4</v>
      </c>
      <c r="O13" s="16">
        <v>0</v>
      </c>
    </row>
    <row r="14" spans="1:15" x14ac:dyDescent="0.35">
      <c r="A14">
        <v>2034</v>
      </c>
      <c r="B14" s="25">
        <f t="shared" si="2"/>
        <v>969819242714.31787</v>
      </c>
      <c r="C14" s="25">
        <f t="shared" si="3"/>
        <v>577963306186.53882</v>
      </c>
      <c r="D14" s="25">
        <f t="shared" si="4"/>
        <v>638331057092.25464</v>
      </c>
      <c r="E14" s="25">
        <f t="shared" si="5"/>
        <v>85795015101.195755</v>
      </c>
      <c r="F14" s="25">
        <f t="shared" si="6"/>
        <v>118234202140.13786</v>
      </c>
      <c r="G14" s="25">
        <f t="shared" si="7"/>
        <v>30891526720.590187</v>
      </c>
      <c r="I14" s="2" t="s">
        <v>51</v>
      </c>
      <c r="J14" s="16">
        <v>6.0000000000000001E-3</v>
      </c>
      <c r="K14" s="16">
        <v>3.7000000000000002E-3</v>
      </c>
      <c r="L14" s="16">
        <v>3.8E-3</v>
      </c>
      <c r="M14" s="16">
        <v>3.2000000000000002E-3</v>
      </c>
      <c r="N14" s="16">
        <v>4.8999999999999998E-3</v>
      </c>
      <c r="O14" s="16">
        <v>4.0000000000000001E-3</v>
      </c>
    </row>
    <row r="15" spans="1:15" x14ac:dyDescent="0.35">
      <c r="A15">
        <v>2035</v>
      </c>
      <c r="B15" s="25">
        <f t="shared" si="2"/>
        <v>979517435141.46106</v>
      </c>
      <c r="C15" s="25">
        <f t="shared" si="3"/>
        <v>583742939248.40417</v>
      </c>
      <c r="D15" s="25">
        <f t="shared" si="4"/>
        <v>644714367663.17725</v>
      </c>
      <c r="E15" s="25">
        <f t="shared" si="5"/>
        <v>86652965252.207718</v>
      </c>
      <c r="F15" s="25">
        <f t="shared" si="6"/>
        <v>119416544161.53925</v>
      </c>
      <c r="G15" s="25">
        <f t="shared" si="7"/>
        <v>31200441987.796089</v>
      </c>
    </row>
    <row r="16" spans="1:15" x14ac:dyDescent="0.35">
      <c r="A16">
        <v>2036</v>
      </c>
      <c r="B16" s="25">
        <f t="shared" si="2"/>
        <v>989312609492.87573</v>
      </c>
      <c r="C16" s="25">
        <f t="shared" si="3"/>
        <v>589580368640.88818</v>
      </c>
      <c r="D16" s="25">
        <f t="shared" si="4"/>
        <v>651161511339.80908</v>
      </c>
      <c r="E16" s="25">
        <f t="shared" si="5"/>
        <v>87519494904.729797</v>
      </c>
      <c r="F16" s="25">
        <f t="shared" si="6"/>
        <v>120610709603.15463</v>
      </c>
      <c r="G16" s="25">
        <f t="shared" si="7"/>
        <v>31512446407.674049</v>
      </c>
      <c r="I16" s="25">
        <v>25000</v>
      </c>
      <c r="J16" s="27">
        <f>$I16*J2*'Demographic-Economic'!C$26</f>
        <v>2554393500</v>
      </c>
      <c r="K16" s="27">
        <f>$I16*K2*'Demographic-Economic'!D$26</f>
        <v>2586798809.9999995</v>
      </c>
      <c r="L16" s="27">
        <f>$I16*L2*'Demographic-Economic'!E$26</f>
        <v>1660505040</v>
      </c>
      <c r="M16" s="27">
        <f>$I16*M2*'Demographic-Economic'!F$26</f>
        <v>1898693340</v>
      </c>
      <c r="N16" s="27">
        <f>$I16*N2*'Demographic-Economic'!G$26</f>
        <v>1246115520</v>
      </c>
      <c r="O16" s="27">
        <f>$I16*O2*'Demographic-Economic'!H$26</f>
        <v>208823669.99999997</v>
      </c>
    </row>
    <row r="17" spans="1:15" x14ac:dyDescent="0.35">
      <c r="A17">
        <v>2037</v>
      </c>
      <c r="B17" s="25">
        <f t="shared" si="2"/>
        <v>999205735587.80444</v>
      </c>
      <c r="C17" s="25">
        <f t="shared" si="3"/>
        <v>595476172327.29712</v>
      </c>
      <c r="D17" s="25">
        <f t="shared" si="4"/>
        <v>657673126453.20715</v>
      </c>
      <c r="E17" s="25">
        <f t="shared" si="5"/>
        <v>88394689853.7771</v>
      </c>
      <c r="F17" s="25">
        <f t="shared" si="6"/>
        <v>121816816699.18617</v>
      </c>
      <c r="G17" s="25">
        <f t="shared" si="7"/>
        <v>31827570871.75079</v>
      </c>
      <c r="I17" s="25">
        <v>75000</v>
      </c>
      <c r="J17" s="27">
        <f>$I17*J3*'Demographic-Economic'!C$26</f>
        <v>8179999650.000001</v>
      </c>
      <c r="K17" s="27">
        <f>$I17*K3*'Demographic-Economic'!D$26</f>
        <v>6583464270</v>
      </c>
      <c r="L17" s="27">
        <f>$I17*L3*'Demographic-Economic'!E$26</f>
        <v>8717651460</v>
      </c>
      <c r="M17" s="27">
        <f>$I17*M3*'Demographic-Economic'!F$26</f>
        <v>5714239680</v>
      </c>
      <c r="N17" s="27">
        <f>$I17*N3*'Demographic-Economic'!G$26</f>
        <v>5243443920</v>
      </c>
      <c r="O17" s="27">
        <f>$I17*O3*'Demographic-Economic'!H$26</f>
        <v>1303290810.0000002</v>
      </c>
    </row>
    <row r="18" spans="1:15" x14ac:dyDescent="0.35">
      <c r="A18">
        <v>2038</v>
      </c>
      <c r="B18" s="25">
        <f t="shared" si="2"/>
        <v>1009197792943.6825</v>
      </c>
      <c r="C18" s="25">
        <f t="shared" si="3"/>
        <v>601430934050.57007</v>
      </c>
      <c r="D18" s="25">
        <f t="shared" si="4"/>
        <v>664249857717.73926</v>
      </c>
      <c r="E18" s="25">
        <f t="shared" si="5"/>
        <v>89278636752.314865</v>
      </c>
      <c r="F18" s="25">
        <f t="shared" si="6"/>
        <v>123034984866.17804</v>
      </c>
      <c r="G18" s="25">
        <f t="shared" si="7"/>
        <v>32145846580.468296</v>
      </c>
      <c r="I18" s="25">
        <v>125000</v>
      </c>
      <c r="J18" s="27">
        <f>$I18*J4*'Demographic-Economic'!C$26</f>
        <v>20643063750</v>
      </c>
      <c r="K18" s="27">
        <f>$I18*K4*'Demographic-Economic'!D$26</f>
        <v>14159965050</v>
      </c>
      <c r="L18" s="27">
        <f>$I18*L4*'Demographic-Economic'!E$26</f>
        <v>26190269100</v>
      </c>
      <c r="M18" s="27">
        <f>$I18*M4*'Demographic-Economic'!F$26</f>
        <v>7959984300</v>
      </c>
      <c r="N18" s="27">
        <f>$I18*N4*'Demographic-Economic'!G$26</f>
        <v>11829339600</v>
      </c>
      <c r="O18" s="27">
        <f>$I18*O4*'Demographic-Economic'!H$26</f>
        <v>1837868400</v>
      </c>
    </row>
    <row r="19" spans="1:15" x14ac:dyDescent="0.35">
      <c r="A19">
        <v>2039</v>
      </c>
      <c r="B19" s="25">
        <f t="shared" si="2"/>
        <v>1019289770873.1194</v>
      </c>
      <c r="C19" s="25">
        <f t="shared" si="3"/>
        <v>607445243391.07581</v>
      </c>
      <c r="D19" s="25">
        <f t="shared" si="4"/>
        <v>670892356294.91663</v>
      </c>
      <c r="E19" s="25">
        <f t="shared" si="5"/>
        <v>90171423119.838013</v>
      </c>
      <c r="F19" s="25">
        <f t="shared" si="6"/>
        <v>124265334714.83983</v>
      </c>
      <c r="G19" s="25">
        <f t="shared" si="7"/>
        <v>32467305046.27298</v>
      </c>
      <c r="I19" s="25">
        <v>175000</v>
      </c>
      <c r="J19" s="27">
        <f>$I19*J5*'Demographic-Economic'!C$26</f>
        <v>66699372599.999992</v>
      </c>
      <c r="K19" s="27">
        <f>$I19*K5*'Demographic-Economic'!D$26</f>
        <v>43795770690.000008</v>
      </c>
      <c r="L19" s="27">
        <f>$I19*L5*'Demographic-Economic'!E$26</f>
        <v>70557471180</v>
      </c>
      <c r="M19" s="27">
        <f>$I19*M5*'Demographic-Economic'!F$26</f>
        <v>12189167340</v>
      </c>
      <c r="N19" s="27">
        <f>$I19*N5*'Demographic-Economic'!G$26</f>
        <v>16350887280</v>
      </c>
      <c r="O19" s="27">
        <f>$I19*O5*'Demographic-Economic'!H$26</f>
        <v>3091085550</v>
      </c>
    </row>
    <row r="20" spans="1:15" x14ac:dyDescent="0.35">
      <c r="A20">
        <v>2040</v>
      </c>
      <c r="B20" s="25">
        <f t="shared" si="2"/>
        <v>1029482668581.8506</v>
      </c>
      <c r="C20" s="25">
        <f t="shared" si="3"/>
        <v>613519695824.98657</v>
      </c>
      <c r="D20" s="25">
        <f t="shared" si="4"/>
        <v>677601279857.86584</v>
      </c>
      <c r="E20" s="25">
        <f t="shared" si="5"/>
        <v>91073137351.036392</v>
      </c>
      <c r="F20" s="25">
        <f t="shared" si="6"/>
        <v>125507988061.98824</v>
      </c>
      <c r="G20" s="25">
        <f t="shared" si="7"/>
        <v>32791978096.73571</v>
      </c>
      <c r="I20" s="25">
        <v>225000</v>
      </c>
      <c r="J20" s="27">
        <f>$I20*J6*'Demographic-Economic'!C$26</f>
        <v>57634245900</v>
      </c>
      <c r="K20" s="27">
        <f>$I20*K6*'Demographic-Economic'!D$26</f>
        <v>41192625600</v>
      </c>
      <c r="L20" s="27">
        <f>$I20*L6*'Demographic-Economic'!E$26</f>
        <v>44203950180</v>
      </c>
      <c r="M20" s="27">
        <f>$I20*M6*'Demographic-Economic'!F$26</f>
        <v>7953931080</v>
      </c>
      <c r="N20" s="27">
        <f>$I20*N6*'Demographic-Economic'!G$26</f>
        <v>13422015360</v>
      </c>
      <c r="O20" s="27">
        <f>$I20*O6*'Demographic-Economic'!H$26</f>
        <v>2538074250</v>
      </c>
    </row>
    <row r="21" spans="1:15" x14ac:dyDescent="0.35">
      <c r="A21">
        <v>2041</v>
      </c>
      <c r="B21" s="25">
        <f t="shared" si="2"/>
        <v>1039777495267.6691</v>
      </c>
      <c r="C21" s="25">
        <f t="shared" si="3"/>
        <v>619654892783.23645</v>
      </c>
      <c r="D21" s="25">
        <f t="shared" si="4"/>
        <v>684377292656.44446</v>
      </c>
      <c r="E21" s="25">
        <f t="shared" si="5"/>
        <v>91983868724.546753</v>
      </c>
      <c r="F21" s="25">
        <f t="shared" si="6"/>
        <v>126763067942.60812</v>
      </c>
      <c r="G21" s="25">
        <f t="shared" si="7"/>
        <v>33119897877.703068</v>
      </c>
      <c r="I21" s="25">
        <v>275000</v>
      </c>
      <c r="J21" s="27">
        <f>$I21*J7*'Demographic-Economic'!C$26</f>
        <v>53452169100</v>
      </c>
      <c r="K21" s="27">
        <f>$I21*K7*'Demographic-Economic'!D$26</f>
        <v>42569799690</v>
      </c>
      <c r="L21" s="27">
        <f>$I21*L7*'Demographic-Economic'!E$26</f>
        <v>39045190140</v>
      </c>
      <c r="M21" s="27">
        <f>$I21*M7*'Demographic-Economic'!F$26</f>
        <v>3739881090</v>
      </c>
      <c r="N21" s="27">
        <f>$I21*N7*'Demographic-Economic'!G$26</f>
        <v>9344615280</v>
      </c>
      <c r="O21" s="27">
        <f>$I21*O7*'Demographic-Economic'!H$26</f>
        <v>1761382260</v>
      </c>
    </row>
    <row r="22" spans="1:15" x14ac:dyDescent="0.35">
      <c r="A22">
        <v>2042</v>
      </c>
      <c r="B22" s="25">
        <f t="shared" si="2"/>
        <v>1050175270220.3458</v>
      </c>
      <c r="C22" s="25">
        <f t="shared" si="3"/>
        <v>625851441711.06885</v>
      </c>
      <c r="D22" s="25">
        <f t="shared" si="4"/>
        <v>691221065583.00891</v>
      </c>
      <c r="E22" s="25">
        <f t="shared" si="5"/>
        <v>92903707411.792221</v>
      </c>
      <c r="F22" s="25">
        <f t="shared" si="6"/>
        <v>128030698622.03421</v>
      </c>
      <c r="G22" s="25">
        <f t="shared" si="7"/>
        <v>33451096856.480099</v>
      </c>
      <c r="I22" s="25">
        <v>350000</v>
      </c>
      <c r="J22" s="27">
        <f>$I22*J8*'Demographic-Economic'!C$26</f>
        <v>190617159600</v>
      </c>
      <c r="K22" s="27">
        <f>$I22*K8*'Demographic-Economic'!D$26</f>
        <v>139826079120</v>
      </c>
      <c r="L22" s="27">
        <f>$I22*L8*'Demographic-Economic'!E$26</f>
        <v>123679639440</v>
      </c>
      <c r="M22" s="27">
        <f>$I22*M8*'Demographic-Economic'!F$26</f>
        <v>14307794340</v>
      </c>
      <c r="N22" s="27">
        <f>$I22*N8*'Demographic-Economic'!G$26</f>
        <v>22069756800</v>
      </c>
      <c r="O22" s="27">
        <f>$I22*O8*'Demographic-Economic'!H$26</f>
        <v>6555797640</v>
      </c>
    </row>
    <row r="23" spans="1:15" x14ac:dyDescent="0.35">
      <c r="A23">
        <v>2043</v>
      </c>
      <c r="B23" s="25">
        <f t="shared" si="2"/>
        <v>1060677022922.5493</v>
      </c>
      <c r="C23" s="25">
        <f t="shared" si="3"/>
        <v>632109956128.17957</v>
      </c>
      <c r="D23" s="25">
        <f t="shared" si="4"/>
        <v>698133276238.83899</v>
      </c>
      <c r="E23" s="25">
        <f t="shared" si="5"/>
        <v>93832744485.910141</v>
      </c>
      <c r="F23" s="25">
        <f t="shared" si="6"/>
        <v>129311005608.25455</v>
      </c>
      <c r="G23" s="25">
        <f t="shared" si="7"/>
        <v>33785607825.044899</v>
      </c>
      <c r="I23" s="25">
        <v>450000</v>
      </c>
      <c r="J23" s="27">
        <f>$I23*J9*'Demographic-Economic'!C$26</f>
        <v>123074243100</v>
      </c>
      <c r="K23" s="27">
        <f>$I23*K9*'Demographic-Economic'!D$26</f>
        <v>82826600760</v>
      </c>
      <c r="L23" s="27">
        <f>$I23*L9*'Demographic-Economic'!E$26</f>
        <v>84629784960</v>
      </c>
      <c r="M23" s="27">
        <f>$I23*M9*'Demographic-Economic'!F$26</f>
        <v>5284461060</v>
      </c>
      <c r="N23" s="27">
        <f>$I23*N9*'Demographic-Economic'!G$26</f>
        <v>9435947040</v>
      </c>
      <c r="O23" s="27">
        <f>$I23*O9*'Demographic-Economic'!H$26</f>
        <v>3966824340</v>
      </c>
    </row>
    <row r="24" spans="1:15" x14ac:dyDescent="0.35">
      <c r="A24">
        <v>2044</v>
      </c>
      <c r="B24" s="25">
        <f t="shared" si="2"/>
        <v>1071283793151.7748</v>
      </c>
      <c r="C24" s="25">
        <f t="shared" si="3"/>
        <v>638431055689.46143</v>
      </c>
      <c r="D24" s="25">
        <f t="shared" si="4"/>
        <v>705114609001.22742</v>
      </c>
      <c r="E24" s="25">
        <f t="shared" si="5"/>
        <v>94771071930.769241</v>
      </c>
      <c r="F24" s="25">
        <f t="shared" si="6"/>
        <v>130604115664.3371</v>
      </c>
      <c r="G24" s="25">
        <f t="shared" si="7"/>
        <v>34123463903.295349</v>
      </c>
      <c r="I24" s="25">
        <v>625000</v>
      </c>
      <c r="J24" s="27">
        <f>$I24*J10*'Demographic-Economic'!C$26</f>
        <v>78413940000</v>
      </c>
      <c r="K24" s="27">
        <f>$I24*K10*'Demographic-Economic'!D$26</f>
        <v>49651825500</v>
      </c>
      <c r="L24" s="27">
        <f>$I24*L10*'Demographic-Economic'!E$26</f>
        <v>50608089000</v>
      </c>
      <c r="M24" s="27">
        <f>$I24*M10*'Demographic-Economic'!F$26</f>
        <v>4615580250</v>
      </c>
      <c r="N24" s="27">
        <f>$I24*N10*'Demographic-Economic'!G$26</f>
        <v>4347642000</v>
      </c>
      <c r="O24" s="27">
        <f>$I24*O10*'Demographic-Economic'!H$26</f>
        <v>2097866250</v>
      </c>
    </row>
    <row r="25" spans="1:15" x14ac:dyDescent="0.35">
      <c r="A25">
        <v>2045</v>
      </c>
      <c r="B25" s="25">
        <f t="shared" si="2"/>
        <v>1081996631083.2925</v>
      </c>
      <c r="C25" s="25">
        <f t="shared" si="3"/>
        <v>644815366246.35608</v>
      </c>
      <c r="D25" s="25">
        <f t="shared" si="4"/>
        <v>712165755091.23975</v>
      </c>
      <c r="E25" s="25">
        <f t="shared" si="5"/>
        <v>95718782650.076935</v>
      </c>
      <c r="F25" s="25">
        <f t="shared" si="6"/>
        <v>131910156820.98047</v>
      </c>
      <c r="G25" s="25">
        <f t="shared" si="7"/>
        <v>34464698542.3283</v>
      </c>
      <c r="I25" s="25">
        <v>875000</v>
      </c>
      <c r="J25" s="27">
        <f>$I25*J11*'Demographic-Economic'!C$26</f>
        <v>119135724750</v>
      </c>
      <c r="K25" s="27">
        <f>$I25*K11*'Demographic-Economic'!D$26</f>
        <v>44339284500</v>
      </c>
      <c r="L25" s="27">
        <f>$I25*L11*'Demographic-Economic'!E$26</f>
        <v>69545309400</v>
      </c>
      <c r="M25" s="27">
        <f>$I25*M11*'Demographic-Economic'!F$26</f>
        <v>3813528600</v>
      </c>
      <c r="N25" s="27">
        <f>$I25*N11*'Demographic-Economic'!G$26</f>
        <v>3941027999.9999995</v>
      </c>
      <c r="O25" s="27">
        <f>$I25*O11*'Demographic-Economic'!H$26</f>
        <v>1521468900.0000002</v>
      </c>
    </row>
    <row r="26" spans="1:15" x14ac:dyDescent="0.35">
      <c r="A26">
        <v>2046</v>
      </c>
      <c r="B26" s="25">
        <f t="shared" si="2"/>
        <v>1092816597394.1254</v>
      </c>
      <c r="C26" s="25">
        <f t="shared" si="3"/>
        <v>651263519908.8197</v>
      </c>
      <c r="D26" s="25">
        <f t="shared" si="4"/>
        <v>719287412642.1521</v>
      </c>
      <c r="E26" s="25">
        <f t="shared" si="5"/>
        <v>96675970476.577698</v>
      </c>
      <c r="F26" s="25">
        <f t="shared" si="6"/>
        <v>133229258389.19028</v>
      </c>
      <c r="G26" s="25">
        <f t="shared" si="7"/>
        <v>34809345527.751587</v>
      </c>
      <c r="I26" s="25">
        <v>1250000</v>
      </c>
      <c r="J26" s="27">
        <f>$I26*J12*'Demographic-Economic'!C$26</f>
        <v>59107477500</v>
      </c>
      <c r="K26" s="27">
        <f>$I26*K12*'Demographic-Economic'!D$26</f>
        <v>16346280000</v>
      </c>
      <c r="L26" s="27">
        <f>$I26*L12*'Demographic-Economic'!E$26</f>
        <v>20289879000</v>
      </c>
      <c r="M26" s="27">
        <f>$I26*M12*'Demographic-Economic'!F$26</f>
        <v>1311531000</v>
      </c>
      <c r="N26" s="27">
        <f>$I26*N12*'Demographic-Economic'!G$26</f>
        <v>1126008000</v>
      </c>
      <c r="O26" s="27">
        <f>$I26*O12*'Demographic-Economic'!H$26</f>
        <v>1485702000</v>
      </c>
    </row>
    <row r="27" spans="1:15" x14ac:dyDescent="0.35">
      <c r="A27">
        <v>2047</v>
      </c>
      <c r="B27" s="25">
        <f t="shared" si="2"/>
        <v>1103744763368.0667</v>
      </c>
      <c r="C27" s="25">
        <f t="shared" si="3"/>
        <v>657776155107.90796</v>
      </c>
      <c r="D27" s="25">
        <f t="shared" si="4"/>
        <v>726480286768.57361</v>
      </c>
      <c r="E27" s="25">
        <f t="shared" si="5"/>
        <v>97642730181.343475</v>
      </c>
      <c r="F27" s="25">
        <f t="shared" si="6"/>
        <v>134561550973.08218</v>
      </c>
      <c r="G27" s="25">
        <f t="shared" si="7"/>
        <v>35157438983.029106</v>
      </c>
      <c r="I27" s="25">
        <v>1750000</v>
      </c>
      <c r="J27" s="27">
        <f>$I27*J13*'Demographic-Economic'!C$26</f>
        <v>46988959500</v>
      </c>
      <c r="K27" s="27">
        <f>$I27*K13*'Demographic-Economic'!D$26</f>
        <v>16019354400</v>
      </c>
      <c r="L27" s="27">
        <f>$I27*L13*'Demographic-Economic'!E$26</f>
        <v>11754136800</v>
      </c>
      <c r="M27" s="27">
        <f>$I27*M13*'Demographic-Economic'!F$26</f>
        <v>4237254000</v>
      </c>
      <c r="N27" s="27">
        <f>$I27*N13*'Demographic-Economic'!G$26</f>
        <v>262735200</v>
      </c>
      <c r="O27" s="27">
        <f>$I27*O13*'Demographic-Economic'!H$26</f>
        <v>0</v>
      </c>
    </row>
    <row r="28" spans="1:15" x14ac:dyDescent="0.35">
      <c r="A28">
        <v>2048</v>
      </c>
      <c r="B28" s="25">
        <f t="shared" si="2"/>
        <v>1114782211001.7473</v>
      </c>
      <c r="C28" s="25">
        <f t="shared" si="3"/>
        <v>664353916658.98706</v>
      </c>
      <c r="D28" s="25">
        <f t="shared" si="4"/>
        <v>733745089636.2594</v>
      </c>
      <c r="E28" s="25">
        <f t="shared" si="5"/>
        <v>98619157483.156906</v>
      </c>
      <c r="F28" s="25">
        <f t="shared" si="6"/>
        <v>135907166482.813</v>
      </c>
      <c r="G28" s="25">
        <f t="shared" si="7"/>
        <v>35509013372.859398</v>
      </c>
      <c r="I28" s="71">
        <f>AVERAGE(2000000,Assumptions!$C$31)</f>
        <v>3000000</v>
      </c>
      <c r="J28" s="27">
        <f>$I28*J14*'Demographic-Economic'!C$26</f>
        <v>42771240000</v>
      </c>
      <c r="K28" s="27">
        <f>$I28*K14*'Demographic-Economic'!D$26</f>
        <v>18144370800</v>
      </c>
      <c r="L28" s="27">
        <f>$I28*L14*'Demographic-Economic'!E$26</f>
        <v>21269390400</v>
      </c>
      <c r="M28" s="27">
        <f>$I28*M14*'Demographic-Economic'!F$26</f>
        <v>3874060800</v>
      </c>
      <c r="N28" s="27">
        <f>$I28*N14*'Demographic-Economic'!G$26</f>
        <v>7356585600</v>
      </c>
      <c r="O28" s="27">
        <f>$I28*O14*'Demographic-Economic'!H$26</f>
        <v>1320624000</v>
      </c>
    </row>
    <row r="29" spans="1:15" x14ac:dyDescent="0.35">
      <c r="A29">
        <v>2049</v>
      </c>
      <c r="B29" s="25">
        <f t="shared" si="2"/>
        <v>1125930033111.7649</v>
      </c>
      <c r="C29" s="25">
        <f t="shared" si="3"/>
        <v>670997455825.5769</v>
      </c>
      <c r="D29" s="25">
        <f t="shared" si="4"/>
        <v>741082540532.62195</v>
      </c>
      <c r="E29" s="25">
        <f t="shared" si="5"/>
        <v>99605349057.98848</v>
      </c>
      <c r="F29" s="25">
        <f t="shared" si="6"/>
        <v>137266238147.64113</v>
      </c>
      <c r="G29" s="25">
        <f t="shared" si="7"/>
        <v>35864103506.58799</v>
      </c>
    </row>
    <row r="30" spans="1:15" x14ac:dyDescent="0.35">
      <c r="A30">
        <v>2050</v>
      </c>
      <c r="B30" s="25">
        <f t="shared" si="2"/>
        <v>1137189333442.8826</v>
      </c>
      <c r="C30" s="25">
        <f t="shared" si="3"/>
        <v>677707430383.83264</v>
      </c>
      <c r="D30" s="25">
        <f t="shared" si="4"/>
        <v>748493365937.94812</v>
      </c>
      <c r="E30" s="25">
        <f t="shared" si="5"/>
        <v>100601402548.56836</v>
      </c>
      <c r="F30" s="25">
        <f t="shared" si="6"/>
        <v>138638900529.11755</v>
      </c>
      <c r="G30" s="25">
        <f t="shared" si="7"/>
        <v>36222744541.65387</v>
      </c>
      <c r="I30" t="s">
        <v>122</v>
      </c>
      <c r="J30" s="27">
        <f>SUM(J16:J28)</f>
        <v>869271988950</v>
      </c>
      <c r="K30" s="27">
        <f t="shared" ref="K30:O30" si="8">SUM(K16:K28)</f>
        <v>518042219190</v>
      </c>
      <c r="L30" s="27">
        <f t="shared" si="8"/>
        <v>572151266100</v>
      </c>
      <c r="M30" s="27">
        <f t="shared" si="8"/>
        <v>76900106880</v>
      </c>
      <c r="N30" s="27">
        <f t="shared" si="8"/>
        <v>105976119600</v>
      </c>
      <c r="O30" s="27">
        <f t="shared" si="8"/>
        <v>27688808070</v>
      </c>
    </row>
    <row r="31" spans="1:15" x14ac:dyDescent="0.35">
      <c r="A31">
        <v>2051</v>
      </c>
      <c r="B31" s="25">
        <f t="shared" si="2"/>
        <v>1148561226777.3115</v>
      </c>
      <c r="C31" s="25">
        <f t="shared" si="3"/>
        <v>684484504687.67102</v>
      </c>
      <c r="D31" s="25">
        <f t="shared" si="4"/>
        <v>755978299597.32764</v>
      </c>
      <c r="E31" s="25">
        <f t="shared" si="5"/>
        <v>101607416574.05405</v>
      </c>
      <c r="F31" s="25">
        <f t="shared" si="6"/>
        <v>140025289534.40872</v>
      </c>
      <c r="G31" s="25">
        <f t="shared" si="7"/>
        <v>36584971987.070412</v>
      </c>
    </row>
    <row r="32" spans="1:15" x14ac:dyDescent="0.35">
      <c r="A32">
        <v>2052</v>
      </c>
      <c r="B32" s="25">
        <f t="shared" si="2"/>
        <v>1160046839045.0847</v>
      </c>
      <c r="C32" s="25">
        <f t="shared" si="3"/>
        <v>691329349734.54773</v>
      </c>
      <c r="D32" s="25">
        <f t="shared" si="4"/>
        <v>763538082593.3009</v>
      </c>
      <c r="E32" s="25">
        <f t="shared" si="5"/>
        <v>102623490739.79459</v>
      </c>
      <c r="F32" s="25">
        <f t="shared" si="6"/>
        <v>141425542429.75281</v>
      </c>
      <c r="G32" s="25">
        <f t="shared" si="7"/>
        <v>36950821706.941116</v>
      </c>
    </row>
    <row r="33" spans="1:7" x14ac:dyDescent="0.35">
      <c r="A33">
        <v>2053</v>
      </c>
      <c r="B33" s="25">
        <f t="shared" si="2"/>
        <v>1171647307435.5356</v>
      </c>
      <c r="C33" s="25">
        <f t="shared" si="3"/>
        <v>698242643231.89319</v>
      </c>
      <c r="D33" s="25">
        <f t="shared" si="4"/>
        <v>771173463419.23389</v>
      </c>
      <c r="E33" s="25">
        <f t="shared" si="5"/>
        <v>103649725647.19254</v>
      </c>
      <c r="F33" s="25">
        <f t="shared" si="6"/>
        <v>142839797854.05032</v>
      </c>
      <c r="G33" s="25">
        <f t="shared" si="7"/>
        <v>37320329924.010529</v>
      </c>
    </row>
    <row r="34" spans="1:7" x14ac:dyDescent="0.35">
      <c r="A34">
        <v>2054</v>
      </c>
      <c r="B34" s="25">
        <f t="shared" si="2"/>
        <v>1183363780509.8911</v>
      </c>
      <c r="C34" s="25">
        <f t="shared" si="3"/>
        <v>705225069664.21216</v>
      </c>
      <c r="D34" s="25">
        <f t="shared" si="4"/>
        <v>778885198053.42627</v>
      </c>
      <c r="E34" s="25">
        <f t="shared" si="5"/>
        <v>104686222903.66446</v>
      </c>
      <c r="F34" s="25">
        <f t="shared" si="6"/>
        <v>144268195832.59082</v>
      </c>
      <c r="G34" s="25">
        <f t="shared" si="7"/>
        <v>37693533223.250633</v>
      </c>
    </row>
    <row r="35" spans="1:7" x14ac:dyDescent="0.35">
      <c r="A35">
        <v>2055</v>
      </c>
      <c r="B35" s="25">
        <f t="shared" si="2"/>
        <v>1195197418314.99</v>
      </c>
      <c r="C35" s="25">
        <f t="shared" si="3"/>
        <v>712277320360.85425</v>
      </c>
      <c r="D35" s="25">
        <f t="shared" si="4"/>
        <v>786674050033.96057</v>
      </c>
      <c r="E35" s="25">
        <f t="shared" si="5"/>
        <v>105733085132.70111</v>
      </c>
      <c r="F35" s="25">
        <f t="shared" si="6"/>
        <v>145710877790.91672</v>
      </c>
      <c r="G35" s="25">
        <f t="shared" si="7"/>
        <v>38070468555.483139</v>
      </c>
    </row>
    <row r="36" spans="1:7" x14ac:dyDescent="0.35">
      <c r="A36">
        <v>2056</v>
      </c>
      <c r="B36" s="25">
        <f t="shared" si="2"/>
        <v>1207149392498.1399</v>
      </c>
      <c r="C36" s="25">
        <f t="shared" si="3"/>
        <v>719400093564.46277</v>
      </c>
      <c r="D36" s="25">
        <f t="shared" si="4"/>
        <v>794540790534.30017</v>
      </c>
      <c r="E36" s="25">
        <f t="shared" si="5"/>
        <v>106790415984.02812</v>
      </c>
      <c r="F36" s="25">
        <f t="shared" si="6"/>
        <v>147167986568.8259</v>
      </c>
      <c r="G36" s="25">
        <f t="shared" si="7"/>
        <v>38451173241.037971</v>
      </c>
    </row>
    <row r="37" spans="1:7" x14ac:dyDescent="0.35">
      <c r="A37">
        <v>2057</v>
      </c>
      <c r="B37" s="25">
        <f t="shared" si="2"/>
        <v>1219220886423.1213</v>
      </c>
      <c r="C37" s="25">
        <f t="shared" si="3"/>
        <v>726594094500.10742</v>
      </c>
      <c r="D37" s="25">
        <f t="shared" si="4"/>
        <v>802486198439.64319</v>
      </c>
      <c r="E37" s="25">
        <f t="shared" si="5"/>
        <v>107858320143.86841</v>
      </c>
      <c r="F37" s="25">
        <f t="shared" si="6"/>
        <v>148639666434.51416</v>
      </c>
      <c r="G37" s="25">
        <f t="shared" si="7"/>
        <v>38835684973.448349</v>
      </c>
    </row>
    <row r="38" spans="1:7" x14ac:dyDescent="0.35">
      <c r="A38">
        <v>2058</v>
      </c>
      <c r="B38" s="25">
        <f t="shared" si="2"/>
        <v>1231413095287.3525</v>
      </c>
      <c r="C38" s="25">
        <f t="shared" si="3"/>
        <v>733860035445.10852</v>
      </c>
      <c r="D38" s="25">
        <f t="shared" si="4"/>
        <v>810511060424.03967</v>
      </c>
      <c r="E38" s="25">
        <f t="shared" si="5"/>
        <v>108936903345.3071</v>
      </c>
      <c r="F38" s="25">
        <f t="shared" si="6"/>
        <v>150126063098.85931</v>
      </c>
      <c r="G38" s="25">
        <f t="shared" si="7"/>
        <v>39224041823.182831</v>
      </c>
    </row>
    <row r="39" spans="1:7" x14ac:dyDescent="0.35">
      <c r="A39">
        <v>2059</v>
      </c>
      <c r="B39" s="25">
        <f t="shared" si="2"/>
        <v>1243727226240.2261</v>
      </c>
      <c r="C39" s="25">
        <f t="shared" si="3"/>
        <v>741198635799.55957</v>
      </c>
      <c r="D39" s="25">
        <f t="shared" si="4"/>
        <v>818616171028.28003</v>
      </c>
      <c r="E39" s="25">
        <f t="shared" si="5"/>
        <v>110026272378.76018</v>
      </c>
      <c r="F39" s="25">
        <f t="shared" si="6"/>
        <v>151627323729.8479</v>
      </c>
      <c r="G39" s="25">
        <f t="shared" si="7"/>
        <v>39616282241.414658</v>
      </c>
    </row>
    <row r="40" spans="1:7" x14ac:dyDescent="0.35">
      <c r="A40">
        <v>2060</v>
      </c>
      <c r="B40" s="25">
        <f t="shared" si="2"/>
        <v>1256164498502.6284</v>
      </c>
      <c r="C40" s="25">
        <f t="shared" si="3"/>
        <v>748610622157.55518</v>
      </c>
      <c r="D40" s="25">
        <f t="shared" si="4"/>
        <v>826802332738.56287</v>
      </c>
      <c r="E40" s="25">
        <f t="shared" si="5"/>
        <v>111126535102.54778</v>
      </c>
      <c r="F40" s="25">
        <f t="shared" si="6"/>
        <v>153143596967.14639</v>
      </c>
      <c r="G40" s="25">
        <f t="shared" si="7"/>
        <v>40012445063.828804</v>
      </c>
    </row>
    <row r="41" spans="1:7" x14ac:dyDescent="0.35">
      <c r="A41">
        <v>2061</v>
      </c>
      <c r="B41" s="25">
        <f t="shared" si="2"/>
        <v>1268726143487.6548</v>
      </c>
      <c r="C41" s="25">
        <f t="shared" si="3"/>
        <v>756096728379.13074</v>
      </c>
      <c r="D41" s="25">
        <f t="shared" si="4"/>
        <v>835070356065.94849</v>
      </c>
      <c r="E41" s="25">
        <f t="shared" si="5"/>
        <v>112237800453.57326</v>
      </c>
      <c r="F41" s="25">
        <f t="shared" si="6"/>
        <v>154675032936.81787</v>
      </c>
      <c r="G41" s="25">
        <f t="shared" si="7"/>
        <v>40412569514.467094</v>
      </c>
    </row>
    <row r="42" spans="1:7" x14ac:dyDescent="0.35">
      <c r="A42">
        <v>2062</v>
      </c>
      <c r="B42" s="25">
        <f t="shared" si="2"/>
        <v>1281413404922.5313</v>
      </c>
      <c r="C42" s="25">
        <f t="shared" si="3"/>
        <v>763657695662.922</v>
      </c>
      <c r="D42" s="25">
        <f t="shared" si="4"/>
        <v>843421059626.60803</v>
      </c>
      <c r="E42" s="25">
        <f t="shared" si="5"/>
        <v>113360178458.10899</v>
      </c>
      <c r="F42" s="25">
        <f t="shared" si="6"/>
        <v>156221783266.18607</v>
      </c>
      <c r="G42" s="25">
        <f t="shared" si="7"/>
        <v>40816695209.611763</v>
      </c>
    </row>
    <row r="43" spans="1:7" x14ac:dyDescent="0.35">
      <c r="A43">
        <v>2063</v>
      </c>
      <c r="B43" s="25">
        <f t="shared" si="2"/>
        <v>1294227538971.7566</v>
      </c>
      <c r="C43" s="25">
        <f t="shared" si="3"/>
        <v>771294272619.55127</v>
      </c>
      <c r="D43" s="25">
        <f t="shared" si="4"/>
        <v>851855270222.87415</v>
      </c>
      <c r="E43" s="25">
        <f t="shared" si="5"/>
        <v>114493780242.69008</v>
      </c>
      <c r="F43" s="25">
        <f t="shared" si="6"/>
        <v>157784001098.84793</v>
      </c>
      <c r="G43" s="25">
        <f t="shared" si="7"/>
        <v>41224862161.707878</v>
      </c>
    </row>
    <row r="44" spans="1:7" x14ac:dyDescent="0.35">
      <c r="A44">
        <v>2064</v>
      </c>
      <c r="B44" s="25">
        <f t="shared" si="2"/>
        <v>1307169814361.4741</v>
      </c>
      <c r="C44" s="25">
        <f t="shared" si="3"/>
        <v>779007215345.74683</v>
      </c>
      <c r="D44" s="25">
        <f t="shared" si="4"/>
        <v>860373822925.10291</v>
      </c>
      <c r="E44" s="25">
        <f t="shared" si="5"/>
        <v>115638718045.11697</v>
      </c>
      <c r="F44" s="25">
        <f t="shared" si="6"/>
        <v>159361841109.83643</v>
      </c>
      <c r="G44" s="25">
        <f t="shared" si="7"/>
        <v>41637110783.324959</v>
      </c>
    </row>
    <row r="45" spans="1:7" x14ac:dyDescent="0.35">
      <c r="A45">
        <v>2065</v>
      </c>
      <c r="B45" s="25">
        <f t="shared" si="2"/>
        <v>1320241512505.0889</v>
      </c>
      <c r="C45" s="25">
        <f t="shared" si="3"/>
        <v>786797287499.20435</v>
      </c>
      <c r="D45" s="25">
        <f t="shared" si="4"/>
        <v>868977561154.35388</v>
      </c>
      <c r="E45" s="25">
        <f t="shared" si="5"/>
        <v>116795105225.56815</v>
      </c>
      <c r="F45" s="25">
        <f t="shared" si="6"/>
        <v>160955459520.93478</v>
      </c>
      <c r="G45" s="25">
        <f t="shared" si="7"/>
        <v>42053481891.158211</v>
      </c>
    </row>
    <row r="46" spans="1:7" x14ac:dyDescent="0.35">
      <c r="A46">
        <v>2066</v>
      </c>
      <c r="B46" s="25">
        <f t="shared" si="2"/>
        <v>1333443927630.1396</v>
      </c>
      <c r="C46" s="25">
        <f t="shared" si="3"/>
        <v>794665260374.19641</v>
      </c>
      <c r="D46" s="25">
        <f t="shared" si="4"/>
        <v>877667336765.89746</v>
      </c>
      <c r="E46" s="25">
        <f t="shared" si="5"/>
        <v>117963056277.82382</v>
      </c>
      <c r="F46" s="25">
        <f t="shared" si="6"/>
        <v>162565014116.14413</v>
      </c>
      <c r="G46" s="25">
        <f t="shared" si="7"/>
        <v>42474016710.069794</v>
      </c>
    </row>
    <row r="47" spans="1:7" x14ac:dyDescent="0.35">
      <c r="A47">
        <v>2067</v>
      </c>
      <c r="B47" s="25">
        <f t="shared" si="2"/>
        <v>1346778366906.4412</v>
      </c>
      <c r="C47" s="25">
        <f t="shared" si="3"/>
        <v>802611912977.93835</v>
      </c>
      <c r="D47" s="25">
        <f t="shared" si="4"/>
        <v>886444010133.5564</v>
      </c>
      <c r="E47" s="25">
        <f t="shared" si="5"/>
        <v>119142686840.60207</v>
      </c>
      <c r="F47" s="25">
        <f t="shared" si="6"/>
        <v>164190664257.30557</v>
      </c>
      <c r="G47" s="25">
        <f t="shared" si="7"/>
        <v>42898756877.170494</v>
      </c>
    </row>
    <row r="48" spans="1:7" x14ac:dyDescent="0.35">
      <c r="A48">
        <v>2068</v>
      </c>
      <c r="B48" s="25">
        <f t="shared" si="2"/>
        <v>1360246150575.5056</v>
      </c>
      <c r="C48" s="25">
        <f t="shared" si="3"/>
        <v>810638032107.71777</v>
      </c>
      <c r="D48" s="25">
        <f t="shared" si="4"/>
        <v>895308450234.89197</v>
      </c>
      <c r="E48" s="25">
        <f t="shared" si="5"/>
        <v>120334113709.00809</v>
      </c>
      <c r="F48" s="25">
        <f t="shared" si="6"/>
        <v>165832570899.87863</v>
      </c>
      <c r="G48" s="25">
        <f t="shared" si="7"/>
        <v>43327744445.9422</v>
      </c>
    </row>
    <row r="49" spans="1:7" x14ac:dyDescent="0.35">
      <c r="A49">
        <v>2069</v>
      </c>
      <c r="B49" s="25">
        <f t="shared" si="2"/>
        <v>1373848612081.2607</v>
      </c>
      <c r="C49" s="25">
        <f t="shared" si="3"/>
        <v>818744412428.79492</v>
      </c>
      <c r="D49" s="25">
        <f t="shared" si="4"/>
        <v>904261534737.24084</v>
      </c>
      <c r="E49" s="25">
        <f t="shared" si="5"/>
        <v>121537454846.09818</v>
      </c>
      <c r="F49" s="25">
        <f t="shared" si="6"/>
        <v>167490896608.87741</v>
      </c>
      <c r="G49" s="25">
        <f t="shared" si="7"/>
        <v>43761021890.401619</v>
      </c>
    </row>
    <row r="50" spans="1:7" x14ac:dyDescent="0.35">
      <c r="A50">
        <v>2070</v>
      </c>
      <c r="B50" s="25">
        <f t="shared" si="2"/>
        <v>1387587098202.0732</v>
      </c>
      <c r="C50" s="25">
        <f t="shared" si="3"/>
        <v>826931856553.08289</v>
      </c>
      <c r="D50" s="25">
        <f t="shared" si="4"/>
        <v>913304150084.61328</v>
      </c>
      <c r="E50" s="25">
        <f t="shared" si="5"/>
        <v>122752829394.55916</v>
      </c>
      <c r="F50" s="25">
        <f t="shared" si="6"/>
        <v>169165805574.96619</v>
      </c>
      <c r="G50" s="25">
        <f t="shared" si="7"/>
        <v>44198632109.305634</v>
      </c>
    </row>
    <row r="51" spans="1:7" x14ac:dyDescent="0.35">
      <c r="A51">
        <v>2071</v>
      </c>
      <c r="B51" s="25">
        <f t="shared" si="2"/>
        <v>1401462969184.094</v>
      </c>
      <c r="C51" s="25">
        <f t="shared" si="3"/>
        <v>835201175118.61377</v>
      </c>
      <c r="D51" s="25">
        <f t="shared" si="4"/>
        <v>922437191585.45947</v>
      </c>
      <c r="E51" s="25">
        <f t="shared" si="5"/>
        <v>123980357688.50475</v>
      </c>
      <c r="F51" s="25">
        <f t="shared" si="6"/>
        <v>170857463630.71585</v>
      </c>
      <c r="G51" s="25">
        <f t="shared" si="7"/>
        <v>44640618430.398689</v>
      </c>
    </row>
    <row r="52" spans="1:7" x14ac:dyDescent="0.35">
      <c r="A52">
        <v>2072</v>
      </c>
      <c r="B52" s="25">
        <f t="shared" si="2"/>
        <v>1415477598875.9351</v>
      </c>
      <c r="C52" s="25">
        <f t="shared" si="3"/>
        <v>843553186869.79993</v>
      </c>
      <c r="D52" s="25">
        <f t="shared" si="4"/>
        <v>931661563501.31409</v>
      </c>
      <c r="E52" s="25">
        <f t="shared" si="5"/>
        <v>125220161265.3898</v>
      </c>
      <c r="F52" s="25">
        <f t="shared" si="6"/>
        <v>172566038267.02301</v>
      </c>
      <c r="G52" s="25">
        <f t="shared" si="7"/>
        <v>45087024614.702675</v>
      </c>
    </row>
    <row r="53" spans="1:7" x14ac:dyDescent="0.35">
      <c r="A53">
        <v>2073</v>
      </c>
      <c r="B53" s="25">
        <f t="shared" si="2"/>
        <v>1429632374864.6943</v>
      </c>
      <c r="C53" s="25">
        <f t="shared" si="3"/>
        <v>851988718738.49792</v>
      </c>
      <c r="D53" s="25">
        <f t="shared" si="4"/>
        <v>940978179136.32727</v>
      </c>
      <c r="E53" s="25">
        <f t="shared" si="5"/>
        <v>126472362878.0437</v>
      </c>
      <c r="F53" s="25">
        <f t="shared" si="6"/>
        <v>174291698649.69324</v>
      </c>
      <c r="G53" s="25">
        <f t="shared" si="7"/>
        <v>45537894860.849701</v>
      </c>
    </row>
    <row r="54" spans="1:7" x14ac:dyDescent="0.35">
      <c r="A54">
        <v>2074</v>
      </c>
      <c r="B54" s="25">
        <f t="shared" si="2"/>
        <v>1443928698613.3413</v>
      </c>
      <c r="C54" s="25">
        <f t="shared" si="3"/>
        <v>860508605925.88293</v>
      </c>
      <c r="D54" s="25">
        <f t="shared" si="4"/>
        <v>950387960927.69055</v>
      </c>
      <c r="E54" s="25">
        <f t="shared" si="5"/>
        <v>127737086506.82414</v>
      </c>
      <c r="F54" s="25">
        <f t="shared" si="6"/>
        <v>176034615636.19019</v>
      </c>
      <c r="G54" s="25">
        <f t="shared" si="7"/>
        <v>45993273809.458199</v>
      </c>
    </row>
    <row r="55" spans="1:7" x14ac:dyDescent="0.35">
      <c r="A55">
        <v>2075</v>
      </c>
      <c r="B55" s="25">
        <f t="shared" si="2"/>
        <v>1458367985599.4749</v>
      </c>
      <c r="C55" s="25">
        <f t="shared" si="3"/>
        <v>869113691985.14172</v>
      </c>
      <c r="D55" s="25">
        <f t="shared" si="4"/>
        <v>959891840536.96741</v>
      </c>
      <c r="E55" s="25">
        <f t="shared" si="5"/>
        <v>129014457371.89238</v>
      </c>
      <c r="F55" s="25">
        <f t="shared" si="6"/>
        <v>177794961792.55209</v>
      </c>
      <c r="G55" s="25">
        <f t="shared" si="7"/>
        <v>46453206547.55278</v>
      </c>
    </row>
    <row r="56" spans="1:7" x14ac:dyDescent="0.35">
      <c r="A56">
        <v>2076</v>
      </c>
      <c r="B56" s="25">
        <f t="shared" si="2"/>
        <v>1472951665455.4697</v>
      </c>
      <c r="C56" s="25">
        <f t="shared" si="3"/>
        <v>877804828904.99316</v>
      </c>
      <c r="D56" s="25">
        <f t="shared" si="4"/>
        <v>969490758942.33704</v>
      </c>
      <c r="E56" s="25">
        <f t="shared" si="5"/>
        <v>130304601945.6113</v>
      </c>
      <c r="F56" s="25">
        <f t="shared" si="6"/>
        <v>179572911410.47763</v>
      </c>
      <c r="G56" s="25">
        <f t="shared" si="7"/>
        <v>46917738613.028305</v>
      </c>
    </row>
    <row r="57" spans="1:7" x14ac:dyDescent="0.35">
      <c r="A57">
        <v>2077</v>
      </c>
      <c r="B57" s="25">
        <f t="shared" si="2"/>
        <v>1487681182110.0244</v>
      </c>
      <c r="C57" s="25">
        <f t="shared" si="3"/>
        <v>886582877194.04309</v>
      </c>
      <c r="D57" s="25">
        <f t="shared" si="4"/>
        <v>979185666531.76038</v>
      </c>
      <c r="E57" s="25">
        <f t="shared" si="5"/>
        <v>131607647965.06741</v>
      </c>
      <c r="F57" s="25">
        <f t="shared" si="6"/>
        <v>181368640524.5824</v>
      </c>
      <c r="G57" s="25">
        <f t="shared" si="7"/>
        <v>47386915999.158592</v>
      </c>
    </row>
    <row r="58" spans="1:7" x14ac:dyDescent="0.35">
      <c r="A58">
        <v>2078</v>
      </c>
      <c r="B58" s="25">
        <f t="shared" si="2"/>
        <v>1502557993931.1248</v>
      </c>
      <c r="C58" s="25">
        <f t="shared" si="3"/>
        <v>895448705965.98352</v>
      </c>
      <c r="D58" s="25">
        <f t="shared" si="4"/>
        <v>988977523197.078</v>
      </c>
      <c r="E58" s="25">
        <f t="shared" si="5"/>
        <v>132923724444.71809</v>
      </c>
      <c r="F58" s="25">
        <f t="shared" si="6"/>
        <v>183182326929.82822</v>
      </c>
      <c r="G58" s="25">
        <f t="shared" si="7"/>
        <v>47860785159.150177</v>
      </c>
    </row>
    <row r="59" spans="1:7" x14ac:dyDescent="0.35">
      <c r="A59">
        <v>2079</v>
      </c>
      <c r="B59" s="25">
        <f t="shared" si="2"/>
        <v>1517583573870.436</v>
      </c>
      <c r="C59" s="25">
        <f t="shared" si="3"/>
        <v>904403193025.64331</v>
      </c>
      <c r="D59" s="25">
        <f t="shared" si="4"/>
        <v>998867298429.04883</v>
      </c>
      <c r="E59" s="25">
        <f t="shared" si="5"/>
        <v>134252961689.16528</v>
      </c>
      <c r="F59" s="25">
        <f t="shared" si="6"/>
        <v>185014150199.1265</v>
      </c>
      <c r="G59" s="25">
        <f t="shared" si="7"/>
        <v>48339393010.741676</v>
      </c>
    </row>
    <row r="60" spans="1:7" x14ac:dyDescent="0.35">
      <c r="A60">
        <v>2080</v>
      </c>
      <c r="B60" s="25">
        <f t="shared" si="2"/>
        <v>1532759409609.1404</v>
      </c>
      <c r="C60" s="25">
        <f t="shared" si="3"/>
        <v>913447224955.89978</v>
      </c>
      <c r="D60" s="25">
        <f t="shared" si="4"/>
        <v>1008855971413.3394</v>
      </c>
      <c r="E60" s="25">
        <f t="shared" si="5"/>
        <v>135595491306.05693</v>
      </c>
      <c r="F60" s="25">
        <f t="shared" si="6"/>
        <v>186864291701.11777</v>
      </c>
      <c r="G60" s="25">
        <f t="shared" si="7"/>
        <v>48822786940.849091</v>
      </c>
    </row>
    <row r="61" spans="1:7" x14ac:dyDescent="0.35">
      <c r="A61">
        <v>2081</v>
      </c>
      <c r="B61" s="25">
        <f t="shared" si="2"/>
        <v>1548087003705.2317</v>
      </c>
      <c r="C61" s="25">
        <f t="shared" si="3"/>
        <v>922581697205.45874</v>
      </c>
      <c r="D61" s="25">
        <f t="shared" si="4"/>
        <v>1018944531127.4728</v>
      </c>
      <c r="E61" s="25">
        <f t="shared" si="5"/>
        <v>136951446219.11751</v>
      </c>
      <c r="F61" s="25">
        <f t="shared" si="6"/>
        <v>188732934618.12894</v>
      </c>
      <c r="G61" s="25">
        <f t="shared" si="7"/>
        <v>49311014810.257584</v>
      </c>
    </row>
    <row r="62" spans="1:7" x14ac:dyDescent="0.35">
      <c r="A62">
        <v>2082</v>
      </c>
      <c r="B62" s="25">
        <f t="shared" si="2"/>
        <v>1563567873742.2839</v>
      </c>
      <c r="C62" s="25">
        <f t="shared" si="3"/>
        <v>931807514177.51331</v>
      </c>
      <c r="D62" s="25">
        <f t="shared" si="4"/>
        <v>1029133976438.7476</v>
      </c>
      <c r="E62" s="25">
        <f t="shared" si="5"/>
        <v>138320960681.30869</v>
      </c>
      <c r="F62" s="25">
        <f t="shared" si="6"/>
        <v>190620263964.31024</v>
      </c>
      <c r="G62" s="25">
        <f t="shared" si="7"/>
        <v>49804124958.360161</v>
      </c>
    </row>
    <row r="63" spans="1:7" x14ac:dyDescent="0.35">
      <c r="A63">
        <v>2083</v>
      </c>
      <c r="B63" s="25">
        <f t="shared" si="2"/>
        <v>1579203552479.7068</v>
      </c>
      <c r="C63" s="25">
        <f t="shared" si="3"/>
        <v>941125589319.28845</v>
      </c>
      <c r="D63" s="25">
        <f t="shared" si="4"/>
        <v>1039425316203.135</v>
      </c>
      <c r="E63" s="25">
        <f t="shared" si="5"/>
        <v>139704170288.12177</v>
      </c>
      <c r="F63" s="25">
        <f t="shared" si="6"/>
        <v>192526466603.95334</v>
      </c>
      <c r="G63" s="25">
        <f t="shared" si="7"/>
        <v>50302166207.943764</v>
      </c>
    </row>
    <row r="64" spans="1:7" x14ac:dyDescent="0.35">
      <c r="A64">
        <v>2084</v>
      </c>
      <c r="B64" s="25">
        <f t="shared" si="2"/>
        <v>1594995588004.5039</v>
      </c>
      <c r="C64" s="25">
        <f t="shared" si="3"/>
        <v>950536845212.48132</v>
      </c>
      <c r="D64" s="25">
        <f t="shared" si="4"/>
        <v>1049819569365.1664</v>
      </c>
      <c r="E64" s="25">
        <f t="shared" si="5"/>
        <v>141101211991.00299</v>
      </c>
      <c r="F64" s="25">
        <f t="shared" si="6"/>
        <v>194451731269.99286</v>
      </c>
      <c r="G64" s="25">
        <f t="shared" si="7"/>
        <v>50805187870.023201</v>
      </c>
    </row>
    <row r="65" spans="1:7" x14ac:dyDescent="0.35">
      <c r="A65">
        <v>2085</v>
      </c>
      <c r="B65" s="25">
        <f t="shared" si="2"/>
        <v>1610945543884.5491</v>
      </c>
      <c r="C65" s="25">
        <f t="shared" si="3"/>
        <v>960042213664.6062</v>
      </c>
      <c r="D65" s="25">
        <f t="shared" si="4"/>
        <v>1060317765058.8181</v>
      </c>
      <c r="E65" s="25">
        <f t="shared" si="5"/>
        <v>142512224110.91302</v>
      </c>
      <c r="F65" s="25">
        <f t="shared" si="6"/>
        <v>196396248582.69278</v>
      </c>
      <c r="G65" s="25">
        <f t="shared" si="7"/>
        <v>51313239748.723434</v>
      </c>
    </row>
    <row r="66" spans="1:7" x14ac:dyDescent="0.35">
      <c r="A66">
        <v>2086</v>
      </c>
      <c r="B66" s="25">
        <f t="shared" si="2"/>
        <v>1627054999323.3945</v>
      </c>
      <c r="C66" s="25">
        <f t="shared" si="3"/>
        <v>969642635801.25232</v>
      </c>
      <c r="D66" s="25">
        <f t="shared" si="4"/>
        <v>1070920942709.4063</v>
      </c>
      <c r="E66" s="25">
        <f t="shared" si="5"/>
        <v>143937346352.02216</v>
      </c>
      <c r="F66" s="25">
        <f t="shared" si="6"/>
        <v>198360211068.51971</v>
      </c>
      <c r="G66" s="25">
        <f t="shared" si="7"/>
        <v>51826372146.21067</v>
      </c>
    </row>
    <row r="67" spans="1:7" x14ac:dyDescent="0.35">
      <c r="A67">
        <v>2087</v>
      </c>
      <c r="B67" s="25">
        <f t="shared" si="2"/>
        <v>1643325549316.6284</v>
      </c>
      <c r="C67" s="25">
        <f t="shared" si="3"/>
        <v>979339062159.26489</v>
      </c>
      <c r="D67" s="25">
        <f t="shared" si="4"/>
        <v>1081630152136.5004</v>
      </c>
      <c r="E67" s="25">
        <f t="shared" si="5"/>
        <v>145376719815.54239</v>
      </c>
      <c r="F67" s="25">
        <f t="shared" si="6"/>
        <v>200343813179.20493</v>
      </c>
      <c r="G67" s="25">
        <f t="shared" si="7"/>
        <v>52344635867.672775</v>
      </c>
    </row>
    <row r="68" spans="1:7" x14ac:dyDescent="0.35">
      <c r="A68">
        <v>2088</v>
      </c>
      <c r="B68" s="25">
        <f t="shared" si="2"/>
        <v>1659758804809.7947</v>
      </c>
      <c r="C68" s="25">
        <f t="shared" si="3"/>
        <v>989132452780.85754</v>
      </c>
      <c r="D68" s="25">
        <f t="shared" si="4"/>
        <v>1092446453657.8654</v>
      </c>
      <c r="E68" s="25">
        <f t="shared" si="5"/>
        <v>146830487013.69781</v>
      </c>
      <c r="F68" s="25">
        <f t="shared" si="6"/>
        <v>202347251310.99698</v>
      </c>
      <c r="G68" s="25">
        <f t="shared" si="7"/>
        <v>52868082226.349503</v>
      </c>
    </row>
    <row r="69" spans="1:7" x14ac:dyDescent="0.35">
      <c r="A69">
        <v>2089</v>
      </c>
      <c r="B69" s="25">
        <f t="shared" ref="B69:B130" si="9">B68*(1+$C$1)</f>
        <v>1676356392857.8926</v>
      </c>
      <c r="C69" s="25">
        <f t="shared" ref="C69:C130" si="10">C68*(1+$C$1)</f>
        <v>999023777308.66614</v>
      </c>
      <c r="D69" s="25">
        <f t="shared" ref="D69:D130" si="11">D68*(1+$C$1)</f>
        <v>1103370918194.4441</v>
      </c>
      <c r="E69" s="25">
        <f t="shared" ref="E69:E130" si="12">E68*(1+$C$1)</f>
        <v>148298791883.83481</v>
      </c>
      <c r="F69" s="25">
        <f t="shared" ref="F69:F130" si="13">F68*(1+$C$1)</f>
        <v>204370723824.10696</v>
      </c>
      <c r="G69" s="25">
        <f t="shared" ref="G69:G130" si="14">G68*(1+$C$1)</f>
        <v>53396763048.612999</v>
      </c>
    </row>
    <row r="70" spans="1:7" x14ac:dyDescent="0.35">
      <c r="A70">
        <v>2090</v>
      </c>
      <c r="B70" s="25">
        <f t="shared" si="9"/>
        <v>1693119956786.4714</v>
      </c>
      <c r="C70" s="25">
        <f t="shared" si="10"/>
        <v>1009014015081.7528</v>
      </c>
      <c r="D70" s="25">
        <f t="shared" si="11"/>
        <v>1114404627376.3884</v>
      </c>
      <c r="E70" s="25">
        <f t="shared" si="12"/>
        <v>149781779802.67316</v>
      </c>
      <c r="F70" s="25">
        <f t="shared" si="13"/>
        <v>206414431062.34802</v>
      </c>
      <c r="G70" s="25">
        <f t="shared" si="14"/>
        <v>53930730679.099129</v>
      </c>
    </row>
    <row r="71" spans="1:7" x14ac:dyDescent="0.35">
      <c r="A71">
        <v>2091</v>
      </c>
      <c r="B71" s="25">
        <f t="shared" si="9"/>
        <v>1710051156354.3362</v>
      </c>
      <c r="C71" s="25">
        <f t="shared" si="10"/>
        <v>1019104155232.5703</v>
      </c>
      <c r="D71" s="25">
        <f t="shared" si="11"/>
        <v>1125548673650.1523</v>
      </c>
      <c r="E71" s="25">
        <f t="shared" si="12"/>
        <v>151279597600.69989</v>
      </c>
      <c r="F71" s="25">
        <f t="shared" si="13"/>
        <v>208478575372.9715</v>
      </c>
      <c r="G71" s="25">
        <f t="shared" si="14"/>
        <v>54470037985.890121</v>
      </c>
    </row>
    <row r="72" spans="1:7" x14ac:dyDescent="0.35">
      <c r="A72">
        <v>2092</v>
      </c>
      <c r="B72" s="25">
        <f t="shared" si="9"/>
        <v>1727151667917.8796</v>
      </c>
      <c r="C72" s="25">
        <f t="shared" si="10"/>
        <v>1029295196784.896</v>
      </c>
      <c r="D72" s="25">
        <f t="shared" si="11"/>
        <v>1136804160386.6538</v>
      </c>
      <c r="E72" s="25">
        <f t="shared" si="12"/>
        <v>152792393576.70688</v>
      </c>
      <c r="F72" s="25">
        <f t="shared" si="13"/>
        <v>210563361126.7012</v>
      </c>
      <c r="G72" s="25">
        <f t="shared" si="14"/>
        <v>55014738365.749023</v>
      </c>
    </row>
    <row r="73" spans="1:7" x14ac:dyDescent="0.35">
      <c r="A73">
        <v>2093</v>
      </c>
      <c r="B73" s="25">
        <f t="shared" si="9"/>
        <v>1744423184597.0583</v>
      </c>
      <c r="C73" s="25">
        <f t="shared" si="10"/>
        <v>1039588148752.745</v>
      </c>
      <c r="D73" s="25">
        <f t="shared" si="11"/>
        <v>1148172201990.5203</v>
      </c>
      <c r="E73" s="25">
        <f t="shared" si="12"/>
        <v>154320317512.47394</v>
      </c>
      <c r="F73" s="25">
        <f t="shared" si="13"/>
        <v>212668994737.96823</v>
      </c>
      <c r="G73" s="25">
        <f t="shared" si="14"/>
        <v>55564885749.406517</v>
      </c>
    </row>
    <row r="74" spans="1:7" x14ac:dyDescent="0.35">
      <c r="A74">
        <v>2094</v>
      </c>
      <c r="B74" s="25">
        <f t="shared" si="9"/>
        <v>1761867416443.0291</v>
      </c>
      <c r="C74" s="25">
        <f t="shared" si="10"/>
        <v>1049984030240.2725</v>
      </c>
      <c r="D74" s="25">
        <f t="shared" si="11"/>
        <v>1159653924010.4255</v>
      </c>
      <c r="E74" s="25">
        <f t="shared" si="12"/>
        <v>155863520687.59869</v>
      </c>
      <c r="F74" s="25">
        <f t="shared" si="13"/>
        <v>214795684685.3479</v>
      </c>
      <c r="G74" s="25">
        <f t="shared" si="14"/>
        <v>56120534606.900581</v>
      </c>
    </row>
    <row r="75" spans="1:7" x14ac:dyDescent="0.35">
      <c r="A75">
        <v>2095</v>
      </c>
      <c r="B75" s="25">
        <f t="shared" si="9"/>
        <v>1779486090607.4595</v>
      </c>
      <c r="C75" s="25">
        <f t="shared" si="10"/>
        <v>1060483870542.6752</v>
      </c>
      <c r="D75" s="25">
        <f t="shared" si="11"/>
        <v>1171250463250.5298</v>
      </c>
      <c r="E75" s="25">
        <f t="shared" si="12"/>
        <v>157422155894.47467</v>
      </c>
      <c r="F75" s="25">
        <f t="shared" si="13"/>
        <v>216943641532.20139</v>
      </c>
      <c r="G75" s="25">
        <f t="shared" si="14"/>
        <v>56681739952.969589</v>
      </c>
    </row>
    <row r="76" spans="1:7" x14ac:dyDescent="0.35">
      <c r="A76">
        <v>2096</v>
      </c>
      <c r="B76" s="25">
        <f t="shared" si="9"/>
        <v>1797280951513.5342</v>
      </c>
      <c r="C76" s="25">
        <f t="shared" si="10"/>
        <v>1071088709248.1019</v>
      </c>
      <c r="D76" s="25">
        <f t="shared" si="11"/>
        <v>1182962967883.0352</v>
      </c>
      <c r="E76" s="25">
        <f t="shared" si="12"/>
        <v>158996377453.41943</v>
      </c>
      <c r="F76" s="25">
        <f t="shared" si="13"/>
        <v>219113077947.52341</v>
      </c>
      <c r="G76" s="25">
        <f t="shared" si="14"/>
        <v>57248557352.499283</v>
      </c>
    </row>
    <row r="77" spans="1:7" x14ac:dyDescent="0.35">
      <c r="A77">
        <v>2097</v>
      </c>
      <c r="B77" s="25">
        <f t="shared" si="9"/>
        <v>1815253761028.6694</v>
      </c>
      <c r="C77" s="25">
        <f t="shared" si="10"/>
        <v>1081799596340.583</v>
      </c>
      <c r="D77" s="25">
        <f t="shared" si="11"/>
        <v>1194792597561.8655</v>
      </c>
      <c r="E77" s="25">
        <f t="shared" si="12"/>
        <v>160586341227.95364</v>
      </c>
      <c r="F77" s="25">
        <f t="shared" si="13"/>
        <v>221304208726.99866</v>
      </c>
      <c r="G77" s="25">
        <f t="shared" si="14"/>
        <v>57821042926.024277</v>
      </c>
    </row>
    <row r="78" spans="1:7" x14ac:dyDescent="0.35">
      <c r="A78">
        <v>2098</v>
      </c>
      <c r="B78" s="25">
        <f t="shared" si="9"/>
        <v>1833406298638.9561</v>
      </c>
      <c r="C78" s="25">
        <f t="shared" si="10"/>
        <v>1092617592303.9889</v>
      </c>
      <c r="D78" s="25">
        <f t="shared" si="11"/>
        <v>1206740523537.4841</v>
      </c>
      <c r="E78" s="25">
        <f t="shared" si="12"/>
        <v>162192204640.23318</v>
      </c>
      <c r="F78" s="25">
        <f t="shared" si="13"/>
        <v>223517250814.26865</v>
      </c>
      <c r="G78" s="25">
        <f t="shared" si="14"/>
        <v>58399253355.284523</v>
      </c>
    </row>
    <row r="79" spans="1:7" x14ac:dyDescent="0.35">
      <c r="A79">
        <v>2099</v>
      </c>
      <c r="B79" s="25">
        <f t="shared" si="9"/>
        <v>1851740361625.3457</v>
      </c>
      <c r="C79" s="25">
        <f t="shared" si="10"/>
        <v>1103543768227.0288</v>
      </c>
      <c r="D79" s="25">
        <f t="shared" si="11"/>
        <v>1218807928772.8589</v>
      </c>
      <c r="E79" s="25">
        <f t="shared" si="12"/>
        <v>163814126686.63553</v>
      </c>
      <c r="F79" s="25">
        <f t="shared" si="13"/>
        <v>225752423322.41135</v>
      </c>
      <c r="G79" s="25">
        <f t="shared" si="14"/>
        <v>58983245888.837372</v>
      </c>
    </row>
    <row r="80" spans="1:7" x14ac:dyDescent="0.35">
      <c r="A80">
        <v>2100</v>
      </c>
      <c r="B80" s="25">
        <f t="shared" si="9"/>
        <v>1870257765241.5991</v>
      </c>
      <c r="C80" s="25">
        <f t="shared" si="10"/>
        <v>1114579205909.2991</v>
      </c>
      <c r="D80" s="25">
        <f t="shared" si="11"/>
        <v>1230996008060.5874</v>
      </c>
      <c r="E80" s="25">
        <f t="shared" si="12"/>
        <v>165452267953.50189</v>
      </c>
      <c r="F80" s="25">
        <f t="shared" si="13"/>
        <v>228009947555.63547</v>
      </c>
      <c r="G80" s="25">
        <f t="shared" si="14"/>
        <v>59573078347.725746</v>
      </c>
    </row>
    <row r="81" spans="1:7" x14ac:dyDescent="0.35">
      <c r="A81">
        <v>2101</v>
      </c>
      <c r="B81" s="25">
        <f t="shared" si="9"/>
        <v>1888960342894.0151</v>
      </c>
      <c r="C81" s="25">
        <f t="shared" si="10"/>
        <v>1125724997968.3921</v>
      </c>
      <c r="D81" s="25">
        <f t="shared" si="11"/>
        <v>1243305968141.1934</v>
      </c>
      <c r="E81" s="25">
        <f t="shared" si="12"/>
        <v>167106790633.03693</v>
      </c>
      <c r="F81" s="25">
        <f t="shared" si="13"/>
        <v>230290047031.19183</v>
      </c>
      <c r="G81" s="25">
        <f t="shared" si="14"/>
        <v>60168809131.203003</v>
      </c>
    </row>
    <row r="82" spans="1:7" x14ac:dyDescent="0.35">
      <c r="A82">
        <v>2102</v>
      </c>
      <c r="B82" s="25">
        <f t="shared" si="9"/>
        <v>1907849946322.9553</v>
      </c>
      <c r="C82" s="25">
        <f t="shared" si="10"/>
        <v>1136982247948.0759</v>
      </c>
      <c r="D82" s="25">
        <f t="shared" si="11"/>
        <v>1255739027822.6052</v>
      </c>
      <c r="E82" s="25">
        <f t="shared" si="12"/>
        <v>168777858539.36731</v>
      </c>
      <c r="F82" s="25">
        <f t="shared" si="13"/>
        <v>232592947501.50375</v>
      </c>
      <c r="G82" s="25">
        <f t="shared" si="14"/>
        <v>60770497222.51503</v>
      </c>
    </row>
    <row r="83" spans="1:7" x14ac:dyDescent="0.35">
      <c r="A83">
        <v>2103</v>
      </c>
      <c r="B83" s="25">
        <f t="shared" si="9"/>
        <v>1926928445786.1848</v>
      </c>
      <c r="C83" s="25">
        <f t="shared" si="10"/>
        <v>1148352070427.5566</v>
      </c>
      <c r="D83" s="25">
        <f t="shared" si="11"/>
        <v>1268296418100.8313</v>
      </c>
      <c r="E83" s="25">
        <f t="shared" si="12"/>
        <v>170465637124.76099</v>
      </c>
      <c r="F83" s="25">
        <f t="shared" si="13"/>
        <v>234918876976.5188</v>
      </c>
      <c r="G83" s="25">
        <f t="shared" si="14"/>
        <v>61378202194.740181</v>
      </c>
    </row>
    <row r="84" spans="1:7" x14ac:dyDescent="0.35">
      <c r="A84">
        <v>2104</v>
      </c>
      <c r="B84" s="25">
        <f t="shared" si="9"/>
        <v>1946197730244.0466</v>
      </c>
      <c r="C84" s="25">
        <f t="shared" si="10"/>
        <v>1159835591131.8323</v>
      </c>
      <c r="D84" s="25">
        <f t="shared" si="11"/>
        <v>1280979382281.8396</v>
      </c>
      <c r="E84" s="25">
        <f t="shared" si="12"/>
        <v>172170293496.00861</v>
      </c>
      <c r="F84" s="25">
        <f t="shared" si="13"/>
        <v>237268065746.284</v>
      </c>
      <c r="G84" s="25">
        <f t="shared" si="14"/>
        <v>61991984216.687584</v>
      </c>
    </row>
    <row r="85" spans="1:7" x14ac:dyDescent="0.35">
      <c r="A85">
        <v>2105</v>
      </c>
      <c r="B85" s="25">
        <f t="shared" si="9"/>
        <v>1965659707546.4871</v>
      </c>
      <c r="C85" s="25">
        <f t="shared" si="10"/>
        <v>1171433947043.1506</v>
      </c>
      <c r="D85" s="25">
        <f t="shared" si="11"/>
        <v>1293789176104.658</v>
      </c>
      <c r="E85" s="25">
        <f t="shared" si="12"/>
        <v>173891996430.96869</v>
      </c>
      <c r="F85" s="25">
        <f t="shared" si="13"/>
        <v>239640746403.74683</v>
      </c>
      <c r="G85" s="25">
        <f t="shared" si="14"/>
        <v>62611904058.854462</v>
      </c>
    </row>
    <row r="86" spans="1:7" x14ac:dyDescent="0.35">
      <c r="A86">
        <v>2106</v>
      </c>
      <c r="B86" s="25">
        <f t="shared" si="9"/>
        <v>1985316304621.9519</v>
      </c>
      <c r="C86" s="25">
        <f t="shared" si="10"/>
        <v>1183148286513.582</v>
      </c>
      <c r="D86" s="25">
        <f t="shared" si="11"/>
        <v>1306727067865.7046</v>
      </c>
      <c r="E86" s="25">
        <f t="shared" si="12"/>
        <v>175630916395.27838</v>
      </c>
      <c r="F86" s="25">
        <f t="shared" si="13"/>
        <v>242037153867.7843</v>
      </c>
      <c r="G86" s="25">
        <f t="shared" si="14"/>
        <v>63238023099.443008</v>
      </c>
    </row>
    <row r="87" spans="1:7" x14ac:dyDescent="0.35">
      <c r="A87">
        <v>2107</v>
      </c>
      <c r="B87" s="25">
        <f t="shared" si="9"/>
        <v>2005169467668.1714</v>
      </c>
      <c r="C87" s="25">
        <f t="shared" si="10"/>
        <v>1194979769378.7178</v>
      </c>
      <c r="D87" s="25">
        <f t="shared" si="11"/>
        <v>1319794338544.3616</v>
      </c>
      <c r="E87" s="25">
        <f t="shared" si="12"/>
        <v>177387225559.23117</v>
      </c>
      <c r="F87" s="25">
        <f t="shared" si="13"/>
        <v>244457525406.46216</v>
      </c>
      <c r="G87" s="25">
        <f t="shared" si="14"/>
        <v>63870403330.437439</v>
      </c>
    </row>
    <row r="88" spans="1:7" x14ac:dyDescent="0.35">
      <c r="A88">
        <v>2108</v>
      </c>
      <c r="B88" s="25">
        <f t="shared" si="9"/>
        <v>2025221162344.853</v>
      </c>
      <c r="C88" s="25">
        <f t="shared" si="10"/>
        <v>1206929567072.5049</v>
      </c>
      <c r="D88" s="25">
        <f t="shared" si="11"/>
        <v>1332992281929.8052</v>
      </c>
      <c r="E88" s="25">
        <f t="shared" si="12"/>
        <v>179161097814.82349</v>
      </c>
      <c r="F88" s="25">
        <f t="shared" si="13"/>
        <v>246902100660.52679</v>
      </c>
      <c r="G88" s="25">
        <f t="shared" si="14"/>
        <v>64509107363.741814</v>
      </c>
    </row>
    <row r="89" spans="1:7" x14ac:dyDescent="0.35">
      <c r="A89">
        <v>2109</v>
      </c>
      <c r="B89" s="25">
        <f t="shared" si="9"/>
        <v>2045473373968.3015</v>
      </c>
      <c r="C89" s="25">
        <f t="shared" si="10"/>
        <v>1218998862743.23</v>
      </c>
      <c r="D89" s="25">
        <f t="shared" si="11"/>
        <v>1346322204749.1033</v>
      </c>
      <c r="E89" s="25">
        <f t="shared" si="12"/>
        <v>180952708792.97171</v>
      </c>
      <c r="F89" s="25">
        <f t="shared" si="13"/>
        <v>249371121667.13205</v>
      </c>
      <c r="G89" s="25">
        <f t="shared" si="14"/>
        <v>65154198437.379234</v>
      </c>
    </row>
    <row r="90" spans="1:7" x14ac:dyDescent="0.35">
      <c r="A90">
        <v>2110</v>
      </c>
      <c r="B90" s="25">
        <f t="shared" si="9"/>
        <v>2065928107707.9846</v>
      </c>
      <c r="C90" s="25">
        <f t="shared" si="10"/>
        <v>1231188851370.6624</v>
      </c>
      <c r="D90" s="25">
        <f t="shared" si="11"/>
        <v>1359785426796.5942</v>
      </c>
      <c r="E90" s="25">
        <f t="shared" si="12"/>
        <v>182762235880.90143</v>
      </c>
      <c r="F90" s="25">
        <f t="shared" si="13"/>
        <v>251864832883.80338</v>
      </c>
      <c r="G90" s="25">
        <f t="shared" si="14"/>
        <v>65805740421.753029</v>
      </c>
    </row>
    <row r="91" spans="1:7" x14ac:dyDescent="0.35">
      <c r="A91">
        <v>2111</v>
      </c>
      <c r="B91" s="25">
        <f t="shared" si="9"/>
        <v>2086587388785.0645</v>
      </c>
      <c r="C91" s="25">
        <f t="shared" si="10"/>
        <v>1243500739884.3689</v>
      </c>
      <c r="D91" s="25">
        <f t="shared" si="11"/>
        <v>1373383281064.5603</v>
      </c>
      <c r="E91" s="25">
        <f t="shared" si="12"/>
        <v>184589858239.71045</v>
      </c>
      <c r="F91" s="25">
        <f t="shared" si="13"/>
        <v>254383481212.64142</v>
      </c>
      <c r="G91" s="25">
        <f t="shared" si="14"/>
        <v>66463797825.970558</v>
      </c>
    </row>
    <row r="92" spans="1:7" x14ac:dyDescent="0.35">
      <c r="A92">
        <v>2112</v>
      </c>
      <c r="B92" s="25">
        <f t="shared" si="9"/>
        <v>2107453262672.915</v>
      </c>
      <c r="C92" s="25">
        <f t="shared" si="10"/>
        <v>1255935747283.2126</v>
      </c>
      <c r="D92" s="25">
        <f t="shared" si="11"/>
        <v>1387117113875.2058</v>
      </c>
      <c r="E92" s="25">
        <f t="shared" si="12"/>
        <v>186435756822.10754</v>
      </c>
      <c r="F92" s="25">
        <f t="shared" si="13"/>
        <v>256927316024.76782</v>
      </c>
      <c r="G92" s="25">
        <f t="shared" si="14"/>
        <v>67128435804.230263</v>
      </c>
    </row>
    <row r="93" spans="1:7" x14ac:dyDescent="0.35">
      <c r="A93">
        <v>2113</v>
      </c>
      <c r="B93" s="25">
        <f t="shared" si="9"/>
        <v>2128527795299.6443</v>
      </c>
      <c r="C93" s="25">
        <f t="shared" si="10"/>
        <v>1268495104756.0447</v>
      </c>
      <c r="D93" s="25">
        <f t="shared" si="11"/>
        <v>1400988285013.9578</v>
      </c>
      <c r="E93" s="25">
        <f t="shared" si="12"/>
        <v>188300114390.32861</v>
      </c>
      <c r="F93" s="25">
        <f t="shared" si="13"/>
        <v>259496589185.0155</v>
      </c>
      <c r="G93" s="25">
        <f t="shared" si="14"/>
        <v>67799720162.272568</v>
      </c>
    </row>
    <row r="94" spans="1:7" x14ac:dyDescent="0.35">
      <c r="A94">
        <v>2114</v>
      </c>
      <c r="B94" s="25">
        <f t="shared" si="9"/>
        <v>2149813073252.6409</v>
      </c>
      <c r="C94" s="25">
        <f t="shared" si="10"/>
        <v>1281180055803.6052</v>
      </c>
      <c r="D94" s="25">
        <f t="shared" si="11"/>
        <v>1414998167864.0974</v>
      </c>
      <c r="E94" s="25">
        <f t="shared" si="12"/>
        <v>190183115534.2319</v>
      </c>
      <c r="F94" s="25">
        <f t="shared" si="13"/>
        <v>262091555076.86566</v>
      </c>
      <c r="G94" s="25">
        <f t="shared" si="14"/>
        <v>68477717363.895294</v>
      </c>
    </row>
    <row r="95" spans="1:7" x14ac:dyDescent="0.35">
      <c r="A95">
        <v>2115</v>
      </c>
      <c r="B95" s="25">
        <f t="shared" si="9"/>
        <v>2171311203985.1672</v>
      </c>
      <c r="C95" s="25">
        <f t="shared" si="10"/>
        <v>1293991856361.6414</v>
      </c>
      <c r="D95" s="25">
        <f t="shared" si="11"/>
        <v>1429148149542.7383</v>
      </c>
      <c r="E95" s="25">
        <f t="shared" si="12"/>
        <v>192084946689.57422</v>
      </c>
      <c r="F95" s="25">
        <f t="shared" si="13"/>
        <v>264712470627.63431</v>
      </c>
      <c r="G95" s="25">
        <f t="shared" si="14"/>
        <v>69162494537.534241</v>
      </c>
    </row>
    <row r="96" spans="1:7" x14ac:dyDescent="0.35">
      <c r="A96">
        <v>2116</v>
      </c>
      <c r="B96" s="25">
        <f t="shared" si="9"/>
        <v>2193024316025.019</v>
      </c>
      <c r="C96" s="25">
        <f t="shared" si="10"/>
        <v>1306931774925.2578</v>
      </c>
      <c r="D96" s="25">
        <f t="shared" si="11"/>
        <v>1443439631038.1658</v>
      </c>
      <c r="E96" s="25">
        <f t="shared" si="12"/>
        <v>194005796156.46997</v>
      </c>
      <c r="F96" s="25">
        <f t="shared" si="13"/>
        <v>267359595333.91064</v>
      </c>
      <c r="G96" s="25">
        <f t="shared" si="14"/>
        <v>69854119482.909576</v>
      </c>
    </row>
    <row r="97" spans="1:7" x14ac:dyDescent="0.35">
      <c r="A97">
        <v>2117</v>
      </c>
      <c r="B97" s="25">
        <f t="shared" si="9"/>
        <v>2214954559185.269</v>
      </c>
      <c r="C97" s="25">
        <f t="shared" si="10"/>
        <v>1320001092674.5105</v>
      </c>
      <c r="D97" s="25">
        <f t="shared" si="11"/>
        <v>1457874027348.5474</v>
      </c>
      <c r="E97" s="25">
        <f t="shared" si="12"/>
        <v>195945854118.03467</v>
      </c>
      <c r="F97" s="25">
        <f t="shared" si="13"/>
        <v>270033191287.24976</v>
      </c>
      <c r="G97" s="25">
        <f t="shared" si="14"/>
        <v>70552660677.738678</v>
      </c>
    </row>
    <row r="98" spans="1:7" x14ac:dyDescent="0.35">
      <c r="A98">
        <v>2118</v>
      </c>
      <c r="B98" s="25">
        <f t="shared" si="9"/>
        <v>2237104104777.1216</v>
      </c>
      <c r="C98" s="25">
        <f t="shared" si="10"/>
        <v>1333201103601.2556</v>
      </c>
      <c r="D98" s="25">
        <f t="shared" si="11"/>
        <v>1472452767622.033</v>
      </c>
      <c r="E98" s="25">
        <f t="shared" si="12"/>
        <v>197905312659.21503</v>
      </c>
      <c r="F98" s="25">
        <f t="shared" si="13"/>
        <v>272733523200.12225</v>
      </c>
      <c r="G98" s="25">
        <f t="shared" si="14"/>
        <v>71258187284.516068</v>
      </c>
    </row>
    <row r="99" spans="1:7" x14ac:dyDescent="0.35">
      <c r="A99">
        <v>2119</v>
      </c>
      <c r="B99" s="25">
        <f t="shared" si="9"/>
        <v>2259475145824.8926</v>
      </c>
      <c r="C99" s="25">
        <f t="shared" si="10"/>
        <v>1346533114637.2681</v>
      </c>
      <c r="D99" s="25">
        <f t="shared" si="11"/>
        <v>1487177295298.2534</v>
      </c>
      <c r="E99" s="25">
        <f t="shared" si="12"/>
        <v>199884365785.80719</v>
      </c>
      <c r="F99" s="25">
        <f t="shared" si="13"/>
        <v>275460858432.12347</v>
      </c>
      <c r="G99" s="25">
        <f t="shared" si="14"/>
        <v>71970769157.361221</v>
      </c>
    </row>
    <row r="100" spans="1:7" x14ac:dyDescent="0.35">
      <c r="A100">
        <v>2120</v>
      </c>
      <c r="B100" s="25">
        <f t="shared" si="9"/>
        <v>2282069897283.1416</v>
      </c>
      <c r="C100" s="25">
        <f t="shared" si="10"/>
        <v>1359998445783.6409</v>
      </c>
      <c r="D100" s="25">
        <f t="shared" si="11"/>
        <v>1502049068251.2361</v>
      </c>
      <c r="E100" s="25">
        <f t="shared" si="12"/>
        <v>201883209443.66525</v>
      </c>
      <c r="F100" s="25">
        <f t="shared" si="13"/>
        <v>278215467016.4447</v>
      </c>
      <c r="G100" s="25">
        <f t="shared" si="14"/>
        <v>72690476848.93483</v>
      </c>
    </row>
    <row r="101" spans="1:7" x14ac:dyDescent="0.35">
      <c r="A101">
        <v>2121</v>
      </c>
      <c r="B101" s="25">
        <f t="shared" si="9"/>
        <v>2304890596255.9731</v>
      </c>
      <c r="C101" s="25">
        <f t="shared" si="10"/>
        <v>1373598430241.4773</v>
      </c>
      <c r="D101" s="25">
        <f t="shared" si="11"/>
        <v>1517069558933.7485</v>
      </c>
      <c r="E101" s="25">
        <f t="shared" si="12"/>
        <v>203902041538.1019</v>
      </c>
      <c r="F101" s="25">
        <f t="shared" si="13"/>
        <v>280997621686.60913</v>
      </c>
      <c r="G101" s="25">
        <f t="shared" si="14"/>
        <v>73417381617.424179</v>
      </c>
    </row>
    <row r="102" spans="1:7" x14ac:dyDescent="0.35">
      <c r="A102">
        <v>2122</v>
      </c>
      <c r="B102" s="25">
        <f t="shared" si="9"/>
        <v>2327939502218.5327</v>
      </c>
      <c r="C102" s="25">
        <f t="shared" si="10"/>
        <v>1387334414543.8921</v>
      </c>
      <c r="D102" s="25">
        <f t="shared" si="11"/>
        <v>1532240254523.0859</v>
      </c>
      <c r="E102" s="25">
        <f t="shared" si="12"/>
        <v>205941061953.48291</v>
      </c>
      <c r="F102" s="25">
        <f t="shared" si="13"/>
        <v>283807597903.47522</v>
      </c>
      <c r="G102" s="25">
        <f t="shared" si="14"/>
        <v>74151555433.598419</v>
      </c>
    </row>
    <row r="103" spans="1:7" x14ac:dyDescent="0.35">
      <c r="A103">
        <v>2123</v>
      </c>
      <c r="B103" s="25">
        <f t="shared" si="9"/>
        <v>2351218897240.7183</v>
      </c>
      <c r="C103" s="25">
        <f t="shared" si="10"/>
        <v>1401207758689.3311</v>
      </c>
      <c r="D103" s="25">
        <f t="shared" si="11"/>
        <v>1547562657068.3169</v>
      </c>
      <c r="E103" s="25">
        <f t="shared" si="12"/>
        <v>208000472573.01773</v>
      </c>
      <c r="F103" s="25">
        <f t="shared" si="13"/>
        <v>286645673882.50995</v>
      </c>
      <c r="G103" s="25">
        <f t="shared" si="14"/>
        <v>74893070987.934402</v>
      </c>
    </row>
    <row r="104" spans="1:7" x14ac:dyDescent="0.35">
      <c r="A104">
        <v>2124</v>
      </c>
      <c r="B104" s="25">
        <f t="shared" si="9"/>
        <v>2374731086213.1255</v>
      </c>
      <c r="C104" s="25">
        <f t="shared" si="10"/>
        <v>1415219836276.2244</v>
      </c>
      <c r="D104" s="25">
        <f t="shared" si="11"/>
        <v>1563038283639</v>
      </c>
      <c r="E104" s="25">
        <f t="shared" si="12"/>
        <v>210080477298.74792</v>
      </c>
      <c r="F104" s="25">
        <f t="shared" si="13"/>
        <v>289512130621.33502</v>
      </c>
      <c r="G104" s="25">
        <f t="shared" si="14"/>
        <v>75642001697.813751</v>
      </c>
    </row>
    <row r="105" spans="1:7" x14ac:dyDescent="0.35">
      <c r="A105">
        <v>2125</v>
      </c>
      <c r="B105" s="25">
        <f t="shared" si="9"/>
        <v>2398478397075.2568</v>
      </c>
      <c r="C105" s="25">
        <f t="shared" si="10"/>
        <v>1429372034638.9866</v>
      </c>
      <c r="D105" s="25">
        <f t="shared" si="11"/>
        <v>1578668666475.3899</v>
      </c>
      <c r="E105" s="25">
        <f t="shared" si="12"/>
        <v>212181282071.73541</v>
      </c>
      <c r="F105" s="25">
        <f t="shared" si="13"/>
        <v>292407251927.5484</v>
      </c>
      <c r="G105" s="25">
        <f t="shared" si="14"/>
        <v>76398421714.791885</v>
      </c>
    </row>
    <row r="106" spans="1:7" x14ac:dyDescent="0.35">
      <c r="A106">
        <v>2126</v>
      </c>
      <c r="B106" s="25">
        <f t="shared" si="9"/>
        <v>2422463181046.0093</v>
      </c>
      <c r="C106" s="25">
        <f t="shared" si="10"/>
        <v>1443665754985.3765</v>
      </c>
      <c r="D106" s="25">
        <f t="shared" si="11"/>
        <v>1594455353140.1438</v>
      </c>
      <c r="E106" s="25">
        <f t="shared" si="12"/>
        <v>214303094892.45276</v>
      </c>
      <c r="F106" s="25">
        <f t="shared" si="13"/>
        <v>295331324446.82391</v>
      </c>
      <c r="G106" s="25">
        <f t="shared" si="14"/>
        <v>77162405931.939804</v>
      </c>
    </row>
    <row r="107" spans="1:7" x14ac:dyDescent="0.35">
      <c r="A107">
        <v>2127</v>
      </c>
      <c r="B107" s="25">
        <f t="shared" si="9"/>
        <v>2446687812856.4692</v>
      </c>
      <c r="C107" s="25">
        <f t="shared" si="10"/>
        <v>1458102412535.2302</v>
      </c>
      <c r="D107" s="25">
        <f t="shared" si="11"/>
        <v>1610399906671.5452</v>
      </c>
      <c r="E107" s="25">
        <f t="shared" si="12"/>
        <v>216446125841.37729</v>
      </c>
      <c r="F107" s="25">
        <f t="shared" si="13"/>
        <v>298284637691.29218</v>
      </c>
      <c r="G107" s="25">
        <f t="shared" si="14"/>
        <v>77934029991.259201</v>
      </c>
    </row>
    <row r="108" spans="1:7" x14ac:dyDescent="0.35">
      <c r="A108">
        <v>2128</v>
      </c>
      <c r="B108" s="25">
        <f t="shared" si="9"/>
        <v>2471154690985.0342</v>
      </c>
      <c r="C108" s="25">
        <f t="shared" si="10"/>
        <v>1472683436660.5825</v>
      </c>
      <c r="D108" s="25">
        <f t="shared" si="11"/>
        <v>1626503905738.2607</v>
      </c>
      <c r="E108" s="25">
        <f t="shared" si="12"/>
        <v>218610587099.79108</v>
      </c>
      <c r="F108" s="25">
        <f t="shared" si="13"/>
        <v>301267484068.20508</v>
      </c>
      <c r="G108" s="25">
        <f t="shared" si="14"/>
        <v>78713370291.171799</v>
      </c>
    </row>
    <row r="109" spans="1:7" x14ac:dyDescent="0.35">
      <c r="A109">
        <v>2129</v>
      </c>
      <c r="B109" s="25">
        <f t="shared" si="9"/>
        <v>2495866237894.8848</v>
      </c>
      <c r="C109" s="25">
        <f t="shared" si="10"/>
        <v>1487410271027.1885</v>
      </c>
      <c r="D109" s="25">
        <f t="shared" si="11"/>
        <v>1642768944795.6433</v>
      </c>
      <c r="E109" s="25">
        <f t="shared" si="12"/>
        <v>220796692970.789</v>
      </c>
      <c r="F109" s="25">
        <f t="shared" si="13"/>
        <v>304280158908.88715</v>
      </c>
      <c r="G109" s="25">
        <f t="shared" si="14"/>
        <v>79500503994.083511</v>
      </c>
    </row>
    <row r="110" spans="1:7" x14ac:dyDescent="0.35">
      <c r="A110">
        <v>2130</v>
      </c>
      <c r="B110" s="25">
        <f t="shared" si="9"/>
        <v>2520824900273.8335</v>
      </c>
      <c r="C110" s="25">
        <f t="shared" si="10"/>
        <v>1502284373737.4604</v>
      </c>
      <c r="D110" s="25">
        <f t="shared" si="11"/>
        <v>1659196634243.5999</v>
      </c>
      <c r="E110" s="25">
        <f t="shared" si="12"/>
        <v>223004659900.49689</v>
      </c>
      <c r="F110" s="25">
        <f t="shared" si="13"/>
        <v>307322960497.97601</v>
      </c>
      <c r="G110" s="25">
        <f t="shared" si="14"/>
        <v>80295509034.024353</v>
      </c>
    </row>
    <row r="111" spans="1:7" x14ac:dyDescent="0.35">
      <c r="A111">
        <v>2131</v>
      </c>
      <c r="B111" s="25">
        <f t="shared" si="9"/>
        <v>2546033149276.5718</v>
      </c>
      <c r="C111" s="25">
        <f t="shared" si="10"/>
        <v>1517307217474.835</v>
      </c>
      <c r="D111" s="25">
        <f t="shared" si="11"/>
        <v>1675788600586.0359</v>
      </c>
      <c r="E111" s="25">
        <f t="shared" si="12"/>
        <v>225234706499.50186</v>
      </c>
      <c r="F111" s="25">
        <f t="shared" si="13"/>
        <v>310396190102.95575</v>
      </c>
      <c r="G111" s="25">
        <f t="shared" si="14"/>
        <v>81098464124.364594</v>
      </c>
    </row>
    <row r="112" spans="1:7" x14ac:dyDescent="0.35">
      <c r="A112">
        <v>2132</v>
      </c>
      <c r="B112" s="25">
        <f t="shared" si="9"/>
        <v>2571493480769.3374</v>
      </c>
      <c r="C112" s="25">
        <f t="shared" si="10"/>
        <v>1532480289649.5833</v>
      </c>
      <c r="D112" s="25">
        <f t="shared" si="11"/>
        <v>1692546486591.8962</v>
      </c>
      <c r="E112" s="25">
        <f t="shared" si="12"/>
        <v>227487053564.49689</v>
      </c>
      <c r="F112" s="25">
        <f t="shared" si="13"/>
        <v>313500152003.98529</v>
      </c>
      <c r="G112" s="25">
        <f t="shared" si="14"/>
        <v>81909448765.608246</v>
      </c>
    </row>
    <row r="113" spans="1:7" x14ac:dyDescent="0.35">
      <c r="A113">
        <v>2133</v>
      </c>
      <c r="B113" s="25">
        <f t="shared" si="9"/>
        <v>2597208415577.0308</v>
      </c>
      <c r="C113" s="25">
        <f t="shared" si="10"/>
        <v>1547805092546.0791</v>
      </c>
      <c r="D113" s="25">
        <f t="shared" si="11"/>
        <v>1709471951457.8152</v>
      </c>
      <c r="E113" s="25">
        <f t="shared" si="12"/>
        <v>229761924100.14185</v>
      </c>
      <c r="F113" s="25">
        <f t="shared" si="13"/>
        <v>316635153524.02515</v>
      </c>
      <c r="G113" s="25">
        <f t="shared" si="14"/>
        <v>82728543253.264328</v>
      </c>
    </row>
    <row r="114" spans="1:7" x14ac:dyDescent="0.35">
      <c r="A114">
        <v>2134</v>
      </c>
      <c r="B114" s="25">
        <f t="shared" si="9"/>
        <v>2623180499732.8013</v>
      </c>
      <c r="C114" s="25">
        <f t="shared" si="10"/>
        <v>1563283143471.5398</v>
      </c>
      <c r="D114" s="25">
        <f t="shared" si="11"/>
        <v>1726566670972.3933</v>
      </c>
      <c r="E114" s="25">
        <f t="shared" si="12"/>
        <v>232059543341.14328</v>
      </c>
      <c r="F114" s="25">
        <f t="shared" si="13"/>
        <v>319801505059.26538</v>
      </c>
      <c r="G114" s="25">
        <f t="shared" si="14"/>
        <v>83555828685.796967</v>
      </c>
    </row>
    <row r="115" spans="1:7" x14ac:dyDescent="0.35">
      <c r="A115">
        <v>2135</v>
      </c>
      <c r="B115" s="25">
        <f t="shared" si="9"/>
        <v>2649412304730.1294</v>
      </c>
      <c r="C115" s="25">
        <f t="shared" si="10"/>
        <v>1578915974906.2551</v>
      </c>
      <c r="D115" s="25">
        <f t="shared" si="11"/>
        <v>1743832337682.1172</v>
      </c>
      <c r="E115" s="25">
        <f t="shared" si="12"/>
        <v>234380138774.55472</v>
      </c>
      <c r="F115" s="25">
        <f t="shared" si="13"/>
        <v>322999520109.85803</v>
      </c>
      <c r="G115" s="25">
        <f t="shared" si="14"/>
        <v>84391386972.654938</v>
      </c>
    </row>
    <row r="116" spans="1:7" x14ac:dyDescent="0.35">
      <c r="A116">
        <v>2136</v>
      </c>
      <c r="B116" s="25">
        <f t="shared" si="9"/>
        <v>2675906427777.4307</v>
      </c>
      <c r="C116" s="25">
        <f t="shared" si="10"/>
        <v>1594705134655.3176</v>
      </c>
      <c r="D116" s="25">
        <f t="shared" si="11"/>
        <v>1761270661058.9385</v>
      </c>
      <c r="E116" s="25">
        <f t="shared" si="12"/>
        <v>236723940162.30026</v>
      </c>
      <c r="F116" s="25">
        <f t="shared" si="13"/>
        <v>326229515310.9566</v>
      </c>
      <c r="G116" s="25">
        <f t="shared" si="14"/>
        <v>85235300842.381485</v>
      </c>
    </row>
    <row r="117" spans="1:7" x14ac:dyDescent="0.35">
      <c r="A117">
        <v>2137</v>
      </c>
      <c r="B117" s="25">
        <f t="shared" si="9"/>
        <v>2702665492055.2051</v>
      </c>
      <c r="C117" s="25">
        <f t="shared" si="10"/>
        <v>1610652186001.8708</v>
      </c>
      <c r="D117" s="25">
        <f t="shared" si="11"/>
        <v>1778883367669.5278</v>
      </c>
      <c r="E117" s="25">
        <f t="shared" si="12"/>
        <v>239091179563.92328</v>
      </c>
      <c r="F117" s="25">
        <f t="shared" si="13"/>
        <v>329491810464.06616</v>
      </c>
      <c r="G117" s="25">
        <f t="shared" si="14"/>
        <v>86087653850.805298</v>
      </c>
    </row>
    <row r="118" spans="1:7" x14ac:dyDescent="0.35">
      <c r="A118">
        <v>2138</v>
      </c>
      <c r="B118" s="25">
        <f t="shared" si="9"/>
        <v>2729692146975.7573</v>
      </c>
      <c r="C118" s="25">
        <f t="shared" si="10"/>
        <v>1626758707861.8896</v>
      </c>
      <c r="D118" s="25">
        <f t="shared" si="11"/>
        <v>1796672201346.2231</v>
      </c>
      <c r="E118" s="25">
        <f t="shared" si="12"/>
        <v>241482091359.5625</v>
      </c>
      <c r="F118" s="25">
        <f t="shared" si="13"/>
        <v>332786728568.70685</v>
      </c>
      <c r="G118" s="25">
        <f t="shared" si="14"/>
        <v>86948530389.313354</v>
      </c>
    </row>
    <row r="119" spans="1:7" x14ac:dyDescent="0.35">
      <c r="A119">
        <v>2139</v>
      </c>
      <c r="B119" s="25">
        <f t="shared" si="9"/>
        <v>2756989068445.5151</v>
      </c>
      <c r="C119" s="25">
        <f t="shared" si="10"/>
        <v>1643026294940.5085</v>
      </c>
      <c r="D119" s="25">
        <f t="shared" si="11"/>
        <v>1814638923359.6853</v>
      </c>
      <c r="E119" s="25">
        <f t="shared" si="12"/>
        <v>243896912273.15814</v>
      </c>
      <c r="F119" s="25">
        <f t="shared" si="13"/>
        <v>336114595854.39392</v>
      </c>
      <c r="G119" s="25">
        <f t="shared" si="14"/>
        <v>87818015693.206482</v>
      </c>
    </row>
    <row r="120" spans="1:7" x14ac:dyDescent="0.35">
      <c r="A120">
        <v>2140</v>
      </c>
      <c r="B120" s="25">
        <f t="shared" si="9"/>
        <v>2784558959129.9702</v>
      </c>
      <c r="C120" s="25">
        <f t="shared" si="10"/>
        <v>1659456557889.9136</v>
      </c>
      <c r="D120" s="25">
        <f t="shared" si="11"/>
        <v>1832785312593.2822</v>
      </c>
      <c r="E120" s="25">
        <f t="shared" si="12"/>
        <v>246335881395.88974</v>
      </c>
      <c r="F120" s="25">
        <f t="shared" si="13"/>
        <v>339475741812.93787</v>
      </c>
      <c r="G120" s="25">
        <f t="shared" si="14"/>
        <v>88696195850.13855</v>
      </c>
    </row>
    <row r="121" spans="1:7" x14ac:dyDescent="0.35">
      <c r="A121">
        <v>2141</v>
      </c>
      <c r="B121" s="25">
        <f t="shared" si="9"/>
        <v>2812404548721.27</v>
      </c>
      <c r="C121" s="25">
        <f t="shared" si="10"/>
        <v>1676051123468.8127</v>
      </c>
      <c r="D121" s="25">
        <f t="shared" si="11"/>
        <v>1851113165719.2151</v>
      </c>
      <c r="E121" s="25">
        <f t="shared" si="12"/>
        <v>248799240209.84863</v>
      </c>
      <c r="F121" s="25">
        <f t="shared" si="13"/>
        <v>342870499231.06726</v>
      </c>
      <c r="G121" s="25">
        <f t="shared" si="14"/>
        <v>89583157808.639938</v>
      </c>
    </row>
    <row r="122" spans="1:7" x14ac:dyDescent="0.35">
      <c r="A122">
        <v>2142</v>
      </c>
      <c r="B122" s="25">
        <f t="shared" si="9"/>
        <v>2840528594208.4829</v>
      </c>
      <c r="C122" s="25">
        <f t="shared" si="10"/>
        <v>1692811634703.501</v>
      </c>
      <c r="D122" s="25">
        <f t="shared" si="11"/>
        <v>1869624297376.4072</v>
      </c>
      <c r="E122" s="25">
        <f t="shared" si="12"/>
        <v>251287232611.94711</v>
      </c>
      <c r="F122" s="25">
        <f t="shared" si="13"/>
        <v>346299204223.37793</v>
      </c>
      <c r="G122" s="25">
        <f t="shared" si="14"/>
        <v>90478989386.726334</v>
      </c>
    </row>
    <row r="123" spans="1:7" x14ac:dyDescent="0.35">
      <c r="A123">
        <v>2143</v>
      </c>
      <c r="B123" s="25">
        <f t="shared" si="9"/>
        <v>2868933880150.5679</v>
      </c>
      <c r="C123" s="25">
        <f t="shared" si="10"/>
        <v>1709739751050.5359</v>
      </c>
      <c r="D123" s="25">
        <f t="shared" si="11"/>
        <v>1888320540350.1714</v>
      </c>
      <c r="E123" s="25">
        <f t="shared" si="12"/>
        <v>253800104938.06659</v>
      </c>
      <c r="F123" s="25">
        <f t="shared" si="13"/>
        <v>349762196265.61169</v>
      </c>
      <c r="G123" s="25">
        <f t="shared" si="14"/>
        <v>91383779280.593597</v>
      </c>
    </row>
    <row r="124" spans="1:7" x14ac:dyDescent="0.35">
      <c r="A124">
        <v>2144</v>
      </c>
      <c r="B124" s="25">
        <f t="shared" si="9"/>
        <v>2897623218952.0737</v>
      </c>
      <c r="C124" s="25">
        <f t="shared" si="10"/>
        <v>1726837148561.0413</v>
      </c>
      <c r="D124" s="25">
        <f t="shared" si="11"/>
        <v>1907203745753.6731</v>
      </c>
      <c r="E124" s="25">
        <f t="shared" si="12"/>
        <v>256338105987.44727</v>
      </c>
      <c r="F124" s="25">
        <f t="shared" si="13"/>
        <v>353259818228.26782</v>
      </c>
      <c r="G124" s="25">
        <f t="shared" si="14"/>
        <v>92297617073.399536</v>
      </c>
    </row>
    <row r="125" spans="1:7" x14ac:dyDescent="0.35">
      <c r="A125">
        <v>2145</v>
      </c>
      <c r="B125" s="25">
        <f t="shared" si="9"/>
        <v>2926599451141.5947</v>
      </c>
      <c r="C125" s="25">
        <f t="shared" si="10"/>
        <v>1744105520046.6516</v>
      </c>
      <c r="D125" s="25">
        <f t="shared" si="11"/>
        <v>1926275783211.21</v>
      </c>
      <c r="E125" s="25">
        <f t="shared" si="12"/>
        <v>258901487047.32175</v>
      </c>
      <c r="F125" s="25">
        <f t="shared" si="13"/>
        <v>356792416410.55048</v>
      </c>
      <c r="G125" s="25">
        <f t="shared" si="14"/>
        <v>93220593244.13353</v>
      </c>
    </row>
    <row r="126" spans="1:7" x14ac:dyDescent="0.35">
      <c r="A126">
        <v>2146</v>
      </c>
      <c r="B126" s="25">
        <f t="shared" si="9"/>
        <v>2955865445653.0107</v>
      </c>
      <c r="C126" s="25">
        <f t="shared" si="10"/>
        <v>1761546575247.1182</v>
      </c>
      <c r="D126" s="25">
        <f t="shared" si="11"/>
        <v>1945538541043.322</v>
      </c>
      <c r="E126" s="25">
        <f t="shared" si="12"/>
        <v>261490501917.79495</v>
      </c>
      <c r="F126" s="25">
        <f t="shared" si="13"/>
        <v>360360340574.65601</v>
      </c>
      <c r="G126" s="25">
        <f t="shared" si="14"/>
        <v>94152799176.57486</v>
      </c>
    </row>
    <row r="127" spans="1:7" x14ac:dyDescent="0.35">
      <c r="A127">
        <v>2147</v>
      </c>
      <c r="B127" s="25">
        <f t="shared" si="9"/>
        <v>2985424100109.541</v>
      </c>
      <c r="C127" s="25">
        <f t="shared" si="10"/>
        <v>1779162040999.5894</v>
      </c>
      <c r="D127" s="25">
        <f t="shared" si="11"/>
        <v>1964993926453.7554</v>
      </c>
      <c r="E127" s="25">
        <f t="shared" si="12"/>
        <v>264105406936.9729</v>
      </c>
      <c r="F127" s="25">
        <f t="shared" si="13"/>
        <v>363963943980.40259</v>
      </c>
      <c r="G127" s="25">
        <f t="shared" si="14"/>
        <v>95094327168.340607</v>
      </c>
    </row>
    <row r="128" spans="1:7" x14ac:dyDescent="0.35">
      <c r="A128">
        <v>2148</v>
      </c>
      <c r="B128" s="25">
        <f t="shared" si="9"/>
        <v>3015278341110.6362</v>
      </c>
      <c r="C128" s="25">
        <f t="shared" si="10"/>
        <v>1796953661409.5852</v>
      </c>
      <c r="D128" s="25">
        <f t="shared" si="11"/>
        <v>1984643865718.293</v>
      </c>
      <c r="E128" s="25">
        <f t="shared" si="12"/>
        <v>266746461006.34262</v>
      </c>
      <c r="F128" s="25">
        <f t="shared" si="13"/>
        <v>367603583420.2066</v>
      </c>
      <c r="G128" s="25">
        <f t="shared" si="14"/>
        <v>96045270440.024017</v>
      </c>
    </row>
    <row r="129" spans="1:7" x14ac:dyDescent="0.35">
      <c r="A129">
        <v>2149</v>
      </c>
      <c r="B129" s="25">
        <f t="shared" si="9"/>
        <v>3045431124521.7427</v>
      </c>
      <c r="C129" s="25">
        <f t="shared" si="10"/>
        <v>1814923198023.6812</v>
      </c>
      <c r="D129" s="25">
        <f t="shared" si="11"/>
        <v>2004490304375.4758</v>
      </c>
      <c r="E129" s="25">
        <f t="shared" si="12"/>
        <v>269413925616.40604</v>
      </c>
      <c r="F129" s="25">
        <f t="shared" si="13"/>
        <v>371279619254.40869</v>
      </c>
      <c r="G129" s="25">
        <f t="shared" si="14"/>
        <v>97005723144.424255</v>
      </c>
    </row>
    <row r="130" spans="1:7" x14ac:dyDescent="0.35">
      <c r="A130">
        <v>2150</v>
      </c>
      <c r="B130" s="25">
        <f t="shared" si="9"/>
        <v>3075885435766.96</v>
      </c>
      <c r="C130" s="25">
        <f t="shared" si="10"/>
        <v>1833072430003.918</v>
      </c>
      <c r="D130" s="25">
        <f t="shared" si="11"/>
        <v>2024535207419.2307</v>
      </c>
      <c r="E130" s="25">
        <f t="shared" si="12"/>
        <v>272108064872.5701</v>
      </c>
      <c r="F130" s="25">
        <f t="shared" si="13"/>
        <v>374992415446.95276</v>
      </c>
      <c r="G130" s="25">
        <f t="shared" si="14"/>
        <v>97975780375.8685</v>
      </c>
    </row>
  </sheetData>
  <conditionalFormatting sqref="I2:O14">
    <cfRule type="expression" dxfId="1" priority="1">
      <formula>MOD(ROW(),3)=2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B4333-0B29-4809-B310-188EB84B755A}">
  <dimension ref="A1:O130"/>
  <sheetViews>
    <sheetView workbookViewId="0">
      <selection activeCell="C1" sqref="C1"/>
    </sheetView>
  </sheetViews>
  <sheetFormatPr defaultColWidth="8.81640625" defaultRowHeight="14.5" x14ac:dyDescent="0.35"/>
  <cols>
    <col min="2" max="4" width="18" bestFit="1" customWidth="1"/>
    <col min="5" max="6" width="16.453125" bestFit="1" customWidth="1"/>
    <col min="7" max="7" width="15.453125" bestFit="1" customWidth="1"/>
    <col min="9" max="9" width="36.453125" bestFit="1" customWidth="1"/>
    <col min="10" max="10" width="17.453125" bestFit="1" customWidth="1"/>
    <col min="11" max="15" width="15.54296875" customWidth="1"/>
  </cols>
  <sheetData>
    <row r="1" spans="1:15" x14ac:dyDescent="0.35">
      <c r="A1" t="s">
        <v>112</v>
      </c>
      <c r="C1" s="91">
        <f>Assumptions!$C$32</f>
        <v>1.6E-2</v>
      </c>
      <c r="J1" s="1"/>
      <c r="K1" s="1"/>
      <c r="L1" s="1"/>
      <c r="M1" s="1"/>
      <c r="N1" s="1"/>
      <c r="O1" s="1"/>
    </row>
    <row r="2" spans="1:15" x14ac:dyDescent="0.3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I2" s="2"/>
      <c r="J2" s="16"/>
      <c r="K2" s="16"/>
      <c r="L2" s="16"/>
      <c r="M2" s="16"/>
      <c r="N2" s="16"/>
      <c r="O2" s="16"/>
    </row>
    <row r="3" spans="1:15" x14ac:dyDescent="0.35">
      <c r="A3">
        <v>2023</v>
      </c>
      <c r="B3" s="25">
        <f>'Property Value'!B3/'Demographic-Economic'!C26</f>
        <v>365827.5</v>
      </c>
      <c r="C3" s="25">
        <f>'Property Value'!C3/'Demographic-Economic'!D26</f>
        <v>316917.5</v>
      </c>
      <c r="D3" s="25">
        <f>'Property Value'!D3/'Demographic-Economic'!E26</f>
        <v>306662.5</v>
      </c>
      <c r="E3" s="25">
        <f>'Property Value'!E3/'Demographic-Economic'!F26</f>
        <v>190560</v>
      </c>
      <c r="F3" s="25">
        <f>'Property Value'!F3/'Demographic-Economic'!G26</f>
        <v>211762.5</v>
      </c>
      <c r="G3" s="25">
        <f>'Property Value'!G3/'Demographic-Economic'!H26</f>
        <v>251597.5</v>
      </c>
      <c r="I3" s="2"/>
      <c r="J3" s="16"/>
      <c r="K3" s="16"/>
      <c r="L3" s="16"/>
      <c r="M3" s="16"/>
      <c r="N3" s="16"/>
      <c r="O3" s="16"/>
    </row>
    <row r="4" spans="1:15" x14ac:dyDescent="0.35">
      <c r="A4">
        <v>2024</v>
      </c>
      <c r="B4" s="25">
        <f>B3*(1+$C$1)</f>
        <v>371680.74</v>
      </c>
      <c r="C4" s="25">
        <f t="shared" ref="C4:G19" si="0">C3*(1+$C$1)</f>
        <v>321988.18</v>
      </c>
      <c r="D4" s="25">
        <f t="shared" si="0"/>
        <v>311569.09999999998</v>
      </c>
      <c r="E4" s="25">
        <f t="shared" si="0"/>
        <v>193608.95999999999</v>
      </c>
      <c r="F4" s="25">
        <f t="shared" si="0"/>
        <v>215150.7</v>
      </c>
      <c r="G4" s="25">
        <f t="shared" si="0"/>
        <v>255623.06</v>
      </c>
      <c r="I4" s="2"/>
      <c r="J4" s="16"/>
      <c r="K4" s="16"/>
      <c r="L4" s="16"/>
      <c r="M4" s="16"/>
      <c r="N4" s="16"/>
      <c r="O4" s="16"/>
    </row>
    <row r="5" spans="1:15" x14ac:dyDescent="0.35">
      <c r="A5">
        <v>2025</v>
      </c>
      <c r="B5" s="25">
        <f t="shared" ref="B5:G20" si="1">B4*(1+$C$1)</f>
        <v>377627.63183999999</v>
      </c>
      <c r="C5" s="25">
        <f t="shared" si="0"/>
        <v>327139.99088</v>
      </c>
      <c r="D5" s="25">
        <f t="shared" si="0"/>
        <v>316554.20559999999</v>
      </c>
      <c r="E5" s="25">
        <f t="shared" si="0"/>
        <v>196706.70335999998</v>
      </c>
      <c r="F5" s="25">
        <f t="shared" si="0"/>
        <v>218593.11120000001</v>
      </c>
      <c r="G5" s="25">
        <f t="shared" si="0"/>
        <v>259713.02896</v>
      </c>
      <c r="I5" s="2"/>
      <c r="J5" s="16"/>
      <c r="K5" s="16"/>
      <c r="L5" s="16"/>
      <c r="M5" s="16"/>
      <c r="N5" s="16"/>
      <c r="O5" s="16"/>
    </row>
    <row r="6" spans="1:15" x14ac:dyDescent="0.35">
      <c r="A6">
        <v>2026</v>
      </c>
      <c r="B6" s="25">
        <f t="shared" si="1"/>
        <v>383669.67394944001</v>
      </c>
      <c r="C6" s="25">
        <f t="shared" si="0"/>
        <v>332374.23073408002</v>
      </c>
      <c r="D6" s="25">
        <f t="shared" si="0"/>
        <v>321619.07288960001</v>
      </c>
      <c r="E6" s="25">
        <f t="shared" si="0"/>
        <v>199854.01061375998</v>
      </c>
      <c r="F6" s="25">
        <f t="shared" si="0"/>
        <v>222090.60097920001</v>
      </c>
      <c r="G6" s="25">
        <f t="shared" si="0"/>
        <v>263868.43742336001</v>
      </c>
      <c r="I6" s="2"/>
      <c r="J6" s="16"/>
      <c r="K6" s="16"/>
      <c r="L6" s="16"/>
      <c r="M6" s="16"/>
      <c r="N6" s="16"/>
      <c r="O6" s="16"/>
    </row>
    <row r="7" spans="1:15" x14ac:dyDescent="0.35">
      <c r="A7">
        <v>2027</v>
      </c>
      <c r="B7" s="25">
        <f t="shared" si="1"/>
        <v>389808.38873263105</v>
      </c>
      <c r="C7" s="25">
        <f t="shared" si="0"/>
        <v>337692.2184258253</v>
      </c>
      <c r="D7" s="25">
        <f t="shared" si="0"/>
        <v>326764.97805583361</v>
      </c>
      <c r="E7" s="25">
        <f t="shared" si="0"/>
        <v>203051.67478358015</v>
      </c>
      <c r="F7" s="25">
        <f t="shared" si="0"/>
        <v>225644.05059486721</v>
      </c>
      <c r="G7" s="25">
        <f t="shared" si="0"/>
        <v>268090.33242213377</v>
      </c>
      <c r="I7" s="2"/>
      <c r="J7" s="16"/>
      <c r="K7" s="16"/>
      <c r="L7" s="16"/>
      <c r="M7" s="16"/>
      <c r="N7" s="16"/>
      <c r="O7" s="16"/>
    </row>
    <row r="8" spans="1:15" x14ac:dyDescent="0.35">
      <c r="A8">
        <v>2028</v>
      </c>
      <c r="B8" s="25">
        <f t="shared" si="1"/>
        <v>396045.32295235316</v>
      </c>
      <c r="C8" s="25">
        <f t="shared" si="0"/>
        <v>343095.29392063851</v>
      </c>
      <c r="D8" s="25">
        <f t="shared" si="0"/>
        <v>331993.21770472697</v>
      </c>
      <c r="E8" s="25">
        <f t="shared" si="0"/>
        <v>206300.50158011744</v>
      </c>
      <c r="F8" s="25">
        <f t="shared" si="0"/>
        <v>229254.35540438507</v>
      </c>
      <c r="G8" s="25">
        <f t="shared" si="0"/>
        <v>272379.77774088789</v>
      </c>
      <c r="I8" s="2"/>
      <c r="J8" s="16"/>
      <c r="K8" s="16"/>
      <c r="L8" s="16"/>
      <c r="M8" s="16"/>
      <c r="N8" s="16"/>
      <c r="O8" s="16"/>
    </row>
    <row r="9" spans="1:15" x14ac:dyDescent="0.35">
      <c r="A9">
        <v>2029</v>
      </c>
      <c r="B9" s="25">
        <f t="shared" si="1"/>
        <v>402382.04811959079</v>
      </c>
      <c r="C9" s="25">
        <f t="shared" si="0"/>
        <v>348584.81862336874</v>
      </c>
      <c r="D9" s="25">
        <f t="shared" si="0"/>
        <v>337305.10918800259</v>
      </c>
      <c r="E9" s="25">
        <f t="shared" si="0"/>
        <v>209601.30960539932</v>
      </c>
      <c r="F9" s="25">
        <f t="shared" si="0"/>
        <v>232922.42509085525</v>
      </c>
      <c r="G9" s="25">
        <f t="shared" si="0"/>
        <v>276737.85418474209</v>
      </c>
      <c r="I9" s="2"/>
      <c r="J9" s="16"/>
      <c r="K9" s="16"/>
      <c r="L9" s="16"/>
      <c r="M9" s="16"/>
      <c r="N9" s="16"/>
      <c r="O9" s="16"/>
    </row>
    <row r="10" spans="1:15" x14ac:dyDescent="0.35">
      <c r="A10">
        <v>2030</v>
      </c>
      <c r="B10" s="25">
        <f t="shared" si="1"/>
        <v>408820.16088950424</v>
      </c>
      <c r="C10" s="25">
        <f t="shared" si="0"/>
        <v>354162.17572134268</v>
      </c>
      <c r="D10" s="25">
        <f t="shared" si="0"/>
        <v>342701.99093501066</v>
      </c>
      <c r="E10" s="25">
        <f t="shared" si="0"/>
        <v>212954.93055908571</v>
      </c>
      <c r="F10" s="25">
        <f t="shared" si="0"/>
        <v>236649.18389230894</v>
      </c>
      <c r="G10" s="25">
        <f t="shared" si="0"/>
        <v>281165.65985169797</v>
      </c>
      <c r="I10" s="2"/>
      <c r="J10" s="16"/>
      <c r="K10" s="16"/>
      <c r="L10" s="16"/>
      <c r="M10" s="16"/>
      <c r="N10" s="16"/>
      <c r="O10" s="16"/>
    </row>
    <row r="11" spans="1:15" x14ac:dyDescent="0.35">
      <c r="A11">
        <v>2031</v>
      </c>
      <c r="B11" s="25">
        <f t="shared" si="1"/>
        <v>415361.2834637363</v>
      </c>
      <c r="C11" s="25">
        <f t="shared" si="0"/>
        <v>359828.77053288417</v>
      </c>
      <c r="D11" s="25">
        <f t="shared" si="0"/>
        <v>348185.22278997081</v>
      </c>
      <c r="E11" s="25">
        <f t="shared" si="0"/>
        <v>216362.20944803109</v>
      </c>
      <c r="F11" s="25">
        <f t="shared" si="0"/>
        <v>240435.57083458587</v>
      </c>
      <c r="G11" s="25">
        <f t="shared" si="0"/>
        <v>285664.31040932512</v>
      </c>
      <c r="I11" s="2"/>
      <c r="J11" s="16"/>
      <c r="K11" s="16"/>
      <c r="L11" s="16"/>
      <c r="M11" s="16"/>
      <c r="N11" s="16"/>
      <c r="O11" s="16"/>
    </row>
    <row r="12" spans="1:15" x14ac:dyDescent="0.35">
      <c r="A12">
        <v>2032</v>
      </c>
      <c r="B12" s="25">
        <f t="shared" si="1"/>
        <v>422007.06399915606</v>
      </c>
      <c r="C12" s="25">
        <f t="shared" si="0"/>
        <v>365586.03086141031</v>
      </c>
      <c r="D12" s="25">
        <f t="shared" si="0"/>
        <v>353756.18635461037</v>
      </c>
      <c r="E12" s="25">
        <f t="shared" si="0"/>
        <v>219824.00479919958</v>
      </c>
      <c r="F12" s="25">
        <f t="shared" si="0"/>
        <v>244282.53996793926</v>
      </c>
      <c r="G12" s="25">
        <f t="shared" si="0"/>
        <v>290234.9393758743</v>
      </c>
      <c r="I12" s="2"/>
      <c r="J12" s="16"/>
      <c r="K12" s="16"/>
      <c r="L12" s="16"/>
      <c r="M12" s="16"/>
      <c r="N12" s="16"/>
      <c r="O12" s="16"/>
    </row>
    <row r="13" spans="1:15" x14ac:dyDescent="0.35">
      <c r="A13">
        <v>2033</v>
      </c>
      <c r="B13" s="25">
        <f t="shared" si="1"/>
        <v>428759.17702314258</v>
      </c>
      <c r="C13" s="25">
        <f t="shared" si="0"/>
        <v>371435.40735519287</v>
      </c>
      <c r="D13" s="25">
        <f t="shared" si="0"/>
        <v>359416.28533628414</v>
      </c>
      <c r="E13" s="25">
        <f t="shared" si="0"/>
        <v>223341.18887598679</v>
      </c>
      <c r="F13" s="25">
        <f t="shared" si="0"/>
        <v>248191.06060742628</v>
      </c>
      <c r="G13" s="25">
        <f t="shared" si="0"/>
        <v>294878.69840588828</v>
      </c>
      <c r="I13" s="2"/>
      <c r="J13" s="16"/>
      <c r="K13" s="16"/>
      <c r="L13" s="16"/>
      <c r="M13" s="16"/>
      <c r="N13" s="16"/>
      <c r="O13" s="16"/>
    </row>
    <row r="14" spans="1:15" x14ac:dyDescent="0.35">
      <c r="A14">
        <v>2034</v>
      </c>
      <c r="B14" s="25">
        <f t="shared" si="1"/>
        <v>435619.32385551289</v>
      </c>
      <c r="C14" s="25">
        <f t="shared" si="0"/>
        <v>377378.37387287599</v>
      </c>
      <c r="D14" s="25">
        <f t="shared" si="0"/>
        <v>365166.94590166467</v>
      </c>
      <c r="E14" s="25">
        <f t="shared" si="0"/>
        <v>226914.64789800259</v>
      </c>
      <c r="F14" s="25">
        <f t="shared" si="0"/>
        <v>252162.11757714511</v>
      </c>
      <c r="G14" s="25">
        <f t="shared" si="0"/>
        <v>299596.75758038252</v>
      </c>
      <c r="I14" s="2"/>
      <c r="J14" s="16"/>
      <c r="K14" s="16"/>
      <c r="L14" s="16"/>
      <c r="M14" s="16"/>
      <c r="N14" s="16"/>
      <c r="O14" s="16"/>
    </row>
    <row r="15" spans="1:15" x14ac:dyDescent="0.35">
      <c r="A15">
        <v>2035</v>
      </c>
      <c r="B15" s="25">
        <f t="shared" si="1"/>
        <v>442589.23303720111</v>
      </c>
      <c r="C15" s="25">
        <f t="shared" si="0"/>
        <v>383416.42785484204</v>
      </c>
      <c r="D15" s="25">
        <f t="shared" si="0"/>
        <v>371009.61703609134</v>
      </c>
      <c r="E15" s="25">
        <f t="shared" si="0"/>
        <v>230545.28226437062</v>
      </c>
      <c r="F15" s="25">
        <f t="shared" si="0"/>
        <v>256196.71145837943</v>
      </c>
      <c r="G15" s="25">
        <f t="shared" si="0"/>
        <v>304390.30570166867</v>
      </c>
    </row>
    <row r="16" spans="1:15" x14ac:dyDescent="0.35">
      <c r="A16">
        <v>2036</v>
      </c>
      <c r="B16" s="25">
        <f t="shared" si="1"/>
        <v>449670.66076579632</v>
      </c>
      <c r="C16" s="25">
        <f t="shared" si="0"/>
        <v>389551.0907005195</v>
      </c>
      <c r="D16" s="25">
        <f t="shared" si="0"/>
        <v>376945.77090866881</v>
      </c>
      <c r="E16" s="25">
        <f t="shared" si="0"/>
        <v>234234.00678060055</v>
      </c>
      <c r="F16" s="25">
        <f t="shared" si="0"/>
        <v>260295.85884171352</v>
      </c>
      <c r="G16" s="25">
        <f t="shared" si="0"/>
        <v>309260.55059289536</v>
      </c>
      <c r="I16" s="25"/>
      <c r="J16" s="27"/>
      <c r="K16" s="27"/>
      <c r="L16" s="27"/>
      <c r="M16" s="27"/>
      <c r="N16" s="27"/>
      <c r="O16" s="27"/>
    </row>
    <row r="17" spans="1:15" x14ac:dyDescent="0.35">
      <c r="A17">
        <v>2037</v>
      </c>
      <c r="B17" s="25">
        <f t="shared" si="1"/>
        <v>456865.39133804908</v>
      </c>
      <c r="C17" s="25">
        <f t="shared" si="0"/>
        <v>395783.90815172781</v>
      </c>
      <c r="D17" s="25">
        <f t="shared" si="0"/>
        <v>382976.90324320749</v>
      </c>
      <c r="E17" s="25">
        <f t="shared" si="0"/>
        <v>237981.75088909015</v>
      </c>
      <c r="F17" s="25">
        <f t="shared" si="0"/>
        <v>264460.59258318093</v>
      </c>
      <c r="G17" s="25">
        <f t="shared" si="0"/>
        <v>314208.71940238168</v>
      </c>
      <c r="I17" s="25"/>
      <c r="J17" s="27"/>
      <c r="K17" s="27"/>
      <c r="L17" s="27"/>
      <c r="M17" s="27"/>
      <c r="N17" s="27"/>
      <c r="O17" s="27"/>
    </row>
    <row r="18" spans="1:15" x14ac:dyDescent="0.35">
      <c r="A18">
        <v>2038</v>
      </c>
      <c r="B18" s="25">
        <f t="shared" si="1"/>
        <v>464175.23759945791</v>
      </c>
      <c r="C18" s="25">
        <f t="shared" si="0"/>
        <v>402116.45068215544</v>
      </c>
      <c r="D18" s="25">
        <f t="shared" si="0"/>
        <v>389104.53369509883</v>
      </c>
      <c r="E18" s="25">
        <f t="shared" si="0"/>
        <v>241789.45890331559</v>
      </c>
      <c r="F18" s="25">
        <f t="shared" si="0"/>
        <v>268691.96206451184</v>
      </c>
      <c r="G18" s="25">
        <f t="shared" si="0"/>
        <v>319236.05891281978</v>
      </c>
      <c r="I18" s="25"/>
      <c r="J18" s="27"/>
      <c r="K18" s="27"/>
      <c r="L18" s="27"/>
      <c r="M18" s="27"/>
      <c r="N18" s="27"/>
      <c r="O18" s="27"/>
    </row>
    <row r="19" spans="1:15" x14ac:dyDescent="0.35">
      <c r="A19">
        <v>2039</v>
      </c>
      <c r="B19" s="25">
        <f t="shared" si="1"/>
        <v>471602.04140104924</v>
      </c>
      <c r="C19" s="25">
        <f t="shared" si="0"/>
        <v>408550.31389306992</v>
      </c>
      <c r="D19" s="25">
        <f t="shared" si="0"/>
        <v>395330.20623422042</v>
      </c>
      <c r="E19" s="25">
        <f t="shared" si="0"/>
        <v>245658.09024576866</v>
      </c>
      <c r="F19" s="25">
        <f t="shared" si="0"/>
        <v>272991.03345754405</v>
      </c>
      <c r="G19" s="25">
        <f t="shared" si="0"/>
        <v>324343.83585542487</v>
      </c>
      <c r="I19" s="25"/>
      <c r="J19" s="27"/>
      <c r="K19" s="27"/>
      <c r="L19" s="27"/>
      <c r="M19" s="27"/>
      <c r="N19" s="27"/>
      <c r="O19" s="27"/>
    </row>
    <row r="20" spans="1:15" x14ac:dyDescent="0.35">
      <c r="A20">
        <v>2040</v>
      </c>
      <c r="B20" s="25">
        <f t="shared" si="1"/>
        <v>479147.67406346602</v>
      </c>
      <c r="C20" s="25">
        <f t="shared" si="1"/>
        <v>415087.11891535902</v>
      </c>
      <c r="D20" s="25">
        <f t="shared" si="1"/>
        <v>401655.48953396792</v>
      </c>
      <c r="E20" s="25">
        <f t="shared" si="1"/>
        <v>249588.61968970095</v>
      </c>
      <c r="F20" s="25">
        <f t="shared" si="1"/>
        <v>277358.88999286474</v>
      </c>
      <c r="G20" s="25">
        <f t="shared" si="1"/>
        <v>329533.3372291117</v>
      </c>
      <c r="I20" s="25"/>
      <c r="J20" s="27"/>
      <c r="K20" s="27"/>
      <c r="L20" s="27"/>
      <c r="M20" s="27"/>
      <c r="N20" s="27"/>
      <c r="O20" s="27"/>
    </row>
    <row r="21" spans="1:15" x14ac:dyDescent="0.35">
      <c r="A21">
        <v>2041</v>
      </c>
      <c r="B21" s="25">
        <f t="shared" ref="B21:G36" si="2">B20*(1+$C$1)</f>
        <v>486814.03684848151</v>
      </c>
      <c r="C21" s="25">
        <f t="shared" si="2"/>
        <v>421728.51281800476</v>
      </c>
      <c r="D21" s="25">
        <f t="shared" si="2"/>
        <v>408081.97736651142</v>
      </c>
      <c r="E21" s="25">
        <f t="shared" si="2"/>
        <v>253582.03760473616</v>
      </c>
      <c r="F21" s="25">
        <f t="shared" si="2"/>
        <v>281796.63223275059</v>
      </c>
      <c r="G21" s="25">
        <f t="shared" si="2"/>
        <v>334805.87062477751</v>
      </c>
      <c r="I21" s="25"/>
      <c r="J21" s="27"/>
      <c r="K21" s="27"/>
      <c r="L21" s="27"/>
      <c r="M21" s="27"/>
      <c r="N21" s="27"/>
      <c r="O21" s="27"/>
    </row>
    <row r="22" spans="1:15" x14ac:dyDescent="0.35">
      <c r="A22">
        <v>2042</v>
      </c>
      <c r="B22" s="25">
        <f t="shared" si="2"/>
        <v>494603.06143805722</v>
      </c>
      <c r="C22" s="25">
        <f t="shared" si="2"/>
        <v>428476.16902309284</v>
      </c>
      <c r="D22" s="25">
        <f t="shared" si="2"/>
        <v>414611.28900437563</v>
      </c>
      <c r="E22" s="25">
        <f t="shared" si="2"/>
        <v>257639.35020641194</v>
      </c>
      <c r="F22" s="25">
        <f t="shared" si="2"/>
        <v>286305.37834847462</v>
      </c>
      <c r="G22" s="25">
        <f t="shared" si="2"/>
        <v>340162.76455477398</v>
      </c>
      <c r="I22" s="25"/>
      <c r="J22" s="27"/>
      <c r="K22" s="27"/>
      <c r="L22" s="27"/>
      <c r="M22" s="27"/>
      <c r="N22" s="27"/>
      <c r="O22" s="27"/>
    </row>
    <row r="23" spans="1:15" x14ac:dyDescent="0.35">
      <c r="A23">
        <v>2043</v>
      </c>
      <c r="B23" s="25">
        <f t="shared" si="2"/>
        <v>502516.71042106615</v>
      </c>
      <c r="C23" s="25">
        <f t="shared" si="2"/>
        <v>435331.7877274623</v>
      </c>
      <c r="D23" s="25">
        <f t="shared" si="2"/>
        <v>421245.06962844566</v>
      </c>
      <c r="E23" s="25">
        <f t="shared" si="2"/>
        <v>261761.57980971455</v>
      </c>
      <c r="F23" s="25">
        <f t="shared" si="2"/>
        <v>290886.26440205023</v>
      </c>
      <c r="G23" s="25">
        <f t="shared" si="2"/>
        <v>345605.36878765037</v>
      </c>
      <c r="I23" s="25"/>
      <c r="J23" s="27"/>
      <c r="K23" s="27"/>
      <c r="L23" s="27"/>
      <c r="M23" s="27"/>
      <c r="N23" s="27"/>
      <c r="O23" s="27"/>
    </row>
    <row r="24" spans="1:15" x14ac:dyDescent="0.35">
      <c r="A24">
        <v>2044</v>
      </c>
      <c r="B24" s="25">
        <f t="shared" si="2"/>
        <v>510556.97778780322</v>
      </c>
      <c r="C24" s="25">
        <f t="shared" si="2"/>
        <v>442297.09633110173</v>
      </c>
      <c r="D24" s="25">
        <f t="shared" si="2"/>
        <v>427984.99074250081</v>
      </c>
      <c r="E24" s="25">
        <f t="shared" si="2"/>
        <v>265949.76508667</v>
      </c>
      <c r="F24" s="25">
        <f t="shared" si="2"/>
        <v>295540.44463248306</v>
      </c>
      <c r="G24" s="25">
        <f t="shared" si="2"/>
        <v>351135.0546882528</v>
      </c>
      <c r="I24" s="25"/>
      <c r="J24" s="27"/>
      <c r="K24" s="27"/>
      <c r="L24" s="27"/>
      <c r="M24" s="27"/>
      <c r="N24" s="27"/>
      <c r="O24" s="27"/>
    </row>
    <row r="25" spans="1:15" x14ac:dyDescent="0.35">
      <c r="A25">
        <v>2045</v>
      </c>
      <c r="B25" s="25">
        <f t="shared" si="2"/>
        <v>518725.88943240809</v>
      </c>
      <c r="C25" s="25">
        <f t="shared" si="2"/>
        <v>449373.84987239935</v>
      </c>
      <c r="D25" s="25">
        <f t="shared" si="2"/>
        <v>434832.75059438084</v>
      </c>
      <c r="E25" s="25">
        <f t="shared" si="2"/>
        <v>270204.9613280567</v>
      </c>
      <c r="F25" s="25">
        <f t="shared" si="2"/>
        <v>300269.09174660279</v>
      </c>
      <c r="G25" s="25">
        <f t="shared" si="2"/>
        <v>356753.21556326485</v>
      </c>
      <c r="I25" s="25"/>
      <c r="J25" s="27"/>
      <c r="K25" s="27"/>
      <c r="L25" s="27"/>
      <c r="M25" s="27"/>
      <c r="N25" s="27"/>
      <c r="O25" s="27"/>
    </row>
    <row r="26" spans="1:15" x14ac:dyDescent="0.35">
      <c r="A26">
        <v>2046</v>
      </c>
      <c r="B26" s="25">
        <f t="shared" si="2"/>
        <v>527025.50366332661</v>
      </c>
      <c r="C26" s="25">
        <f t="shared" si="2"/>
        <v>456563.83147035778</v>
      </c>
      <c r="D26" s="25">
        <f t="shared" si="2"/>
        <v>441790.07460389094</v>
      </c>
      <c r="E26" s="25">
        <f t="shared" si="2"/>
        <v>274528.24070930562</v>
      </c>
      <c r="F26" s="25">
        <f t="shared" si="2"/>
        <v>305073.39721454843</v>
      </c>
      <c r="G26" s="25">
        <f t="shared" si="2"/>
        <v>362461.26701227709</v>
      </c>
      <c r="I26" s="25"/>
      <c r="J26" s="27"/>
      <c r="K26" s="27"/>
      <c r="L26" s="27"/>
      <c r="M26" s="27"/>
      <c r="N26" s="27"/>
      <c r="O26" s="27"/>
    </row>
    <row r="27" spans="1:15" x14ac:dyDescent="0.35">
      <c r="A27">
        <v>2047</v>
      </c>
      <c r="B27" s="25">
        <f t="shared" si="2"/>
        <v>535457.9117219398</v>
      </c>
      <c r="C27" s="25">
        <f t="shared" si="2"/>
        <v>463868.8527738835</v>
      </c>
      <c r="D27" s="25">
        <f t="shared" si="2"/>
        <v>448858.71579755319</v>
      </c>
      <c r="E27" s="25">
        <f t="shared" si="2"/>
        <v>278920.69256065454</v>
      </c>
      <c r="F27" s="25">
        <f t="shared" si="2"/>
        <v>309954.57156998123</v>
      </c>
      <c r="G27" s="25">
        <f t="shared" si="2"/>
        <v>368260.64728447353</v>
      </c>
      <c r="I27" s="25"/>
      <c r="J27" s="27"/>
      <c r="K27" s="27"/>
      <c r="L27" s="27"/>
      <c r="M27" s="27"/>
      <c r="N27" s="27"/>
      <c r="O27" s="27"/>
    </row>
    <row r="28" spans="1:15" x14ac:dyDescent="0.35">
      <c r="A28">
        <v>2048</v>
      </c>
      <c r="B28" s="25">
        <f t="shared" si="2"/>
        <v>544025.23830949084</v>
      </c>
      <c r="C28" s="25">
        <f t="shared" si="2"/>
        <v>471290.75441826566</v>
      </c>
      <c r="D28" s="25">
        <f t="shared" si="2"/>
        <v>456040.45525031403</v>
      </c>
      <c r="E28" s="25">
        <f t="shared" si="2"/>
        <v>283383.42364162504</v>
      </c>
      <c r="F28" s="25">
        <f t="shared" si="2"/>
        <v>314913.84471510095</v>
      </c>
      <c r="G28" s="25">
        <f t="shared" si="2"/>
        <v>374152.81764102512</v>
      </c>
      <c r="I28" s="71"/>
      <c r="J28" s="27"/>
      <c r="K28" s="27"/>
      <c r="L28" s="27"/>
      <c r="M28" s="27"/>
      <c r="N28" s="27"/>
      <c r="O28" s="27"/>
    </row>
    <row r="29" spans="1:15" x14ac:dyDescent="0.35">
      <c r="A29">
        <v>2049</v>
      </c>
      <c r="B29" s="25">
        <f t="shared" si="2"/>
        <v>552729.64212244272</v>
      </c>
      <c r="C29" s="25">
        <f t="shared" si="2"/>
        <v>478831.40648895793</v>
      </c>
      <c r="D29" s="25">
        <f t="shared" si="2"/>
        <v>463337.10253431904</v>
      </c>
      <c r="E29" s="25">
        <f t="shared" si="2"/>
        <v>287917.55841989105</v>
      </c>
      <c r="F29" s="25">
        <f t="shared" si="2"/>
        <v>319952.46623054257</v>
      </c>
      <c r="G29" s="25">
        <f t="shared" si="2"/>
        <v>380139.26272328151</v>
      </c>
    </row>
    <row r="30" spans="1:15" x14ac:dyDescent="0.35">
      <c r="A30">
        <v>2050</v>
      </c>
      <c r="B30" s="25">
        <f t="shared" si="2"/>
        <v>561573.31639640185</v>
      </c>
      <c r="C30" s="25">
        <f t="shared" si="2"/>
        <v>486492.70899278129</v>
      </c>
      <c r="D30" s="25">
        <f t="shared" si="2"/>
        <v>470750.49617486814</v>
      </c>
      <c r="E30" s="25">
        <f t="shared" si="2"/>
        <v>292524.23935460934</v>
      </c>
      <c r="F30" s="25">
        <f t="shared" si="2"/>
        <v>325071.70569023123</v>
      </c>
      <c r="G30" s="25">
        <f t="shared" si="2"/>
        <v>386221.49092685402</v>
      </c>
      <c r="J30" s="27"/>
      <c r="K30" s="27"/>
      <c r="L30" s="27"/>
      <c r="M30" s="27"/>
      <c r="N30" s="27"/>
      <c r="O30" s="27"/>
    </row>
    <row r="31" spans="1:15" x14ac:dyDescent="0.35">
      <c r="A31">
        <v>2051</v>
      </c>
      <c r="B31" s="25">
        <f t="shared" si="2"/>
        <v>570558.4894587443</v>
      </c>
      <c r="C31" s="25">
        <f t="shared" si="2"/>
        <v>494276.59233666578</v>
      </c>
      <c r="D31" s="25">
        <f t="shared" si="2"/>
        <v>478282.50411366601</v>
      </c>
      <c r="E31" s="25">
        <f t="shared" si="2"/>
        <v>297204.6271842831</v>
      </c>
      <c r="F31" s="25">
        <f t="shared" si="2"/>
        <v>330272.85298127495</v>
      </c>
      <c r="G31" s="25">
        <f t="shared" si="2"/>
        <v>392401.0347816837</v>
      </c>
    </row>
    <row r="32" spans="1:15" x14ac:dyDescent="0.35">
      <c r="A32">
        <v>2052</v>
      </c>
      <c r="B32" s="25">
        <f t="shared" si="2"/>
        <v>579687.42529008421</v>
      </c>
      <c r="C32" s="25">
        <f t="shared" si="2"/>
        <v>502185.01781405247</v>
      </c>
      <c r="D32" s="25">
        <f t="shared" si="2"/>
        <v>485935.0241794847</v>
      </c>
      <c r="E32" s="25">
        <f t="shared" si="2"/>
        <v>301959.90121923166</v>
      </c>
      <c r="F32" s="25">
        <f t="shared" si="2"/>
        <v>335557.21862897533</v>
      </c>
      <c r="G32" s="25">
        <f t="shared" si="2"/>
        <v>398679.45133819064</v>
      </c>
    </row>
    <row r="33" spans="1:7" x14ac:dyDescent="0.35">
      <c r="A33">
        <v>2053</v>
      </c>
      <c r="B33" s="25">
        <f t="shared" si="2"/>
        <v>588962.42409472552</v>
      </c>
      <c r="C33" s="25">
        <f t="shared" si="2"/>
        <v>510219.9780990773</v>
      </c>
      <c r="D33" s="25">
        <f t="shared" si="2"/>
        <v>493709.98456635646</v>
      </c>
      <c r="E33" s="25">
        <f t="shared" si="2"/>
        <v>306791.25963873934</v>
      </c>
      <c r="F33" s="25">
        <f t="shared" si="2"/>
        <v>340926.13412703894</v>
      </c>
      <c r="G33" s="25">
        <f t="shared" si="2"/>
        <v>405058.32255960169</v>
      </c>
    </row>
    <row r="34" spans="1:7" x14ac:dyDescent="0.35">
      <c r="A34">
        <v>2054</v>
      </c>
      <c r="B34" s="25">
        <f t="shared" si="2"/>
        <v>598385.82288024109</v>
      </c>
      <c r="C34" s="25">
        <f t="shared" si="2"/>
        <v>518383.49774866254</v>
      </c>
      <c r="D34" s="25">
        <f t="shared" si="2"/>
        <v>501609.34431941819</v>
      </c>
      <c r="E34" s="25">
        <f t="shared" si="2"/>
        <v>311699.91979295918</v>
      </c>
      <c r="F34" s="25">
        <f t="shared" si="2"/>
        <v>346380.95227307157</v>
      </c>
      <c r="G34" s="25">
        <f t="shared" si="2"/>
        <v>411539.25572055532</v>
      </c>
    </row>
    <row r="35" spans="1:7" x14ac:dyDescent="0.35">
      <c r="A35">
        <v>2055</v>
      </c>
      <c r="B35" s="25">
        <f t="shared" si="2"/>
        <v>607959.99604632496</v>
      </c>
      <c r="C35" s="25">
        <f t="shared" si="2"/>
        <v>526677.6337126412</v>
      </c>
      <c r="D35" s="25">
        <f t="shared" si="2"/>
        <v>509635.09382852889</v>
      </c>
      <c r="E35" s="25">
        <f t="shared" si="2"/>
        <v>316687.11850964651</v>
      </c>
      <c r="F35" s="25">
        <f t="shared" si="2"/>
        <v>351923.04750944074</v>
      </c>
      <c r="G35" s="25">
        <f t="shared" si="2"/>
        <v>418123.88381208421</v>
      </c>
    </row>
    <row r="36" spans="1:7" x14ac:dyDescent="0.35">
      <c r="A36">
        <v>2056</v>
      </c>
      <c r="B36" s="25">
        <f t="shared" si="2"/>
        <v>617687.35598306614</v>
      </c>
      <c r="C36" s="25">
        <f t="shared" si="2"/>
        <v>535104.47585204348</v>
      </c>
      <c r="D36" s="25">
        <f t="shared" si="2"/>
        <v>517789.25532978534</v>
      </c>
      <c r="E36" s="25">
        <f t="shared" si="2"/>
        <v>321754.11240580084</v>
      </c>
      <c r="F36" s="25">
        <f t="shared" si="2"/>
        <v>357553.8162695918</v>
      </c>
      <c r="G36" s="25">
        <f t="shared" si="2"/>
        <v>424813.86595307756</v>
      </c>
    </row>
    <row r="37" spans="1:7" x14ac:dyDescent="0.35">
      <c r="A37">
        <v>2057</v>
      </c>
      <c r="B37" s="25">
        <f t="shared" ref="B37:G52" si="3">B36*(1+$C$1)</f>
        <v>627570.35367879516</v>
      </c>
      <c r="C37" s="25">
        <f t="shared" si="3"/>
        <v>543666.14746567619</v>
      </c>
      <c r="D37" s="25">
        <f t="shared" si="3"/>
        <v>526073.88341506186</v>
      </c>
      <c r="E37" s="25">
        <f t="shared" si="3"/>
        <v>326902.17820429365</v>
      </c>
      <c r="F37" s="25">
        <f t="shared" si="3"/>
        <v>363274.67732990527</v>
      </c>
      <c r="G37" s="25">
        <f t="shared" si="3"/>
        <v>431610.88780832681</v>
      </c>
    </row>
    <row r="38" spans="1:7" x14ac:dyDescent="0.35">
      <c r="A38">
        <v>2058</v>
      </c>
      <c r="B38" s="25">
        <f t="shared" si="3"/>
        <v>637611.47933765594</v>
      </c>
      <c r="C38" s="25">
        <f t="shared" si="3"/>
        <v>552364.80582512706</v>
      </c>
      <c r="D38" s="25">
        <f t="shared" si="3"/>
        <v>534491.06554970285</v>
      </c>
      <c r="E38" s="25">
        <f t="shared" si="3"/>
        <v>332132.61305556237</v>
      </c>
      <c r="F38" s="25">
        <f t="shared" si="3"/>
        <v>369087.07216718374</v>
      </c>
      <c r="G38" s="25">
        <f t="shared" si="3"/>
        <v>438516.66201326007</v>
      </c>
    </row>
    <row r="39" spans="1:7" x14ac:dyDescent="0.35">
      <c r="A39">
        <v>2059</v>
      </c>
      <c r="B39" s="25">
        <f t="shared" si="3"/>
        <v>647813.26300705841</v>
      </c>
      <c r="C39" s="25">
        <f t="shared" si="3"/>
        <v>561202.64271832909</v>
      </c>
      <c r="D39" s="25">
        <f t="shared" si="3"/>
        <v>543042.92259849806</v>
      </c>
      <c r="E39" s="25">
        <f t="shared" si="3"/>
        <v>337446.7348644514</v>
      </c>
      <c r="F39" s="25">
        <f t="shared" si="3"/>
        <v>374992.4653218587</v>
      </c>
      <c r="G39" s="25">
        <f t="shared" si="3"/>
        <v>445532.92860547226</v>
      </c>
    </row>
    <row r="40" spans="1:7" x14ac:dyDescent="0.35">
      <c r="A40">
        <v>2060</v>
      </c>
      <c r="B40" s="25">
        <f t="shared" si="3"/>
        <v>658178.27521517139</v>
      </c>
      <c r="C40" s="25">
        <f t="shared" si="3"/>
        <v>570181.88500182237</v>
      </c>
      <c r="D40" s="25">
        <f t="shared" si="3"/>
        <v>551731.60936007404</v>
      </c>
      <c r="E40" s="25">
        <f t="shared" si="3"/>
        <v>342845.8826222826</v>
      </c>
      <c r="F40" s="25">
        <f t="shared" si="3"/>
        <v>380992.34476700844</v>
      </c>
      <c r="G40" s="25">
        <f t="shared" si="3"/>
        <v>452661.45546315983</v>
      </c>
    </row>
    <row r="41" spans="1:7" x14ac:dyDescent="0.35">
      <c r="A41">
        <v>2061</v>
      </c>
      <c r="B41" s="25">
        <f t="shared" si="3"/>
        <v>668709.12761861412</v>
      </c>
      <c r="C41" s="25">
        <f t="shared" si="3"/>
        <v>579304.79516185157</v>
      </c>
      <c r="D41" s="25">
        <f t="shared" si="3"/>
        <v>560559.31510983524</v>
      </c>
      <c r="E41" s="25">
        <f t="shared" si="3"/>
        <v>348331.4167442391</v>
      </c>
      <c r="F41" s="25">
        <f t="shared" si="3"/>
        <v>387088.22228328057</v>
      </c>
      <c r="G41" s="25">
        <f t="shared" si="3"/>
        <v>459904.03875057038</v>
      </c>
    </row>
    <row r="42" spans="1:7" x14ac:dyDescent="0.35">
      <c r="A42">
        <v>2062</v>
      </c>
      <c r="B42" s="25">
        <f t="shared" si="3"/>
        <v>679408.4736605119</v>
      </c>
      <c r="C42" s="25">
        <f t="shared" si="3"/>
        <v>588573.67188444117</v>
      </c>
      <c r="D42" s="25">
        <f t="shared" si="3"/>
        <v>569528.26415159262</v>
      </c>
      <c r="E42" s="25">
        <f t="shared" si="3"/>
        <v>353904.71941214695</v>
      </c>
      <c r="F42" s="25">
        <f t="shared" si="3"/>
        <v>393281.63383981306</v>
      </c>
      <c r="G42" s="25">
        <f t="shared" si="3"/>
        <v>467262.50337057951</v>
      </c>
    </row>
    <row r="43" spans="1:7" x14ac:dyDescent="0.35">
      <c r="A43">
        <v>2063</v>
      </c>
      <c r="B43" s="25">
        <f t="shared" si="3"/>
        <v>690279.00923908013</v>
      </c>
      <c r="C43" s="25">
        <f t="shared" si="3"/>
        <v>597990.85063459224</v>
      </c>
      <c r="D43" s="25">
        <f t="shared" si="3"/>
        <v>578640.71637801814</v>
      </c>
      <c r="E43" s="25">
        <f t="shared" si="3"/>
        <v>359567.19492274133</v>
      </c>
      <c r="F43" s="25">
        <f t="shared" si="3"/>
        <v>399574.1399812501</v>
      </c>
      <c r="G43" s="25">
        <f t="shared" si="3"/>
        <v>474738.7034245088</v>
      </c>
    </row>
    <row r="44" spans="1:7" x14ac:dyDescent="0.35">
      <c r="A44">
        <v>2064</v>
      </c>
      <c r="B44" s="25">
        <f t="shared" si="3"/>
        <v>701323.47338690539</v>
      </c>
      <c r="C44" s="25">
        <f t="shared" si="3"/>
        <v>607558.70424474566</v>
      </c>
      <c r="D44" s="25">
        <f t="shared" si="3"/>
        <v>587898.96784006641</v>
      </c>
      <c r="E44" s="25">
        <f t="shared" si="3"/>
        <v>365320.27004150517</v>
      </c>
      <c r="F44" s="25">
        <f t="shared" si="3"/>
        <v>405967.32622095011</v>
      </c>
      <c r="G44" s="25">
        <f t="shared" si="3"/>
        <v>482334.52267930092</v>
      </c>
    </row>
    <row r="45" spans="1:7" x14ac:dyDescent="0.35">
      <c r="A45">
        <v>2065</v>
      </c>
      <c r="B45" s="25">
        <f t="shared" si="3"/>
        <v>712544.64896109584</v>
      </c>
      <c r="C45" s="25">
        <f t="shared" si="3"/>
        <v>617279.64351266157</v>
      </c>
      <c r="D45" s="25">
        <f t="shared" si="3"/>
        <v>597305.35132550751</v>
      </c>
      <c r="E45" s="25">
        <f t="shared" si="3"/>
        <v>371165.39436216926</v>
      </c>
      <c r="F45" s="25">
        <f t="shared" si="3"/>
        <v>412462.80344048532</v>
      </c>
      <c r="G45" s="25">
        <f t="shared" si="3"/>
        <v>490051.87504216976</v>
      </c>
    </row>
    <row r="46" spans="1:7" x14ac:dyDescent="0.35">
      <c r="A46">
        <v>2066</v>
      </c>
      <c r="B46" s="25">
        <f t="shared" si="3"/>
        <v>723945.36334447342</v>
      </c>
      <c r="C46" s="25">
        <f t="shared" si="3"/>
        <v>627156.11780886422</v>
      </c>
      <c r="D46" s="25">
        <f t="shared" si="3"/>
        <v>606862.23694671562</v>
      </c>
      <c r="E46" s="25">
        <f t="shared" si="3"/>
        <v>377104.040671964</v>
      </c>
      <c r="F46" s="25">
        <f t="shared" si="3"/>
        <v>419062.20829553308</v>
      </c>
      <c r="G46" s="25">
        <f t="shared" si="3"/>
        <v>497892.70504284446</v>
      </c>
    </row>
    <row r="47" spans="1:7" x14ac:dyDescent="0.35">
      <c r="A47">
        <v>2067</v>
      </c>
      <c r="B47" s="25">
        <f t="shared" si="3"/>
        <v>735528.48915798496</v>
      </c>
      <c r="C47" s="25">
        <f t="shared" si="3"/>
        <v>637190.61569380609</v>
      </c>
      <c r="D47" s="25">
        <f t="shared" si="3"/>
        <v>616572.03273786313</v>
      </c>
      <c r="E47" s="25">
        <f t="shared" si="3"/>
        <v>383137.70532271545</v>
      </c>
      <c r="F47" s="25">
        <f t="shared" si="3"/>
        <v>425767.20362826163</v>
      </c>
      <c r="G47" s="25">
        <f t="shared" si="3"/>
        <v>505858.98832353001</v>
      </c>
    </row>
    <row r="48" spans="1:7" x14ac:dyDescent="0.35">
      <c r="A48">
        <v>2068</v>
      </c>
      <c r="B48" s="25">
        <f t="shared" si="3"/>
        <v>747296.94498451275</v>
      </c>
      <c r="C48" s="25">
        <f t="shared" si="3"/>
        <v>647385.66554490698</v>
      </c>
      <c r="D48" s="25">
        <f t="shared" si="3"/>
        <v>626437.18526166899</v>
      </c>
      <c r="E48" s="25">
        <f t="shared" si="3"/>
        <v>389267.9086078789</v>
      </c>
      <c r="F48" s="25">
        <f t="shared" si="3"/>
        <v>432579.47888631385</v>
      </c>
      <c r="G48" s="25">
        <f t="shared" si="3"/>
        <v>513952.73213670647</v>
      </c>
    </row>
    <row r="49" spans="1:7" x14ac:dyDescent="0.35">
      <c r="A49">
        <v>2069</v>
      </c>
      <c r="B49" s="25">
        <f t="shared" si="3"/>
        <v>759253.69610426493</v>
      </c>
      <c r="C49" s="25">
        <f t="shared" si="3"/>
        <v>657743.83619362547</v>
      </c>
      <c r="D49" s="25">
        <f t="shared" si="3"/>
        <v>636460.18022585567</v>
      </c>
      <c r="E49" s="25">
        <f t="shared" si="3"/>
        <v>395496.19514560496</v>
      </c>
      <c r="F49" s="25">
        <f t="shared" si="3"/>
        <v>439500.75054849486</v>
      </c>
      <c r="G49" s="25">
        <f t="shared" si="3"/>
        <v>522175.97585089377</v>
      </c>
    </row>
    <row r="50" spans="1:7" x14ac:dyDescent="0.35">
      <c r="A50">
        <v>2070</v>
      </c>
      <c r="B50" s="25">
        <f t="shared" si="3"/>
        <v>771401.75524193316</v>
      </c>
      <c r="C50" s="25">
        <f t="shared" si="3"/>
        <v>668267.73757272353</v>
      </c>
      <c r="D50" s="25">
        <f t="shared" si="3"/>
        <v>646643.54310946935</v>
      </c>
      <c r="E50" s="25">
        <f t="shared" si="3"/>
        <v>401824.13426793466</v>
      </c>
      <c r="F50" s="25">
        <f t="shared" si="3"/>
        <v>446532.76255727076</v>
      </c>
      <c r="G50" s="25">
        <f t="shared" si="3"/>
        <v>530530.79146450805</v>
      </c>
    </row>
    <row r="51" spans="1:7" x14ac:dyDescent="0.35">
      <c r="A51">
        <v>2071</v>
      </c>
      <c r="B51" s="25">
        <f t="shared" si="3"/>
        <v>783744.18332580407</v>
      </c>
      <c r="C51" s="25">
        <f t="shared" si="3"/>
        <v>678960.02137388708</v>
      </c>
      <c r="D51" s="25">
        <f t="shared" si="3"/>
        <v>656989.83979922091</v>
      </c>
      <c r="E51" s="25">
        <f t="shared" si="3"/>
        <v>408253.32041622163</v>
      </c>
      <c r="F51" s="25">
        <f t="shared" si="3"/>
        <v>453677.28675818711</v>
      </c>
      <c r="G51" s="25">
        <f t="shared" si="3"/>
        <v>539019.28412794019</v>
      </c>
    </row>
    <row r="52" spans="1:7" x14ac:dyDescent="0.35">
      <c r="A52">
        <v>2072</v>
      </c>
      <c r="B52" s="25">
        <f t="shared" si="3"/>
        <v>796284.09025901696</v>
      </c>
      <c r="C52" s="25">
        <f t="shared" si="3"/>
        <v>689823.3817158693</v>
      </c>
      <c r="D52" s="25">
        <f t="shared" si="3"/>
        <v>667501.67723600846</v>
      </c>
      <c r="E52" s="25">
        <f t="shared" si="3"/>
        <v>414785.37354288116</v>
      </c>
      <c r="F52" s="25">
        <f t="shared" si="3"/>
        <v>460936.12334631808</v>
      </c>
      <c r="G52" s="25">
        <f t="shared" si="3"/>
        <v>547643.59267398727</v>
      </c>
    </row>
    <row r="53" spans="1:7" x14ac:dyDescent="0.35">
      <c r="A53">
        <v>2073</v>
      </c>
      <c r="B53" s="25">
        <f t="shared" ref="B53:G68" si="4">B52*(1+$C$1)</f>
        <v>809024.63570316124</v>
      </c>
      <c r="C53" s="25">
        <f t="shared" si="4"/>
        <v>700860.5558233232</v>
      </c>
      <c r="D53" s="25">
        <f t="shared" si="4"/>
        <v>678181.70407178462</v>
      </c>
      <c r="E53" s="25">
        <f t="shared" si="4"/>
        <v>421421.93951956724</v>
      </c>
      <c r="F53" s="25">
        <f t="shared" si="4"/>
        <v>468311.10131985915</v>
      </c>
      <c r="G53" s="25">
        <f t="shared" si="4"/>
        <v>556405.89015677106</v>
      </c>
    </row>
    <row r="54" spans="1:7" x14ac:dyDescent="0.35">
      <c r="A54">
        <v>2074</v>
      </c>
      <c r="B54" s="25">
        <f t="shared" si="4"/>
        <v>821969.02987441188</v>
      </c>
      <c r="C54" s="25">
        <f t="shared" si="4"/>
        <v>712074.3247164964</v>
      </c>
      <c r="D54" s="25">
        <f t="shared" si="4"/>
        <v>689032.61133693322</v>
      </c>
      <c r="E54" s="25">
        <f t="shared" si="4"/>
        <v>428164.69055188034</v>
      </c>
      <c r="F54" s="25">
        <f t="shared" si="4"/>
        <v>475804.07894097693</v>
      </c>
      <c r="G54" s="25">
        <f t="shared" si="4"/>
        <v>565308.38439927937</v>
      </c>
    </row>
    <row r="55" spans="1:7" x14ac:dyDescent="0.35">
      <c r="A55">
        <v>2075</v>
      </c>
      <c r="B55" s="25">
        <f t="shared" si="4"/>
        <v>835120.53435240244</v>
      </c>
      <c r="C55" s="25">
        <f t="shared" si="4"/>
        <v>723467.5139119603</v>
      </c>
      <c r="D55" s="25">
        <f t="shared" si="4"/>
        <v>700057.13311832421</v>
      </c>
      <c r="E55" s="25">
        <f t="shared" si="4"/>
        <v>435015.32560071041</v>
      </c>
      <c r="F55" s="25">
        <f t="shared" si="4"/>
        <v>483416.9442040326</v>
      </c>
      <c r="G55" s="25">
        <f t="shared" si="4"/>
        <v>574353.31854966783</v>
      </c>
    </row>
    <row r="56" spans="1:7" x14ac:dyDescent="0.35">
      <c r="A56">
        <v>2076</v>
      </c>
      <c r="B56" s="25">
        <f t="shared" si="4"/>
        <v>848482.46290204092</v>
      </c>
      <c r="C56" s="25">
        <f t="shared" si="4"/>
        <v>735042.99413455173</v>
      </c>
      <c r="D56" s="25">
        <f t="shared" si="4"/>
        <v>711258.04724821739</v>
      </c>
      <c r="E56" s="25">
        <f t="shared" si="4"/>
        <v>441975.57081032178</v>
      </c>
      <c r="F56" s="25">
        <f t="shared" si="4"/>
        <v>491151.61531129712</v>
      </c>
      <c r="G56" s="25">
        <f t="shared" si="4"/>
        <v>583542.97164646257</v>
      </c>
    </row>
    <row r="57" spans="1:7" x14ac:dyDescent="0.35">
      <c r="A57">
        <v>2077</v>
      </c>
      <c r="B57" s="25">
        <f t="shared" si="4"/>
        <v>862058.18230847362</v>
      </c>
      <c r="C57" s="25">
        <f t="shared" si="4"/>
        <v>746803.68204070453</v>
      </c>
      <c r="D57" s="25">
        <f t="shared" si="4"/>
        <v>722638.17600418883</v>
      </c>
      <c r="E57" s="25">
        <f t="shared" si="4"/>
        <v>449047.17994328693</v>
      </c>
      <c r="F57" s="25">
        <f t="shared" si="4"/>
        <v>499010.04115627788</v>
      </c>
      <c r="G57" s="25">
        <f t="shared" si="4"/>
        <v>592879.65919280599</v>
      </c>
    </row>
    <row r="58" spans="1:7" x14ac:dyDescent="0.35">
      <c r="A58">
        <v>2078</v>
      </c>
      <c r="B58" s="25">
        <f t="shared" si="4"/>
        <v>875851.11322540918</v>
      </c>
      <c r="C58" s="25">
        <f t="shared" si="4"/>
        <v>758752.54095335584</v>
      </c>
      <c r="D58" s="25">
        <f t="shared" si="4"/>
        <v>734200.3868202559</v>
      </c>
      <c r="E58" s="25">
        <f t="shared" si="4"/>
        <v>456231.93482237955</v>
      </c>
      <c r="F58" s="25">
        <f t="shared" si="4"/>
        <v>506994.20181477832</v>
      </c>
      <c r="G58" s="25">
        <f t="shared" si="4"/>
        <v>602365.73373989086</v>
      </c>
    </row>
    <row r="59" spans="1:7" x14ac:dyDescent="0.35">
      <c r="A59">
        <v>2079</v>
      </c>
      <c r="B59" s="25">
        <f t="shared" si="4"/>
        <v>889864.73103701579</v>
      </c>
      <c r="C59" s="25">
        <f t="shared" si="4"/>
        <v>770892.58160860953</v>
      </c>
      <c r="D59" s="25">
        <f t="shared" si="4"/>
        <v>745947.59300938004</v>
      </c>
      <c r="E59" s="25">
        <f t="shared" si="4"/>
        <v>463531.64577953762</v>
      </c>
      <c r="F59" s="25">
        <f t="shared" si="4"/>
        <v>515106.10904381477</v>
      </c>
      <c r="G59" s="25">
        <f t="shared" si="4"/>
        <v>612003.58547972911</v>
      </c>
    </row>
    <row r="60" spans="1:7" x14ac:dyDescent="0.35">
      <c r="A60">
        <v>2080</v>
      </c>
      <c r="B60" s="25">
        <f t="shared" si="4"/>
        <v>904102.56673360802</v>
      </c>
      <c r="C60" s="25">
        <f t="shared" si="4"/>
        <v>783226.86291434732</v>
      </c>
      <c r="D60" s="25">
        <f t="shared" si="4"/>
        <v>757882.75449753017</v>
      </c>
      <c r="E60" s="25">
        <f t="shared" si="4"/>
        <v>470948.15211201023</v>
      </c>
      <c r="F60" s="25">
        <f t="shared" si="4"/>
        <v>523347.80678851582</v>
      </c>
      <c r="G60" s="25">
        <f t="shared" si="4"/>
        <v>621795.64284740482</v>
      </c>
    </row>
    <row r="61" spans="1:7" x14ac:dyDescent="0.35">
      <c r="A61">
        <v>2081</v>
      </c>
      <c r="B61" s="25">
        <f t="shared" si="4"/>
        <v>918568.20780134574</v>
      </c>
      <c r="C61" s="25">
        <f t="shared" si="4"/>
        <v>795758.49272097694</v>
      </c>
      <c r="D61" s="25">
        <f t="shared" si="4"/>
        <v>770008.87856949063</v>
      </c>
      <c r="E61" s="25">
        <f t="shared" si="4"/>
        <v>478483.3225458024</v>
      </c>
      <c r="F61" s="25">
        <f t="shared" si="4"/>
        <v>531721.37169713213</v>
      </c>
      <c r="G61" s="25">
        <f t="shared" si="4"/>
        <v>631744.37313296332</v>
      </c>
    </row>
    <row r="62" spans="1:7" x14ac:dyDescent="0.35">
      <c r="A62">
        <v>2082</v>
      </c>
      <c r="B62" s="25">
        <f t="shared" si="4"/>
        <v>933265.29912616732</v>
      </c>
      <c r="C62" s="25">
        <f t="shared" si="4"/>
        <v>808490.62860451255</v>
      </c>
      <c r="D62" s="25">
        <f t="shared" si="4"/>
        <v>782329.02062660246</v>
      </c>
      <c r="E62" s="25">
        <f t="shared" si="4"/>
        <v>486139.05570653523</v>
      </c>
      <c r="F62" s="25">
        <f t="shared" si="4"/>
        <v>540228.91364428622</v>
      </c>
      <c r="G62" s="25">
        <f t="shared" si="4"/>
        <v>641852.28310309071</v>
      </c>
    </row>
    <row r="63" spans="1:7" x14ac:dyDescent="0.35">
      <c r="A63">
        <v>2083</v>
      </c>
      <c r="B63" s="25">
        <f t="shared" si="4"/>
        <v>948197.54391218605</v>
      </c>
      <c r="C63" s="25">
        <f t="shared" si="4"/>
        <v>821426.47866218479</v>
      </c>
      <c r="D63" s="25">
        <f t="shared" si="4"/>
        <v>794846.28495662811</v>
      </c>
      <c r="E63" s="25">
        <f t="shared" si="4"/>
        <v>493917.2805978398</v>
      </c>
      <c r="F63" s="25">
        <f t="shared" si="4"/>
        <v>548872.57626259478</v>
      </c>
      <c r="G63" s="25">
        <f t="shared" si="4"/>
        <v>652121.9196327402</v>
      </c>
    </row>
    <row r="64" spans="1:7" x14ac:dyDescent="0.35">
      <c r="A64">
        <v>2084</v>
      </c>
      <c r="B64" s="25">
        <f t="shared" si="4"/>
        <v>963368.70461478108</v>
      </c>
      <c r="C64" s="25">
        <f t="shared" si="4"/>
        <v>834569.30232077977</v>
      </c>
      <c r="D64" s="25">
        <f t="shared" si="4"/>
        <v>807563.82551593415</v>
      </c>
      <c r="E64" s="25">
        <f t="shared" si="4"/>
        <v>501819.95708740526</v>
      </c>
      <c r="F64" s="25">
        <f t="shared" si="4"/>
        <v>557654.53748279635</v>
      </c>
      <c r="G64" s="25">
        <f t="shared" si="4"/>
        <v>662555.8703468641</v>
      </c>
    </row>
    <row r="65" spans="1:7" x14ac:dyDescent="0.35">
      <c r="A65">
        <v>2085</v>
      </c>
      <c r="B65" s="25">
        <f t="shared" si="4"/>
        <v>978782.6038886176</v>
      </c>
      <c r="C65" s="25">
        <f t="shared" si="4"/>
        <v>847922.41115791223</v>
      </c>
      <c r="D65" s="25">
        <f t="shared" si="4"/>
        <v>820484.84672418912</v>
      </c>
      <c r="E65" s="25">
        <f t="shared" si="4"/>
        <v>509849.07640080375</v>
      </c>
      <c r="F65" s="25">
        <f t="shared" si="4"/>
        <v>566577.01008252113</v>
      </c>
      <c r="G65" s="25">
        <f t="shared" si="4"/>
        <v>673156.76427241392</v>
      </c>
    </row>
    <row r="66" spans="1:7" x14ac:dyDescent="0.35">
      <c r="A66">
        <v>2086</v>
      </c>
      <c r="B66" s="25">
        <f t="shared" si="4"/>
        <v>994443.12555083551</v>
      </c>
      <c r="C66" s="25">
        <f t="shared" si="4"/>
        <v>861489.16973643878</v>
      </c>
      <c r="D66" s="25">
        <f t="shared" si="4"/>
        <v>833612.60427177616</v>
      </c>
      <c r="E66" s="25">
        <f t="shared" si="4"/>
        <v>518006.66162321664</v>
      </c>
      <c r="F66" s="25">
        <f t="shared" si="4"/>
        <v>575642.24224384152</v>
      </c>
      <c r="G66" s="25">
        <f t="shared" si="4"/>
        <v>683927.27250077249</v>
      </c>
    </row>
    <row r="67" spans="1:7" x14ac:dyDescent="0.35">
      <c r="A67">
        <v>2087</v>
      </c>
      <c r="B67" s="25">
        <f t="shared" si="4"/>
        <v>1010354.2155596489</v>
      </c>
      <c r="C67" s="25">
        <f t="shared" si="4"/>
        <v>875272.99645222176</v>
      </c>
      <c r="D67" s="25">
        <f t="shared" si="4"/>
        <v>846950.40594012453</v>
      </c>
      <c r="E67" s="25">
        <f t="shared" si="4"/>
        <v>526294.76820918813</v>
      </c>
      <c r="F67" s="25">
        <f t="shared" si="4"/>
        <v>584852.51811974298</v>
      </c>
      <c r="G67" s="25">
        <f t="shared" si="4"/>
        <v>694870.10886078491</v>
      </c>
    </row>
    <row r="68" spans="1:7" x14ac:dyDescent="0.35">
      <c r="A68">
        <v>2088</v>
      </c>
      <c r="B68" s="25">
        <f t="shared" si="4"/>
        <v>1026519.8830086034</v>
      </c>
      <c r="C68" s="25">
        <f t="shared" si="4"/>
        <v>889277.36439545732</v>
      </c>
      <c r="D68" s="25">
        <f t="shared" si="4"/>
        <v>860501.61243516649</v>
      </c>
      <c r="E68" s="25">
        <f t="shared" si="4"/>
        <v>534715.48450053518</v>
      </c>
      <c r="F68" s="25">
        <f t="shared" si="4"/>
        <v>594210.15840965882</v>
      </c>
      <c r="G68" s="25">
        <f t="shared" si="4"/>
        <v>705988.03060255747</v>
      </c>
    </row>
    <row r="69" spans="1:7" x14ac:dyDescent="0.35">
      <c r="A69">
        <v>2089</v>
      </c>
      <c r="B69" s="25">
        <f t="shared" ref="B69:G84" si="5">B68*(1+$C$1)</f>
        <v>1042944.201136741</v>
      </c>
      <c r="C69" s="25">
        <f t="shared" si="5"/>
        <v>903505.80222578463</v>
      </c>
      <c r="D69" s="25">
        <f t="shared" si="5"/>
        <v>874269.63823412918</v>
      </c>
      <c r="E69" s="25">
        <f t="shared" si="5"/>
        <v>543270.93225254375</v>
      </c>
      <c r="F69" s="25">
        <f t="shared" si="5"/>
        <v>603717.52094421338</v>
      </c>
      <c r="G69" s="25">
        <f t="shared" si="5"/>
        <v>717283.83909219841</v>
      </c>
    </row>
    <row r="70" spans="1:7" x14ac:dyDescent="0.35">
      <c r="A70">
        <v>2090</v>
      </c>
      <c r="B70" s="25">
        <f t="shared" si="5"/>
        <v>1059631.3083549289</v>
      </c>
      <c r="C70" s="25">
        <f t="shared" si="5"/>
        <v>917961.89506139723</v>
      </c>
      <c r="D70" s="25">
        <f t="shared" si="5"/>
        <v>888257.95244587527</v>
      </c>
      <c r="E70" s="25">
        <f t="shared" si="5"/>
        <v>551963.2671685844</v>
      </c>
      <c r="F70" s="25">
        <f t="shared" si="5"/>
        <v>613377.0012793208</v>
      </c>
      <c r="G70" s="25">
        <f t="shared" si="5"/>
        <v>728760.38051767356</v>
      </c>
    </row>
    <row r="71" spans="1:7" x14ac:dyDescent="0.35">
      <c r="A71">
        <v>2091</v>
      </c>
      <c r="B71" s="25">
        <f t="shared" si="5"/>
        <v>1076585.4092886078</v>
      </c>
      <c r="C71" s="25">
        <f t="shared" si="5"/>
        <v>932649.28538237954</v>
      </c>
      <c r="D71" s="25">
        <f t="shared" si="5"/>
        <v>902470.07968500932</v>
      </c>
      <c r="E71" s="25">
        <f t="shared" si="5"/>
        <v>560794.67944328173</v>
      </c>
      <c r="F71" s="25">
        <f t="shared" si="5"/>
        <v>623191.03329979</v>
      </c>
      <c r="G71" s="25">
        <f t="shared" si="5"/>
        <v>740420.54660595639</v>
      </c>
    </row>
    <row r="72" spans="1:7" x14ac:dyDescent="0.35">
      <c r="A72">
        <v>2092</v>
      </c>
      <c r="B72" s="25">
        <f t="shared" si="5"/>
        <v>1093810.7758372256</v>
      </c>
      <c r="C72" s="25">
        <f t="shared" si="5"/>
        <v>947571.67394849763</v>
      </c>
      <c r="D72" s="25">
        <f t="shared" si="5"/>
        <v>916909.60095996945</v>
      </c>
      <c r="E72" s="25">
        <f t="shared" si="5"/>
        <v>569767.39431437419</v>
      </c>
      <c r="F72" s="25">
        <f t="shared" si="5"/>
        <v>633162.0898325867</v>
      </c>
      <c r="G72" s="25">
        <f t="shared" si="5"/>
        <v>752267.27535165171</v>
      </c>
    </row>
    <row r="73" spans="1:7" x14ac:dyDescent="0.35">
      <c r="A73">
        <v>2093</v>
      </c>
      <c r="B73" s="25">
        <f t="shared" si="5"/>
        <v>1111311.7482506211</v>
      </c>
      <c r="C73" s="25">
        <f t="shared" si="5"/>
        <v>962732.82073167362</v>
      </c>
      <c r="D73" s="25">
        <f t="shared" si="5"/>
        <v>931580.15457532892</v>
      </c>
      <c r="E73" s="25">
        <f t="shared" si="5"/>
        <v>578883.67262340419</v>
      </c>
      <c r="F73" s="25">
        <f t="shared" si="5"/>
        <v>643292.68326990807</v>
      </c>
      <c r="G73" s="25">
        <f t="shared" si="5"/>
        <v>764303.55175727815</v>
      </c>
    </row>
    <row r="74" spans="1:7" x14ac:dyDescent="0.35">
      <c r="A74">
        <v>2094</v>
      </c>
      <c r="B74" s="25">
        <f t="shared" si="5"/>
        <v>1129092.7362226311</v>
      </c>
      <c r="C74" s="25">
        <f t="shared" si="5"/>
        <v>978136.54586338042</v>
      </c>
      <c r="D74" s="25">
        <f t="shared" si="5"/>
        <v>946485.43704853416</v>
      </c>
      <c r="E74" s="25">
        <f t="shared" si="5"/>
        <v>588145.81138537871</v>
      </c>
      <c r="F74" s="25">
        <f t="shared" si="5"/>
        <v>653585.36620222661</v>
      </c>
      <c r="G74" s="25">
        <f t="shared" si="5"/>
        <v>776532.40858539462</v>
      </c>
    </row>
    <row r="75" spans="1:7" x14ac:dyDescent="0.35">
      <c r="A75">
        <v>2095</v>
      </c>
      <c r="B75" s="25">
        <f t="shared" si="5"/>
        <v>1147158.2200021932</v>
      </c>
      <c r="C75" s="25">
        <f t="shared" si="5"/>
        <v>993786.73059719452</v>
      </c>
      <c r="D75" s="25">
        <f t="shared" si="5"/>
        <v>961629.2040413107</v>
      </c>
      <c r="E75" s="25">
        <f t="shared" si="5"/>
        <v>597556.1443675448</v>
      </c>
      <c r="F75" s="25">
        <f t="shared" si="5"/>
        <v>664042.73206146224</v>
      </c>
      <c r="G75" s="25">
        <f t="shared" si="5"/>
        <v>788956.92712276091</v>
      </c>
    </row>
    <row r="76" spans="1:7" x14ac:dyDescent="0.35">
      <c r="A76">
        <v>2096</v>
      </c>
      <c r="B76" s="25">
        <f t="shared" si="5"/>
        <v>1165512.7515222284</v>
      </c>
      <c r="C76" s="25">
        <f t="shared" si="5"/>
        <v>1009687.3182867497</v>
      </c>
      <c r="D76" s="25">
        <f t="shared" si="5"/>
        <v>977015.27130597166</v>
      </c>
      <c r="E76" s="25">
        <f t="shared" si="5"/>
        <v>607117.04267742555</v>
      </c>
      <c r="F76" s="25">
        <f t="shared" si="5"/>
        <v>674667.41577444563</v>
      </c>
      <c r="G76" s="25">
        <f t="shared" si="5"/>
        <v>801580.23795672506</v>
      </c>
    </row>
    <row r="77" spans="1:7" x14ac:dyDescent="0.35">
      <c r="A77">
        <v>2097</v>
      </c>
      <c r="B77" s="25">
        <f t="shared" si="5"/>
        <v>1184160.955546584</v>
      </c>
      <c r="C77" s="25">
        <f t="shared" si="5"/>
        <v>1025842.3153793376</v>
      </c>
      <c r="D77" s="25">
        <f t="shared" si="5"/>
        <v>992647.51564686722</v>
      </c>
      <c r="E77" s="25">
        <f t="shared" si="5"/>
        <v>616830.91536026436</v>
      </c>
      <c r="F77" s="25">
        <f t="shared" si="5"/>
        <v>685462.09442683682</v>
      </c>
      <c r="G77" s="25">
        <f t="shared" si="5"/>
        <v>814405.52176403266</v>
      </c>
    </row>
    <row r="78" spans="1:7" x14ac:dyDescent="0.35">
      <c r="A78">
        <v>2098</v>
      </c>
      <c r="B78" s="25">
        <f t="shared" si="5"/>
        <v>1203107.5308353293</v>
      </c>
      <c r="C78" s="25">
        <f t="shared" si="5"/>
        <v>1042255.7924254071</v>
      </c>
      <c r="D78" s="25">
        <f t="shared" si="5"/>
        <v>1008529.8758972171</v>
      </c>
      <c r="E78" s="25">
        <f t="shared" si="5"/>
        <v>626700.21000602865</v>
      </c>
      <c r="F78" s="25">
        <f t="shared" si="5"/>
        <v>696429.48793766624</v>
      </c>
      <c r="G78" s="25">
        <f t="shared" si="5"/>
        <v>827436.01011225721</v>
      </c>
    </row>
    <row r="79" spans="1:7" x14ac:dyDescent="0.35">
      <c r="A79">
        <v>2099</v>
      </c>
      <c r="B79" s="25">
        <f t="shared" si="5"/>
        <v>1222357.2513286946</v>
      </c>
      <c r="C79" s="25">
        <f t="shared" si="5"/>
        <v>1058931.8851042136</v>
      </c>
      <c r="D79" s="25">
        <f t="shared" si="5"/>
        <v>1024666.3539115726</v>
      </c>
      <c r="E79" s="25">
        <f t="shared" si="5"/>
        <v>636727.41336612508</v>
      </c>
      <c r="F79" s="25">
        <f t="shared" si="5"/>
        <v>707572.35974466894</v>
      </c>
      <c r="G79" s="25">
        <f t="shared" si="5"/>
        <v>840674.98627405334</v>
      </c>
    </row>
    <row r="80" spans="1:7" x14ac:dyDescent="0.35">
      <c r="A80">
        <v>2100</v>
      </c>
      <c r="B80" s="25">
        <f t="shared" si="5"/>
        <v>1241914.9673499537</v>
      </c>
      <c r="C80" s="25">
        <f t="shared" si="5"/>
        <v>1075874.7952658811</v>
      </c>
      <c r="D80" s="25">
        <f t="shared" si="5"/>
        <v>1041061.0155741578</v>
      </c>
      <c r="E80" s="25">
        <f t="shared" si="5"/>
        <v>646915.05197998311</v>
      </c>
      <c r="F80" s="25">
        <f t="shared" si="5"/>
        <v>718893.51750058366</v>
      </c>
      <c r="G80" s="25">
        <f t="shared" si="5"/>
        <v>854125.78605443821</v>
      </c>
    </row>
    <row r="81" spans="1:7" x14ac:dyDescent="0.35">
      <c r="A81">
        <v>2101</v>
      </c>
      <c r="B81" s="25">
        <f t="shared" si="5"/>
        <v>1261785.6068275529</v>
      </c>
      <c r="C81" s="25">
        <f t="shared" si="5"/>
        <v>1093088.7919901353</v>
      </c>
      <c r="D81" s="25">
        <f t="shared" si="5"/>
        <v>1057717.9918233443</v>
      </c>
      <c r="E81" s="25">
        <f t="shared" si="5"/>
        <v>657265.6928116628</v>
      </c>
      <c r="F81" s="25">
        <f t="shared" si="5"/>
        <v>730395.81378059299</v>
      </c>
      <c r="G81" s="25">
        <f t="shared" si="5"/>
        <v>867791.79863130918</v>
      </c>
    </row>
    <row r="82" spans="1:7" x14ac:dyDescent="0.35">
      <c r="A82">
        <v>2102</v>
      </c>
      <c r="B82" s="25">
        <f t="shared" si="5"/>
        <v>1281974.1765367938</v>
      </c>
      <c r="C82" s="25">
        <f t="shared" si="5"/>
        <v>1110578.2126619776</v>
      </c>
      <c r="D82" s="25">
        <f t="shared" si="5"/>
        <v>1074641.4796925178</v>
      </c>
      <c r="E82" s="25">
        <f t="shared" si="5"/>
        <v>667781.94389664941</v>
      </c>
      <c r="F82" s="25">
        <f t="shared" si="5"/>
        <v>742082.14680108253</v>
      </c>
      <c r="G82" s="25">
        <f t="shared" si="5"/>
        <v>881676.46740941016</v>
      </c>
    </row>
    <row r="83" spans="1:7" x14ac:dyDescent="0.35">
      <c r="A83">
        <v>2103</v>
      </c>
      <c r="B83" s="25">
        <f t="shared" si="5"/>
        <v>1302485.7633613825</v>
      </c>
      <c r="C83" s="25">
        <f t="shared" si="5"/>
        <v>1128347.4640645692</v>
      </c>
      <c r="D83" s="25">
        <f t="shared" si="5"/>
        <v>1091835.7433675982</v>
      </c>
      <c r="E83" s="25">
        <f t="shared" si="5"/>
        <v>678466.45499899576</v>
      </c>
      <c r="F83" s="25">
        <f t="shared" si="5"/>
        <v>753955.46114989987</v>
      </c>
      <c r="G83" s="25">
        <f t="shared" si="5"/>
        <v>895783.2908879607</v>
      </c>
    </row>
    <row r="84" spans="1:7" x14ac:dyDescent="0.35">
      <c r="A84">
        <v>2104</v>
      </c>
      <c r="B84" s="25">
        <f t="shared" si="5"/>
        <v>1323325.5355751647</v>
      </c>
      <c r="C84" s="25">
        <f t="shared" si="5"/>
        <v>1146401.0234896024</v>
      </c>
      <c r="D84" s="25">
        <f t="shared" si="5"/>
        <v>1109305.1152614797</v>
      </c>
      <c r="E84" s="25">
        <f t="shared" si="5"/>
        <v>689321.91827897972</v>
      </c>
      <c r="F84" s="25">
        <f t="shared" si="5"/>
        <v>766018.74852829822</v>
      </c>
      <c r="G84" s="25">
        <f t="shared" si="5"/>
        <v>910115.82354216813</v>
      </c>
    </row>
    <row r="85" spans="1:7" x14ac:dyDescent="0.35">
      <c r="A85">
        <v>2105</v>
      </c>
      <c r="B85" s="25">
        <f t="shared" ref="B85:G100" si="6">B84*(1+$C$1)</f>
        <v>1344498.7441443673</v>
      </c>
      <c r="C85" s="25">
        <f t="shared" si="6"/>
        <v>1164743.4398654359</v>
      </c>
      <c r="D85" s="25">
        <f t="shared" si="6"/>
        <v>1127053.9971056634</v>
      </c>
      <c r="E85" s="25">
        <f t="shared" si="6"/>
        <v>700351.06897144346</v>
      </c>
      <c r="F85" s="25">
        <f t="shared" si="6"/>
        <v>778275.04850475106</v>
      </c>
      <c r="G85" s="25">
        <f t="shared" si="6"/>
        <v>924677.67671884282</v>
      </c>
    </row>
    <row r="86" spans="1:7" x14ac:dyDescent="0.35">
      <c r="A86">
        <v>2106</v>
      </c>
      <c r="B86" s="25">
        <f t="shared" si="6"/>
        <v>1366010.7240506771</v>
      </c>
      <c r="C86" s="25">
        <f t="shared" si="6"/>
        <v>1183379.334903283</v>
      </c>
      <c r="D86" s="25">
        <f t="shared" si="6"/>
        <v>1145086.8610593542</v>
      </c>
      <c r="E86" s="25">
        <f t="shared" si="6"/>
        <v>711556.68607498659</v>
      </c>
      <c r="F86" s="25">
        <f t="shared" si="6"/>
        <v>790727.44928082707</v>
      </c>
      <c r="G86" s="25">
        <f t="shared" si="6"/>
        <v>939472.51954634429</v>
      </c>
    </row>
    <row r="87" spans="1:7" x14ac:dyDescent="0.35">
      <c r="A87">
        <v>2107</v>
      </c>
      <c r="B87" s="25">
        <f t="shared" si="6"/>
        <v>1387866.895635488</v>
      </c>
      <c r="C87" s="25">
        <f t="shared" si="6"/>
        <v>1202313.4042617355</v>
      </c>
      <c r="D87" s="25">
        <f t="shared" si="6"/>
        <v>1163408.2508363039</v>
      </c>
      <c r="E87" s="25">
        <f t="shared" si="6"/>
        <v>722941.59305218642</v>
      </c>
      <c r="F87" s="25">
        <f t="shared" si="6"/>
        <v>803379.08846932033</v>
      </c>
      <c r="G87" s="25">
        <f t="shared" si="6"/>
        <v>954504.07985908585</v>
      </c>
    </row>
    <row r="88" spans="1:7" x14ac:dyDescent="0.35">
      <c r="A88">
        <v>2108</v>
      </c>
      <c r="B88" s="25">
        <f t="shared" si="6"/>
        <v>1410072.7659656559</v>
      </c>
      <c r="C88" s="25">
        <f t="shared" si="6"/>
        <v>1221550.4187299232</v>
      </c>
      <c r="D88" s="25">
        <f t="shared" si="6"/>
        <v>1182022.7828496848</v>
      </c>
      <c r="E88" s="25">
        <f t="shared" si="6"/>
        <v>734508.6585410214</v>
      </c>
      <c r="F88" s="25">
        <f t="shared" si="6"/>
        <v>816233.15388482949</v>
      </c>
      <c r="G88" s="25">
        <f t="shared" si="6"/>
        <v>969776.14513683121</v>
      </c>
    </row>
    <row r="89" spans="1:7" x14ac:dyDescent="0.35">
      <c r="A89">
        <v>2109</v>
      </c>
      <c r="B89" s="25">
        <f t="shared" si="6"/>
        <v>1432633.9302211064</v>
      </c>
      <c r="C89" s="25">
        <f t="shared" si="6"/>
        <v>1241095.225429602</v>
      </c>
      <c r="D89" s="25">
        <f t="shared" si="6"/>
        <v>1200935.1473752798</v>
      </c>
      <c r="E89" s="25">
        <f t="shared" si="6"/>
        <v>746260.79707767779</v>
      </c>
      <c r="F89" s="25">
        <f t="shared" si="6"/>
        <v>829292.88434698677</v>
      </c>
      <c r="G89" s="25">
        <f t="shared" si="6"/>
        <v>985292.56345902057</v>
      </c>
    </row>
    <row r="90" spans="1:7" x14ac:dyDescent="0.35">
      <c r="A90">
        <v>2110</v>
      </c>
      <c r="B90" s="25">
        <f t="shared" si="6"/>
        <v>1455556.0731046442</v>
      </c>
      <c r="C90" s="25">
        <f t="shared" si="6"/>
        <v>1260952.7490364756</v>
      </c>
      <c r="D90" s="25">
        <f t="shared" si="6"/>
        <v>1220150.1097332842</v>
      </c>
      <c r="E90" s="25">
        <f t="shared" si="6"/>
        <v>758200.96983092069</v>
      </c>
      <c r="F90" s="25">
        <f t="shared" si="6"/>
        <v>842561.57049653854</v>
      </c>
      <c r="G90" s="25">
        <f t="shared" si="6"/>
        <v>1001057.2444743649</v>
      </c>
    </row>
    <row r="91" spans="1:7" x14ac:dyDescent="0.35">
      <c r="A91">
        <v>2111</v>
      </c>
      <c r="B91" s="25">
        <f t="shared" si="6"/>
        <v>1478844.9702743185</v>
      </c>
      <c r="C91" s="25">
        <f t="shared" si="6"/>
        <v>1281127.9930210591</v>
      </c>
      <c r="D91" s="25">
        <f t="shared" si="6"/>
        <v>1239672.5114890167</v>
      </c>
      <c r="E91" s="25">
        <f t="shared" si="6"/>
        <v>770332.1853482154</v>
      </c>
      <c r="F91" s="25">
        <f t="shared" si="6"/>
        <v>856042.55562448315</v>
      </c>
      <c r="G91" s="25">
        <f t="shared" si="6"/>
        <v>1017074.1603859548</v>
      </c>
    </row>
    <row r="92" spans="1:7" x14ac:dyDescent="0.35">
      <c r="A92">
        <v>2112</v>
      </c>
      <c r="B92" s="25">
        <f t="shared" si="6"/>
        <v>1502506.4897987077</v>
      </c>
      <c r="C92" s="25">
        <f t="shared" si="6"/>
        <v>1301626.040909396</v>
      </c>
      <c r="D92" s="25">
        <f t="shared" si="6"/>
        <v>1259507.2716728409</v>
      </c>
      <c r="E92" s="25">
        <f t="shared" si="6"/>
        <v>782657.50031378691</v>
      </c>
      <c r="F92" s="25">
        <f t="shared" si="6"/>
        <v>869739.23651447485</v>
      </c>
      <c r="G92" s="25">
        <f t="shared" si="6"/>
        <v>1033347.3469521301</v>
      </c>
    </row>
    <row r="93" spans="1:7" x14ac:dyDescent="0.35">
      <c r="A93">
        <v>2113</v>
      </c>
      <c r="B93" s="25">
        <f t="shared" si="6"/>
        <v>1526546.5936354869</v>
      </c>
      <c r="C93" s="25">
        <f t="shared" si="6"/>
        <v>1322452.0575639463</v>
      </c>
      <c r="D93" s="25">
        <f t="shared" si="6"/>
        <v>1279659.3880196065</v>
      </c>
      <c r="E93" s="25">
        <f t="shared" si="6"/>
        <v>795180.02031880745</v>
      </c>
      <c r="F93" s="25">
        <f t="shared" si="6"/>
        <v>883655.06429870648</v>
      </c>
      <c r="G93" s="25">
        <f t="shared" si="6"/>
        <v>1049880.9045033641</v>
      </c>
    </row>
    <row r="94" spans="1:7" x14ac:dyDescent="0.35">
      <c r="A94">
        <v>2114</v>
      </c>
      <c r="B94" s="25">
        <f t="shared" si="6"/>
        <v>1550971.3391336547</v>
      </c>
      <c r="C94" s="25">
        <f t="shared" si="6"/>
        <v>1343611.2904849695</v>
      </c>
      <c r="D94" s="25">
        <f t="shared" si="6"/>
        <v>1300133.9382279201</v>
      </c>
      <c r="E94" s="25">
        <f t="shared" si="6"/>
        <v>807902.90064390842</v>
      </c>
      <c r="F94" s="25">
        <f t="shared" si="6"/>
        <v>897793.54532748577</v>
      </c>
      <c r="G94" s="25">
        <f t="shared" si="6"/>
        <v>1066678.998975418</v>
      </c>
    </row>
    <row r="95" spans="1:7" x14ac:dyDescent="0.35">
      <c r="A95">
        <v>2115</v>
      </c>
      <c r="B95" s="25">
        <f t="shared" si="6"/>
        <v>1575786.8805597932</v>
      </c>
      <c r="C95" s="25">
        <f t="shared" si="6"/>
        <v>1365109.0711327291</v>
      </c>
      <c r="D95" s="25">
        <f t="shared" si="6"/>
        <v>1320936.0812395669</v>
      </c>
      <c r="E95" s="25">
        <f t="shared" si="6"/>
        <v>820829.34705421096</v>
      </c>
      <c r="F95" s="25">
        <f t="shared" si="6"/>
        <v>912158.24205272552</v>
      </c>
      <c r="G95" s="25">
        <f t="shared" si="6"/>
        <v>1083745.8629590247</v>
      </c>
    </row>
    <row r="96" spans="1:7" x14ac:dyDescent="0.35">
      <c r="A96">
        <v>2116</v>
      </c>
      <c r="B96" s="25">
        <f t="shared" si="6"/>
        <v>1600999.47064875</v>
      </c>
      <c r="C96" s="25">
        <f t="shared" si="6"/>
        <v>1386950.8162708527</v>
      </c>
      <c r="D96" s="25">
        <f t="shared" si="6"/>
        <v>1342071.0585394001</v>
      </c>
      <c r="E96" s="25">
        <f t="shared" si="6"/>
        <v>833962.61660707835</v>
      </c>
      <c r="F96" s="25">
        <f t="shared" si="6"/>
        <v>926752.77392556914</v>
      </c>
      <c r="G96" s="25">
        <f t="shared" si="6"/>
        <v>1101085.7967663691</v>
      </c>
    </row>
    <row r="97" spans="1:7" x14ac:dyDescent="0.35">
      <c r="A97">
        <v>2117</v>
      </c>
      <c r="B97" s="25">
        <f t="shared" si="6"/>
        <v>1626615.4621791299</v>
      </c>
      <c r="C97" s="25">
        <f t="shared" si="6"/>
        <v>1409142.0293311863</v>
      </c>
      <c r="D97" s="25">
        <f t="shared" si="6"/>
        <v>1363544.1954760305</v>
      </c>
      <c r="E97" s="25">
        <f t="shared" si="6"/>
        <v>847306.01847279165</v>
      </c>
      <c r="F97" s="25">
        <f t="shared" si="6"/>
        <v>941580.81830837822</v>
      </c>
      <c r="G97" s="25">
        <f t="shared" si="6"/>
        <v>1118703.1695146312</v>
      </c>
    </row>
    <row r="98" spans="1:7" x14ac:dyDescent="0.35">
      <c r="A98">
        <v>2118</v>
      </c>
      <c r="B98" s="25">
        <f t="shared" si="6"/>
        <v>1652641.3095739961</v>
      </c>
      <c r="C98" s="25">
        <f t="shared" si="6"/>
        <v>1431688.3018004852</v>
      </c>
      <c r="D98" s="25">
        <f t="shared" si="6"/>
        <v>1385360.902603647</v>
      </c>
      <c r="E98" s="25">
        <f t="shared" si="6"/>
        <v>860862.91476835636</v>
      </c>
      <c r="F98" s="25">
        <f t="shared" si="6"/>
        <v>956646.11140131229</v>
      </c>
      <c r="G98" s="25">
        <f t="shared" si="6"/>
        <v>1136602.4202268652</v>
      </c>
    </row>
    <row r="99" spans="1:7" x14ac:dyDescent="0.35">
      <c r="A99">
        <v>2119</v>
      </c>
      <c r="B99" s="25">
        <f t="shared" si="6"/>
        <v>1679083.5705271801</v>
      </c>
      <c r="C99" s="25">
        <f t="shared" si="6"/>
        <v>1454595.314629293</v>
      </c>
      <c r="D99" s="25">
        <f t="shared" si="6"/>
        <v>1407526.6770453053</v>
      </c>
      <c r="E99" s="25">
        <f t="shared" si="6"/>
        <v>874636.72140465013</v>
      </c>
      <c r="F99" s="25">
        <f t="shared" si="6"/>
        <v>971952.44918373332</v>
      </c>
      <c r="G99" s="25">
        <f t="shared" si="6"/>
        <v>1154788.058950495</v>
      </c>
    </row>
    <row r="100" spans="1:7" x14ac:dyDescent="0.35">
      <c r="A100">
        <v>2120</v>
      </c>
      <c r="B100" s="25">
        <f t="shared" si="6"/>
        <v>1705948.9076556149</v>
      </c>
      <c r="C100" s="25">
        <f t="shared" si="6"/>
        <v>1477868.8396633617</v>
      </c>
      <c r="D100" s="25">
        <f t="shared" si="6"/>
        <v>1430047.1038780301</v>
      </c>
      <c r="E100" s="25">
        <f t="shared" si="6"/>
        <v>888630.9089471245</v>
      </c>
      <c r="F100" s="25">
        <f t="shared" si="6"/>
        <v>987503.6883706731</v>
      </c>
      <c r="G100" s="25">
        <f t="shared" si="6"/>
        <v>1173264.6678937029</v>
      </c>
    </row>
    <row r="101" spans="1:7" x14ac:dyDescent="0.35">
      <c r="A101">
        <v>2121</v>
      </c>
      <c r="B101" s="25">
        <f t="shared" ref="B101:G116" si="7">B100*(1+$C$1)</f>
        <v>1733244.0901781048</v>
      </c>
      <c r="C101" s="25">
        <f t="shared" si="7"/>
        <v>1501514.7410979755</v>
      </c>
      <c r="D101" s="25">
        <f t="shared" si="7"/>
        <v>1452927.8575400787</v>
      </c>
      <c r="E101" s="25">
        <f t="shared" si="7"/>
        <v>902849.0034902785</v>
      </c>
      <c r="F101" s="25">
        <f t="shared" si="7"/>
        <v>1003303.7473846038</v>
      </c>
      <c r="G101" s="25">
        <f t="shared" si="7"/>
        <v>1192036.9025800021</v>
      </c>
    </row>
    <row r="102" spans="1:7" x14ac:dyDescent="0.35">
      <c r="A102">
        <v>2122</v>
      </c>
      <c r="B102" s="25">
        <f t="shared" si="7"/>
        <v>1760975.9956209545</v>
      </c>
      <c r="C102" s="25">
        <f t="shared" si="7"/>
        <v>1525538.976955543</v>
      </c>
      <c r="D102" s="25">
        <f t="shared" si="7"/>
        <v>1476174.70326072</v>
      </c>
      <c r="E102" s="25">
        <f t="shared" si="7"/>
        <v>917294.58754612296</v>
      </c>
      <c r="F102" s="25">
        <f t="shared" si="7"/>
        <v>1019356.6073427575</v>
      </c>
      <c r="G102" s="25">
        <f t="shared" si="7"/>
        <v>1211109.4930212821</v>
      </c>
    </row>
    <row r="103" spans="1:7" x14ac:dyDescent="0.35">
      <c r="A103">
        <v>2123</v>
      </c>
      <c r="B103" s="25">
        <f t="shared" si="7"/>
        <v>1789151.6115508899</v>
      </c>
      <c r="C103" s="25">
        <f t="shared" si="7"/>
        <v>1549947.6005868318</v>
      </c>
      <c r="D103" s="25">
        <f t="shared" si="7"/>
        <v>1499793.4985128916</v>
      </c>
      <c r="E103" s="25">
        <f t="shared" si="7"/>
        <v>931971.30094686092</v>
      </c>
      <c r="F103" s="25">
        <f t="shared" si="7"/>
        <v>1035666.3130602416</v>
      </c>
      <c r="G103" s="25">
        <f t="shared" si="7"/>
        <v>1230487.2449096227</v>
      </c>
    </row>
    <row r="104" spans="1:7" x14ac:dyDescent="0.35">
      <c r="A104">
        <v>2124</v>
      </c>
      <c r="B104" s="25">
        <f t="shared" si="7"/>
        <v>1817778.0373357041</v>
      </c>
      <c r="C104" s="25">
        <f t="shared" si="7"/>
        <v>1574746.7621962212</v>
      </c>
      <c r="D104" s="25">
        <f t="shared" si="7"/>
        <v>1523790.1944890979</v>
      </c>
      <c r="E104" s="25">
        <f t="shared" si="7"/>
        <v>946882.84176201071</v>
      </c>
      <c r="F104" s="25">
        <f t="shared" si="7"/>
        <v>1052236.9740692056</v>
      </c>
      <c r="G104" s="25">
        <f t="shared" si="7"/>
        <v>1250175.0408281768</v>
      </c>
    </row>
    <row r="105" spans="1:7" x14ac:dyDescent="0.35">
      <c r="A105">
        <v>2125</v>
      </c>
      <c r="B105" s="25">
        <f t="shared" si="7"/>
        <v>1846862.4859330754</v>
      </c>
      <c r="C105" s="25">
        <f t="shared" si="7"/>
        <v>1599942.7103913608</v>
      </c>
      <c r="D105" s="25">
        <f t="shared" si="7"/>
        <v>1548170.8376009236</v>
      </c>
      <c r="E105" s="25">
        <f t="shared" si="7"/>
        <v>962032.96723020286</v>
      </c>
      <c r="F105" s="25">
        <f t="shared" si="7"/>
        <v>1069072.7656543129</v>
      </c>
      <c r="G105" s="25">
        <f t="shared" si="7"/>
        <v>1270177.8414814277</v>
      </c>
    </row>
    <row r="106" spans="1:7" x14ac:dyDescent="0.35">
      <c r="A106">
        <v>2126</v>
      </c>
      <c r="B106" s="25">
        <f t="shared" si="7"/>
        <v>1876412.2857080046</v>
      </c>
      <c r="C106" s="25">
        <f t="shared" si="7"/>
        <v>1625541.7937576226</v>
      </c>
      <c r="D106" s="25">
        <f t="shared" si="7"/>
        <v>1572941.5710025383</v>
      </c>
      <c r="E106" s="25">
        <f t="shared" si="7"/>
        <v>977425.49470588611</v>
      </c>
      <c r="F106" s="25">
        <f t="shared" si="7"/>
        <v>1086177.929904782</v>
      </c>
      <c r="G106" s="25">
        <f t="shared" si="7"/>
        <v>1290500.6869451306</v>
      </c>
    </row>
    <row r="107" spans="1:7" x14ac:dyDescent="0.35">
      <c r="A107">
        <v>2127</v>
      </c>
      <c r="B107" s="25">
        <f t="shared" si="7"/>
        <v>1906434.8822793327</v>
      </c>
      <c r="C107" s="25">
        <f t="shared" si="7"/>
        <v>1651550.4624577446</v>
      </c>
      <c r="D107" s="25">
        <f t="shared" si="7"/>
        <v>1598108.6361385789</v>
      </c>
      <c r="E107" s="25">
        <f t="shared" si="7"/>
        <v>993064.30262118031</v>
      </c>
      <c r="F107" s="25">
        <f t="shared" si="7"/>
        <v>1103556.7767832584</v>
      </c>
      <c r="G107" s="25">
        <f t="shared" si="7"/>
        <v>1311148.6979362527</v>
      </c>
    </row>
    <row r="108" spans="1:7" x14ac:dyDescent="0.35">
      <c r="A108">
        <v>2128</v>
      </c>
      <c r="B108" s="25">
        <f t="shared" si="7"/>
        <v>1936937.8403958022</v>
      </c>
      <c r="C108" s="25">
        <f t="shared" si="7"/>
        <v>1677975.2698570685</v>
      </c>
      <c r="D108" s="25">
        <f t="shared" si="7"/>
        <v>1623678.3743167962</v>
      </c>
      <c r="E108" s="25">
        <f t="shared" si="7"/>
        <v>1008953.3314631192</v>
      </c>
      <c r="F108" s="25">
        <f t="shared" si="7"/>
        <v>1121213.6852117905</v>
      </c>
      <c r="G108" s="25">
        <f t="shared" si="7"/>
        <v>1332127.0771032327</v>
      </c>
    </row>
    <row r="109" spans="1:7" x14ac:dyDescent="0.35">
      <c r="A109">
        <v>2129</v>
      </c>
      <c r="B109" s="25">
        <f t="shared" si="7"/>
        <v>1967928.8458421351</v>
      </c>
      <c r="C109" s="25">
        <f t="shared" si="7"/>
        <v>1704822.8741747816</v>
      </c>
      <c r="D109" s="25">
        <f t="shared" si="7"/>
        <v>1649657.2283058648</v>
      </c>
      <c r="E109" s="25">
        <f t="shared" si="7"/>
        <v>1025096.5847665292</v>
      </c>
      <c r="F109" s="25">
        <f t="shared" si="7"/>
        <v>1139153.1041751793</v>
      </c>
      <c r="G109" s="25">
        <f t="shared" si="7"/>
        <v>1353441.1103368844</v>
      </c>
    </row>
    <row r="110" spans="1:7" x14ac:dyDescent="0.35">
      <c r="A110">
        <v>2130</v>
      </c>
      <c r="B110" s="25">
        <f t="shared" si="7"/>
        <v>1999415.7073756093</v>
      </c>
      <c r="C110" s="25">
        <f t="shared" si="7"/>
        <v>1732100.0401615782</v>
      </c>
      <c r="D110" s="25">
        <f t="shared" si="7"/>
        <v>1676051.7439587587</v>
      </c>
      <c r="E110" s="25">
        <f t="shared" si="7"/>
        <v>1041498.1301227936</v>
      </c>
      <c r="F110" s="25">
        <f t="shared" si="7"/>
        <v>1157379.553841982</v>
      </c>
      <c r="G110" s="25">
        <f t="shared" si="7"/>
        <v>1375096.1681022746</v>
      </c>
    </row>
    <row r="111" spans="1:7" x14ac:dyDescent="0.35">
      <c r="A111">
        <v>2131</v>
      </c>
      <c r="B111" s="25">
        <f t="shared" si="7"/>
        <v>2031406.358693619</v>
      </c>
      <c r="C111" s="25">
        <f t="shared" si="7"/>
        <v>1759813.6408041634</v>
      </c>
      <c r="D111" s="25">
        <f t="shared" si="7"/>
        <v>1702868.5718620988</v>
      </c>
      <c r="E111" s="25">
        <f t="shared" si="7"/>
        <v>1058162.1002047583</v>
      </c>
      <c r="F111" s="25">
        <f t="shared" si="7"/>
        <v>1175897.6267034537</v>
      </c>
      <c r="G111" s="25">
        <f t="shared" si="7"/>
        <v>1397097.706791911</v>
      </c>
    </row>
    <row r="112" spans="1:7" x14ac:dyDescent="0.35">
      <c r="A112">
        <v>2132</v>
      </c>
      <c r="B112" s="25">
        <f t="shared" si="7"/>
        <v>2063908.860432717</v>
      </c>
      <c r="C112" s="25">
        <f t="shared" si="7"/>
        <v>1787970.65905703</v>
      </c>
      <c r="D112" s="25">
        <f t="shared" si="7"/>
        <v>1730114.4690118923</v>
      </c>
      <c r="E112" s="25">
        <f t="shared" si="7"/>
        <v>1075092.6938080345</v>
      </c>
      <c r="F112" s="25">
        <f t="shared" si="7"/>
        <v>1194711.9887307091</v>
      </c>
      <c r="G112" s="25">
        <f t="shared" si="7"/>
        <v>1419451.2701005817</v>
      </c>
    </row>
    <row r="113" spans="1:7" x14ac:dyDescent="0.35">
      <c r="A113">
        <v>2133</v>
      </c>
      <c r="B113" s="25">
        <f t="shared" si="7"/>
        <v>2096931.4021996404</v>
      </c>
      <c r="C113" s="25">
        <f t="shared" si="7"/>
        <v>1816578.1896019424</v>
      </c>
      <c r="D113" s="25">
        <f t="shared" si="7"/>
        <v>1757796.3005160827</v>
      </c>
      <c r="E113" s="25">
        <f t="shared" si="7"/>
        <v>1092294.1769089631</v>
      </c>
      <c r="F113" s="25">
        <f t="shared" si="7"/>
        <v>1213827.3805504004</v>
      </c>
      <c r="G113" s="25">
        <f t="shared" si="7"/>
        <v>1442162.4904221911</v>
      </c>
    </row>
    <row r="114" spans="1:7" x14ac:dyDescent="0.35">
      <c r="A114">
        <v>2134</v>
      </c>
      <c r="B114" s="25">
        <f t="shared" si="7"/>
        <v>2130482.3046348346</v>
      </c>
      <c r="C114" s="25">
        <f t="shared" si="7"/>
        <v>1845643.4406355736</v>
      </c>
      <c r="D114" s="25">
        <f t="shared" si="7"/>
        <v>1785921.04132434</v>
      </c>
      <c r="E114" s="25">
        <f t="shared" si="7"/>
        <v>1109770.8837395066</v>
      </c>
      <c r="F114" s="25">
        <f t="shared" si="7"/>
        <v>1233248.6186392067</v>
      </c>
      <c r="G114" s="25">
        <f t="shared" si="7"/>
        <v>1465237.0902689463</v>
      </c>
    </row>
    <row r="115" spans="1:7" x14ac:dyDescent="0.35">
      <c r="A115">
        <v>2135</v>
      </c>
      <c r="B115" s="25">
        <f t="shared" si="7"/>
        <v>2164570.0215089922</v>
      </c>
      <c r="C115" s="25">
        <f t="shared" si="7"/>
        <v>1875173.7356857427</v>
      </c>
      <c r="D115" s="25">
        <f t="shared" si="7"/>
        <v>1814495.7779855295</v>
      </c>
      <c r="E115" s="25">
        <f t="shared" si="7"/>
        <v>1127527.2178793387</v>
      </c>
      <c r="F115" s="25">
        <f t="shared" si="7"/>
        <v>1252980.596537434</v>
      </c>
      <c r="G115" s="25">
        <f t="shared" si="7"/>
        <v>1488680.8837132493</v>
      </c>
    </row>
    <row r="116" spans="1:7" x14ac:dyDescent="0.35">
      <c r="A116">
        <v>2136</v>
      </c>
      <c r="B116" s="25">
        <f t="shared" si="7"/>
        <v>2199203.141853136</v>
      </c>
      <c r="C116" s="25">
        <f t="shared" si="7"/>
        <v>1905176.5154567147</v>
      </c>
      <c r="D116" s="25">
        <f t="shared" si="7"/>
        <v>1843527.710433298</v>
      </c>
      <c r="E116" s="25">
        <f t="shared" si="7"/>
        <v>1145567.6533654081</v>
      </c>
      <c r="F116" s="25">
        <f t="shared" si="7"/>
        <v>1273028.2860820331</v>
      </c>
      <c r="G116" s="25">
        <f t="shared" si="7"/>
        <v>1512499.7778526614</v>
      </c>
    </row>
    <row r="117" spans="1:7" x14ac:dyDescent="0.35">
      <c r="A117">
        <v>2137</v>
      </c>
      <c r="B117" s="25">
        <f t="shared" ref="B117:G130" si="8">B116*(1+$C$1)</f>
        <v>2234390.392122786</v>
      </c>
      <c r="C117" s="25">
        <f t="shared" si="8"/>
        <v>1935659.339704022</v>
      </c>
      <c r="D117" s="25">
        <f t="shared" si="8"/>
        <v>1873024.1538002307</v>
      </c>
      <c r="E117" s="25">
        <f t="shared" si="8"/>
        <v>1163896.7358192545</v>
      </c>
      <c r="F117" s="25">
        <f t="shared" si="8"/>
        <v>1293396.7386593455</v>
      </c>
      <c r="G117" s="25">
        <f t="shared" si="8"/>
        <v>1536699.774298304</v>
      </c>
    </row>
    <row r="118" spans="1:7" x14ac:dyDescent="0.35">
      <c r="A118">
        <v>2138</v>
      </c>
      <c r="B118" s="25">
        <f t="shared" si="8"/>
        <v>2270140.6383967507</v>
      </c>
      <c r="C118" s="25">
        <f t="shared" si="8"/>
        <v>1966629.8891392865</v>
      </c>
      <c r="D118" s="25">
        <f t="shared" si="8"/>
        <v>1902992.5402610344</v>
      </c>
      <c r="E118" s="25">
        <f t="shared" si="8"/>
        <v>1182519.0835923627</v>
      </c>
      <c r="F118" s="25">
        <f t="shared" si="8"/>
        <v>1314091.086477895</v>
      </c>
      <c r="G118" s="25">
        <f t="shared" si="8"/>
        <v>1561286.9706870769</v>
      </c>
    </row>
    <row r="119" spans="1:7" x14ac:dyDescent="0.35">
      <c r="A119">
        <v>2139</v>
      </c>
      <c r="B119" s="25">
        <f t="shared" si="8"/>
        <v>2306462.8886110988</v>
      </c>
      <c r="C119" s="25">
        <f t="shared" si="8"/>
        <v>1998095.9673655152</v>
      </c>
      <c r="D119" s="25">
        <f t="shared" si="8"/>
        <v>1933440.420905211</v>
      </c>
      <c r="E119" s="25">
        <f t="shared" si="8"/>
        <v>1201439.3889298404</v>
      </c>
      <c r="F119" s="25">
        <f t="shared" si="8"/>
        <v>1335116.5438615414</v>
      </c>
      <c r="G119" s="25">
        <f t="shared" si="8"/>
        <v>1586267.5622180703</v>
      </c>
    </row>
    <row r="120" spans="1:7" x14ac:dyDescent="0.35">
      <c r="A120">
        <v>2140</v>
      </c>
      <c r="B120" s="25">
        <f t="shared" si="8"/>
        <v>2343366.2948288764</v>
      </c>
      <c r="C120" s="25">
        <f t="shared" si="8"/>
        <v>2030065.5028433634</v>
      </c>
      <c r="D120" s="25">
        <f t="shared" si="8"/>
        <v>1964375.4676396945</v>
      </c>
      <c r="E120" s="25">
        <f t="shared" si="8"/>
        <v>1220662.4191527178</v>
      </c>
      <c r="F120" s="25">
        <f t="shared" si="8"/>
        <v>1356478.4085633261</v>
      </c>
      <c r="G120" s="25">
        <f t="shared" si="8"/>
        <v>1611647.8432135594</v>
      </c>
    </row>
    <row r="121" spans="1:7" x14ac:dyDescent="0.35">
      <c r="A121">
        <v>2141</v>
      </c>
      <c r="B121" s="25">
        <f t="shared" si="8"/>
        <v>2380860.1555461385</v>
      </c>
      <c r="C121" s="25">
        <f t="shared" si="8"/>
        <v>2062546.5508888573</v>
      </c>
      <c r="D121" s="25">
        <f t="shared" si="8"/>
        <v>1995805.4751219295</v>
      </c>
      <c r="E121" s="25">
        <f t="shared" si="8"/>
        <v>1240193.0178591614</v>
      </c>
      <c r="F121" s="25">
        <f t="shared" si="8"/>
        <v>1378182.0631003394</v>
      </c>
      <c r="G121" s="25">
        <f t="shared" si="8"/>
        <v>1637434.2087049764</v>
      </c>
    </row>
    <row r="122" spans="1:7" x14ac:dyDescent="0.35">
      <c r="A122">
        <v>2142</v>
      </c>
      <c r="B122" s="25">
        <f t="shared" si="8"/>
        <v>2418953.9180348767</v>
      </c>
      <c r="C122" s="25">
        <f t="shared" si="8"/>
        <v>2095547.2957030791</v>
      </c>
      <c r="D122" s="25">
        <f t="shared" si="8"/>
        <v>2027738.3627238804</v>
      </c>
      <c r="E122" s="25">
        <f t="shared" si="8"/>
        <v>1260036.1061449079</v>
      </c>
      <c r="F122" s="25">
        <f t="shared" si="8"/>
        <v>1400232.9761099447</v>
      </c>
      <c r="G122" s="25">
        <f t="shared" si="8"/>
        <v>1663633.1560442559</v>
      </c>
    </row>
    <row r="123" spans="1:7" x14ac:dyDescent="0.35">
      <c r="A123">
        <v>2143</v>
      </c>
      <c r="B123" s="25">
        <f t="shared" si="8"/>
        <v>2457657.1807234348</v>
      </c>
      <c r="C123" s="25">
        <f t="shared" si="8"/>
        <v>2129076.0524343285</v>
      </c>
      <c r="D123" s="25">
        <f t="shared" si="8"/>
        <v>2060182.1765274627</v>
      </c>
      <c r="E123" s="25">
        <f t="shared" si="8"/>
        <v>1280196.6838432264</v>
      </c>
      <c r="F123" s="25">
        <f t="shared" si="8"/>
        <v>1422636.7037277038</v>
      </c>
      <c r="G123" s="25">
        <f t="shared" si="8"/>
        <v>1690251.2865409642</v>
      </c>
    </row>
    <row r="124" spans="1:7" x14ac:dyDescent="0.35">
      <c r="A124">
        <v>2144</v>
      </c>
      <c r="B124" s="25">
        <f t="shared" si="8"/>
        <v>2496979.6956150099</v>
      </c>
      <c r="C124" s="25">
        <f t="shared" si="8"/>
        <v>2163141.2692732778</v>
      </c>
      <c r="D124" s="25">
        <f t="shared" si="8"/>
        <v>2093145.0913519021</v>
      </c>
      <c r="E124" s="25">
        <f t="shared" si="8"/>
        <v>1300679.830784718</v>
      </c>
      <c r="F124" s="25">
        <f t="shared" si="8"/>
        <v>1445398.8909873471</v>
      </c>
      <c r="G124" s="25">
        <f t="shared" si="8"/>
        <v>1717295.3071256196</v>
      </c>
    </row>
    <row r="125" spans="1:7" x14ac:dyDescent="0.35">
      <c r="A125">
        <v>2145</v>
      </c>
      <c r="B125" s="25">
        <f t="shared" si="8"/>
        <v>2536931.37074485</v>
      </c>
      <c r="C125" s="25">
        <f t="shared" si="8"/>
        <v>2197751.5295816502</v>
      </c>
      <c r="D125" s="25">
        <f t="shared" si="8"/>
        <v>2126635.4128135326</v>
      </c>
      <c r="E125" s="25">
        <f t="shared" si="8"/>
        <v>1321490.7080772736</v>
      </c>
      <c r="F125" s="25">
        <f t="shared" si="8"/>
        <v>1468525.2732431446</v>
      </c>
      <c r="G125" s="25">
        <f t="shared" si="8"/>
        <v>1744772.0320396295</v>
      </c>
    </row>
    <row r="126" spans="1:7" x14ac:dyDescent="0.35">
      <c r="A126">
        <v>2146</v>
      </c>
      <c r="B126" s="25">
        <f t="shared" si="8"/>
        <v>2577522.2726767678</v>
      </c>
      <c r="C126" s="25">
        <f t="shared" si="8"/>
        <v>2232915.5540549564</v>
      </c>
      <c r="D126" s="25">
        <f t="shared" si="8"/>
        <v>2160661.5794185493</v>
      </c>
      <c r="E126" s="25">
        <f t="shared" si="8"/>
        <v>1342634.5594065099</v>
      </c>
      <c r="F126" s="25">
        <f t="shared" si="8"/>
        <v>1492021.6776150349</v>
      </c>
      <c r="G126" s="25">
        <f t="shared" si="8"/>
        <v>1772688.3845522637</v>
      </c>
    </row>
    <row r="127" spans="1:7" x14ac:dyDescent="0.35">
      <c r="A127">
        <v>2147</v>
      </c>
      <c r="B127" s="25">
        <f t="shared" si="8"/>
        <v>2618762.6290395963</v>
      </c>
      <c r="C127" s="25">
        <f t="shared" si="8"/>
        <v>2268642.2029198357</v>
      </c>
      <c r="D127" s="25">
        <f t="shared" si="8"/>
        <v>2195232.1646892461</v>
      </c>
      <c r="E127" s="25">
        <f t="shared" si="8"/>
        <v>1364116.712357014</v>
      </c>
      <c r="F127" s="25">
        <f t="shared" si="8"/>
        <v>1515894.0244568754</v>
      </c>
      <c r="G127" s="25">
        <f t="shared" si="8"/>
        <v>1801051.3987050999</v>
      </c>
    </row>
    <row r="128" spans="1:7" x14ac:dyDescent="0.35">
      <c r="A128">
        <v>2148</v>
      </c>
      <c r="B128" s="25">
        <f t="shared" si="8"/>
        <v>2660662.8311042297</v>
      </c>
      <c r="C128" s="25">
        <f t="shared" si="8"/>
        <v>2304940.4781665532</v>
      </c>
      <c r="D128" s="25">
        <f t="shared" si="8"/>
        <v>2230355.8793242741</v>
      </c>
      <c r="E128" s="25">
        <f t="shared" si="8"/>
        <v>1385942.5797547263</v>
      </c>
      <c r="F128" s="25">
        <f t="shared" si="8"/>
        <v>1540148.3288481855</v>
      </c>
      <c r="G128" s="25">
        <f t="shared" si="8"/>
        <v>1829868.2210843815</v>
      </c>
    </row>
    <row r="129" spans="1:7" x14ac:dyDescent="0.35">
      <c r="A129">
        <v>2149</v>
      </c>
      <c r="B129" s="25">
        <f t="shared" si="8"/>
        <v>2703233.4364018976</v>
      </c>
      <c r="C129" s="25">
        <f t="shared" si="8"/>
        <v>2341819.5258172182</v>
      </c>
      <c r="D129" s="25">
        <f t="shared" si="8"/>
        <v>2266041.5733934627</v>
      </c>
      <c r="E129" s="25">
        <f t="shared" si="8"/>
        <v>1408117.6610308019</v>
      </c>
      <c r="F129" s="25">
        <f t="shared" si="8"/>
        <v>1564790.7021097564</v>
      </c>
      <c r="G129" s="25">
        <f t="shared" si="8"/>
        <v>1859146.1126217316</v>
      </c>
    </row>
    <row r="130" spans="1:7" x14ac:dyDescent="0.35">
      <c r="A130">
        <v>2150</v>
      </c>
      <c r="B130" s="25">
        <f t="shared" si="8"/>
        <v>2746485.171384328</v>
      </c>
      <c r="C130" s="25">
        <f t="shared" si="8"/>
        <v>2379288.638230294</v>
      </c>
      <c r="D130" s="25">
        <f t="shared" si="8"/>
        <v>2302298.2385677584</v>
      </c>
      <c r="E130" s="25">
        <f t="shared" si="8"/>
        <v>1430647.5436072948</v>
      </c>
      <c r="F130" s="25">
        <f t="shared" si="8"/>
        <v>1589827.3533435126</v>
      </c>
      <c r="G130" s="25">
        <f t="shared" si="8"/>
        <v>1888892.4504236793</v>
      </c>
    </row>
  </sheetData>
  <conditionalFormatting sqref="I2:O14">
    <cfRule type="expression" dxfId="0" priority="1">
      <formula>MOD(ROW(),3)=2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4BB70C-B773-4C3C-9803-EDDB6528C094}">
  <dimension ref="A1:AS136"/>
  <sheetViews>
    <sheetView topLeftCell="M1" workbookViewId="0">
      <selection activeCell="V5" sqref="V5"/>
    </sheetView>
  </sheetViews>
  <sheetFormatPr defaultRowHeight="14.5" x14ac:dyDescent="0.35"/>
  <cols>
    <col min="2" max="2" width="21.81640625" bestFit="1" customWidth="1"/>
    <col min="3" max="3" width="13.81640625" bestFit="1" customWidth="1"/>
    <col min="4" max="7" width="12.1796875" bestFit="1" customWidth="1"/>
    <col min="8" max="8" width="12.1796875" customWidth="1"/>
    <col min="9" max="9" width="35.7265625" bestFit="1" customWidth="1"/>
    <col min="10" max="15" width="12" bestFit="1" customWidth="1"/>
    <col min="16" max="21" width="15.54296875" customWidth="1"/>
    <col min="22" max="24" width="12.7265625" bestFit="1" customWidth="1"/>
    <col min="25" max="27" width="12" customWidth="1"/>
    <col min="28" max="33" width="13.7265625" customWidth="1"/>
    <col min="34" max="39" width="14.1796875" customWidth="1"/>
    <col min="40" max="45" width="13.26953125" customWidth="1"/>
  </cols>
  <sheetData>
    <row r="1" spans="1:45" x14ac:dyDescent="0.35">
      <c r="B1" t="s">
        <v>185</v>
      </c>
      <c r="C1" s="100">
        <v>0.05</v>
      </c>
    </row>
    <row r="3" spans="1:45" x14ac:dyDescent="0.35">
      <c r="J3" s="127" t="s">
        <v>187</v>
      </c>
      <c r="K3" s="127"/>
      <c r="L3" s="127"/>
      <c r="M3" s="127"/>
      <c r="N3" s="127"/>
      <c r="O3" s="127"/>
      <c r="P3" s="126" t="s">
        <v>188</v>
      </c>
      <c r="Q3" s="126"/>
      <c r="R3" s="126"/>
      <c r="S3" s="126"/>
      <c r="T3" s="126"/>
      <c r="U3" s="126"/>
      <c r="V3" s="128" t="s">
        <v>189</v>
      </c>
      <c r="W3" s="128"/>
      <c r="X3" s="128"/>
      <c r="Y3" s="128"/>
      <c r="Z3" s="128"/>
      <c r="AA3" s="128"/>
      <c r="AB3" s="129" t="s">
        <v>190</v>
      </c>
      <c r="AC3" s="129"/>
      <c r="AD3" s="129"/>
      <c r="AE3" s="129"/>
      <c r="AF3" s="129"/>
      <c r="AG3" s="129"/>
      <c r="AH3" s="130" t="s">
        <v>191</v>
      </c>
      <c r="AI3" s="130"/>
      <c r="AJ3" s="130"/>
      <c r="AK3" s="130"/>
      <c r="AL3" s="130"/>
      <c r="AM3" s="130"/>
      <c r="AN3" s="126" t="s">
        <v>186</v>
      </c>
      <c r="AO3" s="126"/>
      <c r="AP3" s="126"/>
      <c r="AQ3" s="126"/>
      <c r="AR3" s="126"/>
      <c r="AS3" s="126"/>
    </row>
    <row r="4" spans="1:45" x14ac:dyDescent="0.35">
      <c r="A4" s="1" t="s">
        <v>0</v>
      </c>
      <c r="B4" s="82" t="s">
        <v>1</v>
      </c>
      <c r="C4" s="82" t="s">
        <v>2</v>
      </c>
      <c r="D4" s="82" t="s">
        <v>3</v>
      </c>
      <c r="E4" s="82" t="s">
        <v>4</v>
      </c>
      <c r="F4" s="82" t="s">
        <v>5</v>
      </c>
      <c r="G4" s="82" t="s">
        <v>6</v>
      </c>
      <c r="H4" s="82"/>
      <c r="I4" s="105" t="s">
        <v>0</v>
      </c>
      <c r="J4" s="102" t="s">
        <v>1</v>
      </c>
      <c r="K4" s="102" t="s">
        <v>2</v>
      </c>
      <c r="L4" s="102" t="s">
        <v>3</v>
      </c>
      <c r="M4" s="102" t="s">
        <v>4</v>
      </c>
      <c r="N4" s="102" t="s">
        <v>5</v>
      </c>
      <c r="O4" s="102" t="s">
        <v>6</v>
      </c>
      <c r="P4" s="33" t="s">
        <v>1</v>
      </c>
      <c r="Q4" s="33" t="s">
        <v>2</v>
      </c>
      <c r="R4" s="33" t="s">
        <v>3</v>
      </c>
      <c r="S4" s="33" t="s">
        <v>4</v>
      </c>
      <c r="T4" s="33" t="s">
        <v>5</v>
      </c>
      <c r="U4" s="33" t="s">
        <v>6</v>
      </c>
      <c r="V4" s="104" t="s">
        <v>1</v>
      </c>
      <c r="W4" s="104" t="s">
        <v>2</v>
      </c>
      <c r="X4" s="104" t="s">
        <v>3</v>
      </c>
      <c r="Y4" s="104" t="s">
        <v>4</v>
      </c>
      <c r="Z4" s="104" t="s">
        <v>5</v>
      </c>
      <c r="AA4" s="104" t="s">
        <v>6</v>
      </c>
      <c r="AB4" s="31" t="s">
        <v>1</v>
      </c>
      <c r="AC4" s="31" t="s">
        <v>2</v>
      </c>
      <c r="AD4" s="31" t="s">
        <v>3</v>
      </c>
      <c r="AE4" s="31" t="s">
        <v>4</v>
      </c>
      <c r="AF4" s="31" t="s">
        <v>5</v>
      </c>
      <c r="AG4" s="31" t="s">
        <v>6</v>
      </c>
      <c r="AH4" s="108" t="s">
        <v>1</v>
      </c>
      <c r="AI4" s="108" t="s">
        <v>2</v>
      </c>
      <c r="AJ4" s="108" t="s">
        <v>3</v>
      </c>
      <c r="AK4" s="108" t="s">
        <v>4</v>
      </c>
      <c r="AL4" s="108" t="s">
        <v>5</v>
      </c>
      <c r="AM4" s="108" t="s">
        <v>6</v>
      </c>
      <c r="AN4" s="33" t="s">
        <v>1</v>
      </c>
      <c r="AO4" s="33" t="s">
        <v>2</v>
      </c>
      <c r="AP4" s="33" t="s">
        <v>3</v>
      </c>
      <c r="AQ4" s="33" t="s">
        <v>4</v>
      </c>
      <c r="AR4" s="33" t="s">
        <v>5</v>
      </c>
      <c r="AS4" s="33" t="s">
        <v>6</v>
      </c>
    </row>
    <row r="5" spans="1:45" x14ac:dyDescent="0.35">
      <c r="A5">
        <v>2023</v>
      </c>
      <c r="B5" s="84">
        <f>'Future 95% Cost'!V4</f>
        <v>835108452.93442571</v>
      </c>
      <c r="C5" s="84">
        <f>'Future 95% Cost'!W4</f>
        <v>1483444878.8561413</v>
      </c>
      <c r="D5" s="84">
        <f>'Future 95% Cost'!X4</f>
        <v>1094283372.9619641</v>
      </c>
      <c r="E5" s="84">
        <f>'Future 95% Cost'!Y4</f>
        <v>383091578.68667513</v>
      </c>
      <c r="F5" s="84">
        <f>'Future 95% Cost'!Z4</f>
        <v>266981211.07442799</v>
      </c>
      <c r="G5" s="84">
        <f>'Future 95% Cost'!AA4</f>
        <v>150626471.15731764</v>
      </c>
      <c r="H5" s="84"/>
      <c r="I5">
        <v>2023</v>
      </c>
      <c r="J5" s="103">
        <f>-SUM(K5:O5)</f>
        <v>225720.6</v>
      </c>
      <c r="K5" s="103">
        <f>-$C$1*'Levy Proposition'!C2</f>
        <v>-81731.400000000009</v>
      </c>
      <c r="L5" s="103">
        <f>-$C$1*'Levy Proposition'!D2</f>
        <v>-93286.8</v>
      </c>
      <c r="M5" s="103">
        <f>-$C$1*'Levy Proposition'!E2</f>
        <v>-20177.400000000001</v>
      </c>
      <c r="N5" s="103">
        <f>-$C$1*'Levy Proposition'!F2</f>
        <v>-25022.400000000001</v>
      </c>
      <c r="O5" s="103">
        <f>-$C$1*'Levy Proposition'!G2</f>
        <v>-5502.6</v>
      </c>
      <c r="P5" s="106">
        <f>'Levy Proposition'!B2</f>
        <v>2376180</v>
      </c>
      <c r="Q5" s="106">
        <f>'Levy Proposition'!C2</f>
        <v>1634628</v>
      </c>
      <c r="R5" s="106">
        <f>'Levy Proposition'!D2</f>
        <v>1865736</v>
      </c>
      <c r="S5" s="106">
        <f>'Levy Proposition'!E2</f>
        <v>403548</v>
      </c>
      <c r="T5" s="106">
        <f>'Levy Proposition'!F2</f>
        <v>500448</v>
      </c>
      <c r="U5" s="106">
        <f>'Levy Proposition'!G2</f>
        <v>110052</v>
      </c>
      <c r="V5" s="107">
        <f>P5*'Levy Proposition'!B$5/(1+Assumptions!$D$49)^('Incentive Relocation assumption'!$I5-2022)</f>
        <v>1108580339.7462175</v>
      </c>
      <c r="W5" s="107">
        <f>Q5*'Levy Proposition'!C$5/(1+Assumptions!$D$49)^('Incentive Relocation assumption'!$I5-2022)</f>
        <v>1970515806.3774178</v>
      </c>
      <c r="X5" s="107">
        <f>R5*'Levy Proposition'!D$5/(1+Assumptions!$D$49)^('Incentive Relocation assumption'!$I5-2022)</f>
        <v>1456697098.4802842</v>
      </c>
      <c r="Y5" s="107">
        <f>S5*'Levy Proposition'!E$5/(1+Assumptions!$D$49)^('Incentive Relocation assumption'!$I5-2022)</f>
        <v>512951029.1948365</v>
      </c>
      <c r="Z5" s="107">
        <f>T5*'Levy Proposition'!F$5/(1+Assumptions!$D$49)^('Incentive Relocation assumption'!$I5-2022)</f>
        <v>357108821.5160054</v>
      </c>
      <c r="AA5" s="107">
        <f>U5*'Levy Proposition'!G$5/(1+Assumptions!$D$49)^('Incentive Relocation assumption'!$I5-2022)</f>
        <v>201509156.22533241</v>
      </c>
      <c r="AB5" s="81">
        <f>P5*'Levy Proposition'!B$33/(1+Assumptions!$D$49)^('Incentive Relocation assumption'!$I5-2022)</f>
        <v>1107562089.4578366</v>
      </c>
      <c r="AC5" s="81">
        <f>Q5*'Levy Proposition'!C$33/(1+Assumptions!$D$49)^('Incentive Relocation assumption'!$I5-2022)</f>
        <v>1968705853.3986716</v>
      </c>
      <c r="AD5" s="81">
        <f>R5*'Levy Proposition'!D$33/(1+Assumptions!$D$49)^('Incentive Relocation assumption'!$I5-2022)</f>
        <v>1455359096.9052689</v>
      </c>
      <c r="AE5" s="81">
        <f>S5*'Levy Proposition'!E$33/(1+Assumptions!$D$49)^('Incentive Relocation assumption'!$I5-2022)</f>
        <v>512479874.76905751</v>
      </c>
      <c r="AF5" s="81">
        <f>T5*'Levy Proposition'!F$33/(1+Assumptions!$D$49)^('Incentive Relocation assumption'!$I5-2022)</f>
        <v>356780810.86359262</v>
      </c>
      <c r="AG5" s="81">
        <f>U5*'Levy Proposition'!G$33/(1+Assumptions!$D$49)^('Incentive Relocation assumption'!$I5-2022)</f>
        <v>201324066.56689158</v>
      </c>
      <c r="AH5" s="109">
        <f>V5-AB5</f>
        <v>1018250.2883808613</v>
      </c>
      <c r="AI5" s="109">
        <f t="shared" ref="AI5:AM5" si="0">W5-AC5</f>
        <v>1809952.9787461758</v>
      </c>
      <c r="AJ5" s="109">
        <f t="shared" si="0"/>
        <v>1338001.5750153065</v>
      </c>
      <c r="AK5" s="109">
        <f t="shared" si="0"/>
        <v>471154.42577898502</v>
      </c>
      <c r="AL5" s="109">
        <f t="shared" si="0"/>
        <v>328010.65241277218</v>
      </c>
      <c r="AM5" s="109">
        <f t="shared" si="0"/>
        <v>185089.65844082832</v>
      </c>
      <c r="AN5" s="106">
        <f>'Levy Proposition'!B$11*'Incentive Relocation assumption'!J5/(1+Assumptions!$D$49)^('Incentive Relocation assumption'!$I5-2022)</f>
        <v>0</v>
      </c>
      <c r="AO5" s="106">
        <f>-'Levy Proposition'!C$11*'Incentive Relocation assumption'!K5/(1+Assumptions!$D$49)^('Incentive Relocation assumption'!$I5-2022)</f>
        <v>162881613.71315691</v>
      </c>
      <c r="AP5" s="106">
        <f>-'Levy Proposition'!D$11*'Incentive Relocation assumption'!L5/(1+Assumptions!$D$49)^('Incentive Relocation assumption'!$I5-2022)</f>
        <v>79055304.135409921</v>
      </c>
      <c r="AQ5" s="106">
        <f>-'Levy Proposition'!E$11*'Incentive Relocation assumption'!M5/(1+Assumptions!$D$49)^('Incentive Relocation assumption'!$I5-2022)</f>
        <v>43782191.650543444</v>
      </c>
      <c r="AR5" s="106">
        <f>-'Levy Proposition'!F$11*'Incentive Relocation assumption'!N5/(1+Assumptions!$D$49)^('Incentive Relocation assumption'!$I5-2022)</f>
        <v>16671200.750650613</v>
      </c>
      <c r="AS5" s="106">
        <f>-'Levy Proposition'!G$11*'Incentive Relocation assumption'!O5/(1+Assumptions!$D$49)^('Incentive Relocation assumption'!$I5-2022)</f>
        <v>20249402.214850668</v>
      </c>
    </row>
    <row r="6" spans="1:45" x14ac:dyDescent="0.35">
      <c r="A6">
        <v>2024</v>
      </c>
      <c r="B6" s="84">
        <f>'Future 95% Cost'!V5</f>
        <v>797788642.52627933</v>
      </c>
      <c r="C6" s="84">
        <f>'Future 95% Cost'!W5</f>
        <v>1417218081.625818</v>
      </c>
      <c r="D6" s="84">
        <f>'Future 95% Cost'!X5</f>
        <v>1045516066.2317485</v>
      </c>
      <c r="E6" s="84">
        <f>'Future 95% Cost'!Y5</f>
        <v>366090228.70477581</v>
      </c>
      <c r="F6" s="84">
        <f>'Future 95% Cost'!Z5</f>
        <v>255116985.94336897</v>
      </c>
      <c r="G6" s="84">
        <f>'Future 95% Cost'!AA5</f>
        <v>143935047.83457559</v>
      </c>
      <c r="H6" s="84"/>
      <c r="I6">
        <v>2024</v>
      </c>
      <c r="J6" s="103">
        <f t="shared" ref="J6:J69" si="1">-SUM(K6:O6)</f>
        <v>214434.57</v>
      </c>
      <c r="K6" s="103">
        <f>-$C$1*Q6</f>
        <v>-77644.83</v>
      </c>
      <c r="L6" s="103">
        <f t="shared" ref="L6:O6" si="2">-$C$1*R6</f>
        <v>-88622.46</v>
      </c>
      <c r="M6" s="103">
        <f t="shared" si="2"/>
        <v>-19168.53</v>
      </c>
      <c r="N6" s="103">
        <f t="shared" si="2"/>
        <v>-23771.279999999999</v>
      </c>
      <c r="O6" s="103">
        <f t="shared" si="2"/>
        <v>-5227.47</v>
      </c>
      <c r="P6" s="106">
        <f>(P5+J5)</f>
        <v>2601900.6</v>
      </c>
      <c r="Q6" s="106">
        <f t="shared" ref="Q6:U6" si="3">(Q5+K5)</f>
        <v>1552896.6</v>
      </c>
      <c r="R6" s="106">
        <f t="shared" si="3"/>
        <v>1772449.2</v>
      </c>
      <c r="S6" s="106">
        <f t="shared" si="3"/>
        <v>383370.6</v>
      </c>
      <c r="T6" s="106">
        <f t="shared" si="3"/>
        <v>475425.6</v>
      </c>
      <c r="U6" s="106">
        <f t="shared" si="3"/>
        <v>104549.4</v>
      </c>
      <c r="V6" s="107">
        <f>P6*'Levy Proposition'!B$5/(1+Assumptions!$D$49)^('Incentive Relocation assumption'!$I6-2022)</f>
        <v>1149993432.2948582</v>
      </c>
      <c r="W6" s="107">
        <f>Q6*'Levy Proposition'!C$5/(1+Assumptions!$D$49)^('Incentive Relocation assumption'!$I6-2022)</f>
        <v>1773455726.0291541</v>
      </c>
      <c r="X6" s="107">
        <f>R6*'Levy Proposition'!D$5/(1+Assumptions!$D$49)^('Incentive Relocation assumption'!$I6-2022)</f>
        <v>1311021105.2502015</v>
      </c>
      <c r="Y6" s="107">
        <f>S6*'Levy Proposition'!E$5/(1+Assumptions!$D$49)^('Incentive Relocation assumption'!$I6-2022)</f>
        <v>461653713.68956894</v>
      </c>
      <c r="Z6" s="107">
        <f>T6*'Levy Proposition'!F$5/(1+Assumptions!$D$49)^('Incentive Relocation assumption'!$I6-2022)</f>
        <v>321396398.99533099</v>
      </c>
      <c r="AA6" s="107">
        <f>U6*'Levy Proposition'!G$5/(1+Assumptions!$D$49)^('Incentive Relocation assumption'!$I6-2022)</f>
        <v>181357371.40424219</v>
      </c>
      <c r="AB6" s="81">
        <f>P6*'Levy Proposition'!B$33/(1+Assumptions!$D$49)^('Incentive Relocation assumption'!$I6-2022)</f>
        <v>1148937143.3619888</v>
      </c>
      <c r="AC6" s="81">
        <f>Q6*'Levy Proposition'!C$33/(1+Assumptions!$D$49)^('Incentive Relocation assumption'!$I6-2022)</f>
        <v>1771826776.1554143</v>
      </c>
      <c r="AD6" s="81">
        <f>R6*'Levy Proposition'!D$33/(1+Assumptions!$D$49)^('Incentive Relocation assumption'!$I6-2022)</f>
        <v>1309816909.6040831</v>
      </c>
      <c r="AE6" s="81">
        <f>S6*'Levy Proposition'!E$33/(1+Assumptions!$D$49)^('Incentive Relocation assumption'!$I6-2022)</f>
        <v>461229676.7386663</v>
      </c>
      <c r="AF6" s="81">
        <f>T6*'Levy Proposition'!F$33/(1+Assumptions!$D$49)^('Incentive Relocation assumption'!$I6-2022)</f>
        <v>321101190.82301521</v>
      </c>
      <c r="AG6" s="81">
        <f>U6*'Levy Proposition'!G$33/(1+Assumptions!$D$49)^('Incentive Relocation assumption'!$I6-2022)</f>
        <v>181190791.51001939</v>
      </c>
      <c r="AH6" s="109">
        <f t="shared" ref="AH6:AH69" si="4">V6-AB6</f>
        <v>1056288.9328694344</v>
      </c>
      <c r="AI6" s="109">
        <f t="shared" ref="AI6:AI69" si="5">W6-AC6</f>
        <v>1628949.8737397194</v>
      </c>
      <c r="AJ6" s="109">
        <f t="shared" ref="AJ6:AJ69" si="6">X6-AD6</f>
        <v>1204195.6461184025</v>
      </c>
      <c r="AK6" s="109">
        <f t="shared" ref="AK6:AK69" si="7">Y6-AE6</f>
        <v>424036.95090264082</v>
      </c>
      <c r="AL6" s="109">
        <f t="shared" ref="AL6:AL69" si="8">Z6-AF6</f>
        <v>295208.17231577635</v>
      </c>
      <c r="AM6" s="109">
        <f t="shared" ref="AM6:AM69" si="9">AA6-AG6</f>
        <v>166579.89422279596</v>
      </c>
      <c r="AN6" s="106">
        <f>'Levy Proposition'!B$11*'Incentive Relocation assumption'!J6/(1+Assumptions!$D$49)^('Incentive Relocation assumption'!$I6-2022)</f>
        <v>0</v>
      </c>
      <c r="AO6" s="106">
        <f>-'Levy Proposition'!C$11*'Incentive Relocation assumption'!K6/(1+Assumptions!$D$49)^('Incentive Relocation assumption'!$I6-2022)</f>
        <v>146592749.76104411</v>
      </c>
      <c r="AP6" s="106">
        <f>-'Levy Proposition'!D$11*'Incentive Relocation assumption'!L6/(1+Assumptions!$D$49)^('Incentive Relocation assumption'!$I6-2022)</f>
        <v>71149432.721203938</v>
      </c>
      <c r="AQ6" s="106">
        <f>-'Levy Proposition'!E$11*'Incentive Relocation assumption'!M6/(1+Assumptions!$D$49)^('Incentive Relocation assumption'!$I6-2022)</f>
        <v>39403783.633436322</v>
      </c>
      <c r="AR6" s="106">
        <f>-'Levy Proposition'!F$11*'Incentive Relocation assumption'!N6/(1+Assumptions!$D$49)^('Incentive Relocation assumption'!$I6-2022)</f>
        <v>15004008.765286746</v>
      </c>
      <c r="AS6" s="106">
        <f>-'Levy Proposition'!G$11*'Incentive Relocation assumption'!O6/(1+Assumptions!$D$49)^('Incentive Relocation assumption'!$I6-2022)</f>
        <v>18224374.648693454</v>
      </c>
    </row>
    <row r="7" spans="1:45" x14ac:dyDescent="0.35">
      <c r="A7">
        <v>2025</v>
      </c>
      <c r="B7" s="84">
        <f>'Future 95% Cost'!V6</f>
        <v>762140594.45027184</v>
      </c>
      <c r="C7" s="84">
        <f>'Future 95% Cost'!W6</f>
        <v>1353954059.4471836</v>
      </c>
      <c r="D7" s="84">
        <f>'Future 95% Cost'!X6</f>
        <v>998927200.92905545</v>
      </c>
      <c r="E7" s="84">
        <f>'Future 95% Cost'!Y6</f>
        <v>349846117.73293602</v>
      </c>
      <c r="F7" s="84">
        <f>'Future 95% Cost'!Z6</f>
        <v>243782038.59649929</v>
      </c>
      <c r="G7" s="84">
        <f>'Future 95% Cost'!AA6</f>
        <v>137541995.79892164</v>
      </c>
      <c r="H7" s="84"/>
      <c r="I7">
        <v>2025</v>
      </c>
      <c r="J7" s="103">
        <f t="shared" si="1"/>
        <v>203712.84149999998</v>
      </c>
      <c r="K7" s="103">
        <f t="shared" ref="K7:K70" si="10">-$C$1*Q7</f>
        <v>-73762.588499999998</v>
      </c>
      <c r="L7" s="103">
        <f t="shared" ref="L7:L70" si="11">-$C$1*R7</f>
        <v>-84191.337</v>
      </c>
      <c r="M7" s="103">
        <f t="shared" ref="M7:M70" si="12">-$C$1*S7</f>
        <v>-18210.103499999997</v>
      </c>
      <c r="N7" s="103">
        <f t="shared" ref="N7:N70" si="13">-$C$1*T7</f>
        <v>-22582.716</v>
      </c>
      <c r="O7" s="103">
        <f t="shared" ref="O7:O70" si="14">-$C$1*U7</f>
        <v>-4966.0964999999997</v>
      </c>
      <c r="P7" s="106">
        <f t="shared" ref="P7:P70" si="15">(P6+J6)</f>
        <v>2816335.17</v>
      </c>
      <c r="Q7" s="106">
        <f t="shared" ref="Q7:Q70" si="16">(Q6+K6)</f>
        <v>1475251.77</v>
      </c>
      <c r="R7" s="106">
        <f t="shared" ref="R7:R70" si="17">(R6+L6)</f>
        <v>1683826.74</v>
      </c>
      <c r="S7" s="106">
        <f t="shared" ref="S7:S70" si="18">(S6+M6)</f>
        <v>364202.06999999995</v>
      </c>
      <c r="T7" s="106">
        <f t="shared" ref="T7:T70" si="19">(T6+N6)</f>
        <v>451654.31999999995</v>
      </c>
      <c r="U7" s="106">
        <f t="shared" ref="U7:U70" si="20">(U6+O6)</f>
        <v>99321.93</v>
      </c>
      <c r="V7" s="107">
        <f>P7*'Levy Proposition'!B$5/(1+Assumptions!$D$49)^('Incentive Relocation assumption'!$I7-2022)</f>
        <v>1179249824.0610054</v>
      </c>
      <c r="W7" s="107">
        <f>Q7*'Levy Proposition'!C$5/(1+Assumptions!$D$49)^('Incentive Relocation assumption'!$I7-2022)</f>
        <v>1596102503.7234321</v>
      </c>
      <c r="X7" s="107">
        <f>R7*'Levy Proposition'!D$5/(1+Assumptions!$D$49)^('Incentive Relocation assumption'!$I7-2022)</f>
        <v>1179913339.7084355</v>
      </c>
      <c r="Y7" s="107">
        <f>S7*'Levy Proposition'!E$5/(1+Assumptions!$D$49)^('Incentive Relocation assumption'!$I7-2022)</f>
        <v>415486351.00295043</v>
      </c>
      <c r="Z7" s="107">
        <f>T7*'Levy Proposition'!F$5/(1+Assumptions!$D$49)^('Incentive Relocation assumption'!$I7-2022)</f>
        <v>289255372.77027571</v>
      </c>
      <c r="AA7" s="107">
        <f>U7*'Levy Proposition'!G$5/(1+Assumptions!$D$49)^('Incentive Relocation assumption'!$I7-2022)</f>
        <v>163220851.98886591</v>
      </c>
      <c r="AB7" s="81">
        <f>P7*'Levy Proposition'!B$33/(1+Assumptions!$D$49)^('Incentive Relocation assumption'!$I7-2022)</f>
        <v>1178166662.6243715</v>
      </c>
      <c r="AC7" s="81">
        <f>Q7*'Levy Proposition'!C$33/(1+Assumptions!$D$49)^('Incentive Relocation assumption'!$I7-2022)</f>
        <v>1594636455.863451</v>
      </c>
      <c r="AD7" s="81">
        <f>R7*'Levy Proposition'!D$33/(1+Assumptions!$D$49)^('Incentive Relocation assumption'!$I7-2022)</f>
        <v>1178829568.8211603</v>
      </c>
      <c r="AE7" s="81">
        <f>S7*'Levy Proposition'!E$33/(1+Assumptions!$D$49)^('Incentive Relocation assumption'!$I7-2022)</f>
        <v>415104719.57619786</v>
      </c>
      <c r="AF7" s="81">
        <f>T7*'Levy Proposition'!F$33/(1+Assumptions!$D$49)^('Incentive Relocation assumption'!$I7-2022)</f>
        <v>288989686.68855554</v>
      </c>
      <c r="AG7" s="81">
        <f>U7*'Levy Proposition'!G$33/(1+Assumptions!$D$49)^('Incentive Relocation assumption'!$I7-2022)</f>
        <v>163070930.80259851</v>
      </c>
      <c r="AH7" s="109">
        <f t="shared" si="4"/>
        <v>1083161.4366338253</v>
      </c>
      <c r="AI7" s="109">
        <f t="shared" si="5"/>
        <v>1466047.85998106</v>
      </c>
      <c r="AJ7" s="109">
        <f t="shared" si="6"/>
        <v>1083770.887275219</v>
      </c>
      <c r="AK7" s="109">
        <f t="shared" si="7"/>
        <v>381631.42675256729</v>
      </c>
      <c r="AL7" s="109">
        <f t="shared" si="8"/>
        <v>265686.08172017336</v>
      </c>
      <c r="AM7" s="109">
        <f t="shared" si="9"/>
        <v>149921.18626740575</v>
      </c>
      <c r="AN7" s="106">
        <f>'Levy Proposition'!B$11*'Incentive Relocation assumption'!J7/(1+Assumptions!$D$49)^('Incentive Relocation assumption'!$I7-2022)</f>
        <v>0</v>
      </c>
      <c r="AO7" s="106">
        <f>-'Levy Proposition'!C$11*'Incentive Relocation assumption'!K7/(1+Assumptions!$D$49)^('Incentive Relocation assumption'!$I7-2022)</f>
        <v>131932842.46525288</v>
      </c>
      <c r="AP7" s="106">
        <f>-'Levy Proposition'!D$11*'Incentive Relocation assumption'!L7/(1+Assumptions!$D$49)^('Incentive Relocation assumption'!$I7-2022)</f>
        <v>64034182.549955919</v>
      </c>
      <c r="AQ7" s="106">
        <f>-'Levy Proposition'!E$11*'Incentive Relocation assumption'!M7/(1+Assumptions!$D$49)^('Incentive Relocation assumption'!$I7-2022)</f>
        <v>35463235.304059803</v>
      </c>
      <c r="AR7" s="106">
        <f>-'Levy Proposition'!F$11*'Incentive Relocation assumption'!N7/(1+Assumptions!$D$49)^('Incentive Relocation assumption'!$I7-2022)</f>
        <v>13503543.16979933</v>
      </c>
      <c r="AS7" s="106">
        <f>-'Levy Proposition'!G$11*'Incentive Relocation assumption'!O7/(1+Assumptions!$D$49)^('Incentive Relocation assumption'!$I7-2022)</f>
        <v>16401858.573995929</v>
      </c>
    </row>
    <row r="8" spans="1:45" x14ac:dyDescent="0.35">
      <c r="A8">
        <v>2026</v>
      </c>
      <c r="B8" s="84">
        <f>'Future 95% Cost'!V7</f>
        <v>728089262.91365612</v>
      </c>
      <c r="C8" s="84">
        <f>'Future 95% Cost'!W7</f>
        <v>1293520024.9348183</v>
      </c>
      <c r="D8" s="84">
        <f>'Future 95% Cost'!X7</f>
        <v>954419269.44317913</v>
      </c>
      <c r="E8" s="84">
        <f>'Future 95% Cost'!Y7</f>
        <v>334325413.08434063</v>
      </c>
      <c r="F8" s="84">
        <f>'Future 95% Cost'!Z7</f>
        <v>232952678.44154289</v>
      </c>
      <c r="G8" s="84">
        <f>'Future 95% Cost'!AA7</f>
        <v>131433968.78739451</v>
      </c>
      <c r="H8" s="84"/>
      <c r="I8">
        <v>2026</v>
      </c>
      <c r="J8" s="103">
        <f t="shared" si="1"/>
        <v>193527.199425</v>
      </c>
      <c r="K8" s="103">
        <f t="shared" si="10"/>
        <v>-70074.459075000006</v>
      </c>
      <c r="L8" s="103">
        <f t="shared" si="11"/>
        <v>-79981.770149999997</v>
      </c>
      <c r="M8" s="103">
        <f t="shared" si="12"/>
        <v>-17299.598324999999</v>
      </c>
      <c r="N8" s="103">
        <f t="shared" si="13"/>
        <v>-21453.580199999997</v>
      </c>
      <c r="O8" s="103">
        <f t="shared" si="14"/>
        <v>-4717.7916749999995</v>
      </c>
      <c r="P8" s="106">
        <f t="shared" si="15"/>
        <v>3020048.0115</v>
      </c>
      <c r="Q8" s="106">
        <f t="shared" si="16"/>
        <v>1401489.1814999999</v>
      </c>
      <c r="R8" s="106">
        <f t="shared" si="17"/>
        <v>1599635.4029999999</v>
      </c>
      <c r="S8" s="106">
        <f t="shared" si="18"/>
        <v>345991.96649999998</v>
      </c>
      <c r="T8" s="106">
        <f t="shared" si="19"/>
        <v>429071.60399999993</v>
      </c>
      <c r="U8" s="106">
        <f t="shared" si="20"/>
        <v>94355.833499999993</v>
      </c>
      <c r="V8" s="107">
        <f>P8*'Levy Proposition'!B$5/(1+Assumptions!$D$49)^('Incentive Relocation assumption'!$I8-2022)</f>
        <v>1197987127.2632191</v>
      </c>
      <c r="W8" s="107">
        <f>Q8*'Levy Proposition'!C$5/(1+Assumptions!$D$49)^('Incentive Relocation assumption'!$I8-2022)</f>
        <v>1436485368.6515594</v>
      </c>
      <c r="X8" s="107">
        <f>R8*'Levy Proposition'!D$5/(1+Assumptions!$D$49)^('Incentive Relocation assumption'!$I8-2022)</f>
        <v>1061916916.2469137</v>
      </c>
      <c r="Y8" s="107">
        <f>S8*'Levy Proposition'!E$5/(1+Assumptions!$D$49)^('Incentive Relocation assumption'!$I8-2022)</f>
        <v>373935923.72534937</v>
      </c>
      <c r="Z8" s="107">
        <f>T8*'Levy Proposition'!F$5/(1+Assumptions!$D$49)^('Incentive Relocation assumption'!$I8-2022)</f>
        <v>260328587.80625796</v>
      </c>
      <c r="AA8" s="107">
        <f>U8*'Levy Proposition'!G$5/(1+Assumptions!$D$49)^('Incentive Relocation assumption'!$I8-2022)</f>
        <v>146898062.74589676</v>
      </c>
      <c r="AB8" s="81">
        <f>P8*'Levy Proposition'!B$33/(1+Assumptions!$D$49)^('Incentive Relocation assumption'!$I8-2022)</f>
        <v>1196886755.2882915</v>
      </c>
      <c r="AC8" s="81">
        <f>Q8*'Levy Proposition'!C$33/(1+Assumptions!$D$49)^('Incentive Relocation assumption'!$I8-2022)</f>
        <v>1435165931.9012926</v>
      </c>
      <c r="AD8" s="81">
        <f>R8*'Levy Proposition'!D$33/(1+Assumptions!$D$49)^('Incentive Relocation assumption'!$I8-2022)</f>
        <v>1060941527.1231513</v>
      </c>
      <c r="AE8" s="81">
        <f>S8*'Levy Proposition'!E$33/(1+Assumptions!$D$49)^('Incentive Relocation assumption'!$I8-2022)</f>
        <v>373592457.08741802</v>
      </c>
      <c r="AF8" s="81">
        <f>T8*'Levy Proposition'!F$33/(1+Assumptions!$D$49)^('Incentive Relocation assumption'!$I8-2022)</f>
        <v>260089471.47873208</v>
      </c>
      <c r="AG8" s="81">
        <f>U8*'Levy Proposition'!G$33/(1+Assumptions!$D$49)^('Incentive Relocation assumption'!$I8-2022)</f>
        <v>146763134.32493281</v>
      </c>
      <c r="AH8" s="109">
        <f t="shared" si="4"/>
        <v>1100371.9749276638</v>
      </c>
      <c r="AI8" s="109">
        <f t="shared" si="5"/>
        <v>1319436.7502667904</v>
      </c>
      <c r="AJ8" s="109">
        <f t="shared" si="6"/>
        <v>975389.12376236916</v>
      </c>
      <c r="AK8" s="109">
        <f t="shared" si="7"/>
        <v>343466.63793134689</v>
      </c>
      <c r="AL8" s="109">
        <f t="shared" si="8"/>
        <v>239116.32752588391</v>
      </c>
      <c r="AM8" s="109">
        <f t="shared" si="9"/>
        <v>134928.420963943</v>
      </c>
      <c r="AN8" s="106">
        <f>'Levy Proposition'!B$11*'Incentive Relocation assumption'!J8/(1+Assumptions!$D$49)^('Incentive Relocation assumption'!$I8-2022)</f>
        <v>0</v>
      </c>
      <c r="AO8" s="106">
        <f>-'Levy Proposition'!C$11*'Incentive Relocation assumption'!K8/(1+Assumptions!$D$49)^('Incentive Relocation assumption'!$I8-2022)</f>
        <v>118738989.13373694</v>
      </c>
      <c r="AP8" s="106">
        <f>-'Levy Proposition'!D$11*'Incentive Relocation assumption'!L8/(1+Assumptions!$D$49)^('Incentive Relocation assumption'!$I8-2022)</f>
        <v>57630488.087069266</v>
      </c>
      <c r="AQ8" s="106">
        <f>-'Levy Proposition'!E$11*'Incentive Relocation assumption'!M8/(1+Assumptions!$D$49)^('Incentive Relocation assumption'!$I8-2022)</f>
        <v>31916758.804957364</v>
      </c>
      <c r="AR8" s="106">
        <f>-'Levy Proposition'!F$11*'Incentive Relocation assumption'!N8/(1+Assumptions!$D$49)^('Incentive Relocation assumption'!$I8-2022)</f>
        <v>12153130.606035689</v>
      </c>
      <c r="AS8" s="106">
        <f>-'Levy Proposition'!G$11*'Incentive Relocation assumption'!O8/(1+Assumptions!$D$49)^('Incentive Relocation assumption'!$I8-2022)</f>
        <v>14761601.968090057</v>
      </c>
    </row>
    <row r="9" spans="1:45" x14ac:dyDescent="0.35">
      <c r="A9">
        <v>2027</v>
      </c>
      <c r="B9" s="84">
        <f>'Future 95% Cost'!V8</f>
        <v>695562977.40823531</v>
      </c>
      <c r="C9" s="84">
        <f>'Future 95% Cost'!W8</f>
        <v>1235789151.8106332</v>
      </c>
      <c r="D9" s="84">
        <f>'Future 95% Cost'!X8</f>
        <v>911899136.36162877</v>
      </c>
      <c r="E9" s="84">
        <f>'Future 95% Cost'!Y8</f>
        <v>319495797.86011845</v>
      </c>
      <c r="F9" s="84">
        <f>'Future 95% Cost'!Z8</f>
        <v>222606278.41464156</v>
      </c>
      <c r="G9" s="84">
        <f>'Future 95% Cost'!AA8</f>
        <v>125598219.14519194</v>
      </c>
      <c r="H9" s="84"/>
      <c r="I9">
        <v>2027</v>
      </c>
      <c r="J9" s="103">
        <f t="shared" si="1"/>
        <v>183850.83945375</v>
      </c>
      <c r="K9" s="103">
        <f t="shared" si="10"/>
        <v>-66570.736121250011</v>
      </c>
      <c r="L9" s="103">
        <f t="shared" si="11"/>
        <v>-75982.6816425</v>
      </c>
      <c r="M9" s="103">
        <f t="shared" si="12"/>
        <v>-16434.618408749997</v>
      </c>
      <c r="N9" s="103">
        <f t="shared" si="13"/>
        <v>-20380.90119</v>
      </c>
      <c r="O9" s="103">
        <f t="shared" si="14"/>
        <v>-4481.90209125</v>
      </c>
      <c r="P9" s="106">
        <f t="shared" si="15"/>
        <v>3213575.2109249998</v>
      </c>
      <c r="Q9" s="106">
        <f t="shared" si="16"/>
        <v>1331414.722425</v>
      </c>
      <c r="R9" s="106">
        <f t="shared" si="17"/>
        <v>1519653.6328499999</v>
      </c>
      <c r="S9" s="106">
        <f t="shared" si="18"/>
        <v>328692.36817499995</v>
      </c>
      <c r="T9" s="106">
        <f t="shared" si="19"/>
        <v>407618.02379999997</v>
      </c>
      <c r="U9" s="106">
        <f t="shared" si="20"/>
        <v>89638.041824999993</v>
      </c>
      <c r="V9" s="107">
        <f>P9*'Levy Proposition'!B$5/(1+Assumptions!$D$49)^('Incentive Relocation assumption'!$I9-2022)</f>
        <v>1207656979.1976633</v>
      </c>
      <c r="W9" s="107">
        <f>Q9*'Levy Proposition'!C$5/(1+Assumptions!$D$49)^('Incentive Relocation assumption'!$I9-2022)</f>
        <v>1292830635.586524</v>
      </c>
      <c r="X9" s="107">
        <f>R9*'Levy Proposition'!D$5/(1+Assumptions!$D$49)^('Incentive Relocation assumption'!$I9-2022)</f>
        <v>955720644.10256481</v>
      </c>
      <c r="Y9" s="107">
        <f>S9*'Levy Proposition'!E$5/(1+Assumptions!$D$49)^('Incentive Relocation assumption'!$I9-2022)</f>
        <v>336540718.40096951</v>
      </c>
      <c r="Z9" s="107">
        <f>T9*'Levy Proposition'!F$5/(1+Assumptions!$D$49)^('Incentive Relocation assumption'!$I9-2022)</f>
        <v>234294606.1127229</v>
      </c>
      <c r="AA9" s="107">
        <f>U9*'Levy Proposition'!G$5/(1+Assumptions!$D$49)^('Incentive Relocation assumption'!$I9-2022)</f>
        <v>132207622.83466966</v>
      </c>
      <c r="AB9" s="81">
        <f>P9*'Levy Proposition'!B$33/(1+Assumptions!$D$49)^('Incentive Relocation assumption'!$I9-2022)</f>
        <v>1206547725.2958531</v>
      </c>
      <c r="AC9" s="81">
        <f>Q9*'Levy Proposition'!C$33/(1+Assumptions!$D$49)^('Incentive Relocation assumption'!$I9-2022)</f>
        <v>1291643148.202601</v>
      </c>
      <c r="AD9" s="81">
        <f>R9*'Levy Proposition'!D$33/(1+Assumptions!$D$49)^('Incentive Relocation assumption'!$I9-2022)</f>
        <v>954842798.09846568</v>
      </c>
      <c r="AE9" s="81">
        <f>S9*'Levy Proposition'!E$33/(1+Assumptions!$D$49)^('Incentive Relocation assumption'!$I9-2022)</f>
        <v>336231599.90835559</v>
      </c>
      <c r="AF9" s="81">
        <f>T9*'Levy Proposition'!F$33/(1+Assumptions!$D$49)^('Incentive Relocation assumption'!$I9-2022)</f>
        <v>234079402.4493646</v>
      </c>
      <c r="AG9" s="81">
        <f>U9*'Levy Proposition'!G$33/(1+Assumptions!$D$49)^('Incentive Relocation assumption'!$I9-2022)</f>
        <v>132086187.83780837</v>
      </c>
      <c r="AH9" s="109">
        <f t="shared" si="4"/>
        <v>1109253.9018101692</v>
      </c>
      <c r="AI9" s="109">
        <f t="shared" si="5"/>
        <v>1187487.3839230537</v>
      </c>
      <c r="AJ9" s="109">
        <f t="shared" si="6"/>
        <v>877846.00409913063</v>
      </c>
      <c r="AK9" s="109">
        <f t="shared" si="7"/>
        <v>309118.49261391163</v>
      </c>
      <c r="AL9" s="109">
        <f t="shared" si="8"/>
        <v>215203.66335830092</v>
      </c>
      <c r="AM9" s="109">
        <f t="shared" si="9"/>
        <v>121434.99686129391</v>
      </c>
      <c r="AN9" s="106">
        <f>'Levy Proposition'!B$11*'Incentive Relocation assumption'!J9/(1+Assumptions!$D$49)^('Incentive Relocation assumption'!$I9-2022)</f>
        <v>0</v>
      </c>
      <c r="AO9" s="106">
        <f>-'Levy Proposition'!C$11*'Incentive Relocation assumption'!K9/(1+Assumptions!$D$49)^('Incentive Relocation assumption'!$I9-2022)</f>
        <v>106864578.04632635</v>
      </c>
      <c r="AP9" s="106">
        <f>-'Levy Proposition'!D$11*'Incentive Relocation assumption'!L9/(1+Assumptions!$D$49)^('Incentive Relocation assumption'!$I9-2022)</f>
        <v>51867190.692451797</v>
      </c>
      <c r="AQ9" s="106">
        <f>-'Levy Proposition'!E$11*'Incentive Relocation assumption'!M9/(1+Assumptions!$D$49)^('Incentive Relocation assumption'!$I9-2022)</f>
        <v>28724945.253294632</v>
      </c>
      <c r="AR9" s="106">
        <f>-'Levy Proposition'!F$11*'Incentive Relocation assumption'!N9/(1+Assumptions!$D$49)^('Incentive Relocation assumption'!$I9-2022)</f>
        <v>10937765.123578032</v>
      </c>
      <c r="AS9" s="106">
        <f>-'Levy Proposition'!G$11*'Incentive Relocation assumption'!O9/(1+Assumptions!$D$49)^('Incentive Relocation assumption'!$I9-2022)</f>
        <v>13285378.097930573</v>
      </c>
    </row>
    <row r="10" spans="1:45" x14ac:dyDescent="0.35">
      <c r="A10">
        <v>2028</v>
      </c>
      <c r="B10" s="84">
        <f>'Future 95% Cost'!V9</f>
        <v>664493290.63043463</v>
      </c>
      <c r="C10" s="84">
        <f>'Future 95% Cost'!W9</f>
        <v>1180640306.8942525</v>
      </c>
      <c r="D10" s="84">
        <f>'Future 95% Cost'!X9</f>
        <v>871277842.11098528</v>
      </c>
      <c r="E10" s="84">
        <f>'Future 95% Cost'!Y9</f>
        <v>305326402.86768782</v>
      </c>
      <c r="F10" s="84">
        <f>'Future 95% Cost'!Z9</f>
        <v>212721227.10727721</v>
      </c>
      <c r="G10" s="84">
        <f>'Future 95% Cost'!AA9</f>
        <v>120022570.91163754</v>
      </c>
      <c r="H10" s="84"/>
      <c r="I10">
        <v>2028</v>
      </c>
      <c r="J10" s="103">
        <f t="shared" si="1"/>
        <v>174658.2974810625</v>
      </c>
      <c r="K10" s="103">
        <f t="shared" si="10"/>
        <v>-63242.199315187499</v>
      </c>
      <c r="L10" s="103">
        <f t="shared" si="11"/>
        <v>-72183.547560374995</v>
      </c>
      <c r="M10" s="103">
        <f t="shared" si="12"/>
        <v>-15612.887488312499</v>
      </c>
      <c r="N10" s="103">
        <f t="shared" si="13"/>
        <v>-19361.8561305</v>
      </c>
      <c r="O10" s="103">
        <f t="shared" si="14"/>
        <v>-4257.8069866875003</v>
      </c>
      <c r="P10" s="106">
        <f t="shared" si="15"/>
        <v>3397426.0503787496</v>
      </c>
      <c r="Q10" s="106">
        <f t="shared" si="16"/>
        <v>1264843.98630375</v>
      </c>
      <c r="R10" s="106">
        <f t="shared" si="17"/>
        <v>1443670.9512075</v>
      </c>
      <c r="S10" s="106">
        <f t="shared" si="18"/>
        <v>312257.74976624997</v>
      </c>
      <c r="T10" s="106">
        <f t="shared" si="19"/>
        <v>387237.12260999996</v>
      </c>
      <c r="U10" s="106">
        <f t="shared" si="20"/>
        <v>85156.139733749995</v>
      </c>
      <c r="V10" s="107">
        <f>P10*'Levy Proposition'!B$5/(1+Assumptions!$D$49)^('Incentive Relocation assumption'!$I10-2022)</f>
        <v>1209544809.4037242</v>
      </c>
      <c r="W10" s="107">
        <f>Q10*'Levy Proposition'!C$5/(1+Assumptions!$D$49)^('Incentive Relocation assumption'!$I10-2022)</f>
        <v>1163541995.4747064</v>
      </c>
      <c r="X10" s="107">
        <f>R10*'Levy Proposition'!D$5/(1+Assumptions!$D$49)^('Incentive Relocation assumption'!$I10-2022)</f>
        <v>860144457.24437439</v>
      </c>
      <c r="Y10" s="107">
        <f>S10*'Levy Proposition'!E$5/(1+Assumptions!$D$49)^('Incentive Relocation assumption'!$I10-2022)</f>
        <v>302885194.91116947</v>
      </c>
      <c r="Z10" s="107">
        <f>T10*'Levy Proposition'!F$5/(1+Assumptions!$D$49)^('Incentive Relocation assumption'!$I10-2022)</f>
        <v>210864134.88467592</v>
      </c>
      <c r="AA10" s="107">
        <f>U10*'Levy Proposition'!G$5/(1+Assumptions!$D$49)^('Incentive Relocation assumption'!$I10-2022)</f>
        <v>118986290.28096217</v>
      </c>
      <c r="AB10" s="81">
        <f>P10*'Levy Proposition'!B$33/(1+Assumptions!$D$49)^('Incentive Relocation assumption'!$I10-2022)</f>
        <v>1208433821.4970946</v>
      </c>
      <c r="AC10" s="81">
        <f>Q10*'Levy Proposition'!C$33/(1+Assumptions!$D$49)^('Incentive Relocation assumption'!$I10-2022)</f>
        <v>1162473261.9513369</v>
      </c>
      <c r="AD10" s="81">
        <f>R10*'Levy Proposition'!D$33/(1+Assumptions!$D$49)^('Incentive Relocation assumption'!$I10-2022)</f>
        <v>859354399.62722516</v>
      </c>
      <c r="AE10" s="81">
        <f>S10*'Levy Proposition'!E$33/(1+Assumptions!$D$49)^('Incentive Relocation assumption'!$I10-2022)</f>
        <v>302606989.6011824</v>
      </c>
      <c r="AF10" s="81">
        <f>T10*'Levy Proposition'!F$33/(1+Assumptions!$D$49)^('Incentive Relocation assumption'!$I10-2022)</f>
        <v>210670452.51592246</v>
      </c>
      <c r="AG10" s="81">
        <f>U10*'Levy Proposition'!G$33/(1+Assumptions!$D$49)^('Incentive Relocation assumption'!$I10-2022)</f>
        <v>118876999.3075901</v>
      </c>
      <c r="AH10" s="109">
        <f t="shared" si="4"/>
        <v>1110987.9066295624</v>
      </c>
      <c r="AI10" s="109">
        <f t="shared" si="5"/>
        <v>1068733.5233695507</v>
      </c>
      <c r="AJ10" s="109">
        <f t="shared" si="6"/>
        <v>790057.61714923382</v>
      </c>
      <c r="AK10" s="109">
        <f t="shared" si="7"/>
        <v>278205.30998706818</v>
      </c>
      <c r="AL10" s="109">
        <f t="shared" si="8"/>
        <v>193682.36875346303</v>
      </c>
      <c r="AM10" s="109">
        <f t="shared" si="9"/>
        <v>109290.97337207198</v>
      </c>
      <c r="AN10" s="106">
        <f>'Levy Proposition'!B$11*'Incentive Relocation assumption'!J10/(1+Assumptions!$D$49)^('Incentive Relocation assumption'!$I10-2022)</f>
        <v>0</v>
      </c>
      <c r="AO10" s="106">
        <f>-'Levy Proposition'!C$11*'Incentive Relocation assumption'!K10/(1+Assumptions!$D$49)^('Incentive Relocation assumption'!$I10-2022)</f>
        <v>96177659.287269741</v>
      </c>
      <c r="AP10" s="106">
        <f>-'Levy Proposition'!D$11*'Incentive Relocation assumption'!L10/(1+Assumptions!$D$49)^('Incentive Relocation assumption'!$I10-2022)</f>
        <v>46680247.896959387</v>
      </c>
      <c r="AQ10" s="106">
        <f>-'Levy Proposition'!E$11*'Incentive Relocation assumption'!M10/(1+Assumptions!$D$49)^('Incentive Relocation assumption'!$I10-2022)</f>
        <v>25852326.824508715</v>
      </c>
      <c r="AR10" s="106">
        <f>-'Levy Proposition'!F$11*'Incentive Relocation assumption'!N10/(1+Assumptions!$D$49)^('Incentive Relocation assumption'!$I10-2022)</f>
        <v>9843941.4317776654</v>
      </c>
      <c r="AS10" s="106">
        <f>-'Levy Proposition'!G$11*'Incentive Relocation assumption'!O10/(1+Assumptions!$D$49)^('Incentive Relocation assumption'!$I10-2022)</f>
        <v>11956782.982396735</v>
      </c>
    </row>
    <row r="11" spans="1:45" x14ac:dyDescent="0.35">
      <c r="A11">
        <v>2029</v>
      </c>
      <c r="B11" s="84">
        <f>'Future 95% Cost'!V10</f>
        <v>634814833.26542234</v>
      </c>
      <c r="C11" s="84">
        <f>'Future 95% Cost'!W10</f>
        <v>1127957794.1600518</v>
      </c>
      <c r="D11" s="84">
        <f>'Future 95% Cost'!X10</f>
        <v>832470415.42929435</v>
      </c>
      <c r="E11" s="84">
        <f>'Future 95% Cost'!Y10</f>
        <v>291787741.60416931</v>
      </c>
      <c r="F11" s="84">
        <f>'Future 95% Cost'!Z10</f>
        <v>203276883.05359599</v>
      </c>
      <c r="G11" s="84">
        <f>'Future 95% Cost'!AA10</f>
        <v>114695394.11893716</v>
      </c>
      <c r="H11" s="84"/>
      <c r="I11">
        <v>2029</v>
      </c>
      <c r="J11" s="103">
        <f t="shared" si="1"/>
        <v>165925.38260700938</v>
      </c>
      <c r="K11" s="103">
        <f t="shared" si="10"/>
        <v>-60080.089349428126</v>
      </c>
      <c r="L11" s="103">
        <f t="shared" si="11"/>
        <v>-68574.370182356259</v>
      </c>
      <c r="M11" s="103">
        <f t="shared" si="12"/>
        <v>-14832.243113896875</v>
      </c>
      <c r="N11" s="103">
        <f t="shared" si="13"/>
        <v>-18393.763323974999</v>
      </c>
      <c r="O11" s="103">
        <f t="shared" si="14"/>
        <v>-4044.9166373531248</v>
      </c>
      <c r="P11" s="106">
        <f t="shared" si="15"/>
        <v>3572084.347859812</v>
      </c>
      <c r="Q11" s="106">
        <f t="shared" si="16"/>
        <v>1201601.7869885624</v>
      </c>
      <c r="R11" s="106">
        <f t="shared" si="17"/>
        <v>1371487.403647125</v>
      </c>
      <c r="S11" s="106">
        <f t="shared" si="18"/>
        <v>296644.86227793747</v>
      </c>
      <c r="T11" s="106">
        <f t="shared" si="19"/>
        <v>367875.26647949999</v>
      </c>
      <c r="U11" s="106">
        <f t="shared" si="20"/>
        <v>80898.332747062494</v>
      </c>
      <c r="V11" s="107">
        <f>P11*'Levy Proposition'!B$5/(1+Assumptions!$D$49)^('Incentive Relocation assumption'!$I11-2022)</f>
        <v>1204787568.502959</v>
      </c>
      <c r="W11" s="107">
        <f>Q11*'Levy Proposition'!C$5/(1+Assumptions!$D$49)^('Incentive Relocation assumption'!$I11-2022)</f>
        <v>1047182777.0534416</v>
      </c>
      <c r="X11" s="107">
        <f>R11*'Levy Proposition'!D$5/(1+Assumptions!$D$49)^('Incentive Relocation assumption'!$I11-2022)</f>
        <v>774126301.33457839</v>
      </c>
      <c r="Y11" s="107">
        <f>S11*'Levy Proposition'!E$5/(1+Assumptions!$D$49)^('Incentive Relocation assumption'!$I11-2022)</f>
        <v>272595368.94158131</v>
      </c>
      <c r="Z11" s="107">
        <f>T11*'Levy Proposition'!F$5/(1+Assumptions!$D$49)^('Incentive Relocation assumption'!$I11-2022)</f>
        <v>189776811.84547025</v>
      </c>
      <c r="AA11" s="107">
        <f>U11*'Levy Proposition'!G$5/(1+Assumptions!$D$49)^('Incentive Relocation assumption'!$I11-2022)</f>
        <v>107087148.01210928</v>
      </c>
      <c r="AB11" s="81">
        <f>P11*'Levy Proposition'!B$33/(1+Assumptions!$D$49)^('Incentive Relocation assumption'!$I11-2022)</f>
        <v>1203680950.2046885</v>
      </c>
      <c r="AC11" s="81">
        <f>Q11*'Levy Proposition'!C$33/(1+Assumptions!$D$49)^('Incentive Relocation assumption'!$I11-2022)</f>
        <v>1046220921.4923315</v>
      </c>
      <c r="AD11" s="81">
        <f>R11*'Levy Proposition'!D$33/(1+Assumptions!$D$49)^('Incentive Relocation assumption'!$I11-2022)</f>
        <v>773415252.88701367</v>
      </c>
      <c r="AE11" s="81">
        <f>S11*'Levy Proposition'!E$33/(1+Assumptions!$D$49)^('Incentive Relocation assumption'!$I11-2022)</f>
        <v>272344985.36261612</v>
      </c>
      <c r="AF11" s="81">
        <f>T11*'Levy Proposition'!F$33/(1+Assumptions!$D$49)^('Incentive Relocation assumption'!$I11-2022)</f>
        <v>189602498.54903033</v>
      </c>
      <c r="AG11" s="81">
        <f>U11*'Levy Proposition'!G$33/(1+Assumptions!$D$49)^('Incentive Relocation assumption'!$I11-2022)</f>
        <v>106988786.60749499</v>
      </c>
      <c r="AH11" s="109">
        <f t="shared" si="4"/>
        <v>1106618.2982704639</v>
      </c>
      <c r="AI11" s="109">
        <f t="shared" si="5"/>
        <v>961855.56111013889</v>
      </c>
      <c r="AJ11" s="109">
        <f t="shared" si="6"/>
        <v>711048.44756472111</v>
      </c>
      <c r="AK11" s="109">
        <f t="shared" si="7"/>
        <v>250383.57896518707</v>
      </c>
      <c r="AL11" s="109">
        <f t="shared" si="8"/>
        <v>174313.2964399159</v>
      </c>
      <c r="AM11" s="109">
        <f t="shared" si="9"/>
        <v>98361.404614284635</v>
      </c>
      <c r="AN11" s="106">
        <f>'Levy Proposition'!B$11*'Incentive Relocation assumption'!J11/(1+Assumptions!$D$49)^('Incentive Relocation assumption'!$I11-2022)</f>
        <v>0</v>
      </c>
      <c r="AO11" s="106">
        <f>-'Levy Proposition'!C$11*'Incentive Relocation assumption'!K11/(1+Assumptions!$D$49)^('Incentive Relocation assumption'!$I11-2022)</f>
        <v>86559478.501549497</v>
      </c>
      <c r="AP11" s="106">
        <f>-'Levy Proposition'!D$11*'Incentive Relocation assumption'!L11/(1+Assumptions!$D$49)^('Incentive Relocation assumption'!$I11-2022)</f>
        <v>42012021.754605971</v>
      </c>
      <c r="AQ11" s="106">
        <f>-'Levy Proposition'!E$11*'Incentive Relocation assumption'!M11/(1+Assumptions!$D$49)^('Incentive Relocation assumption'!$I11-2022)</f>
        <v>23266982.629481487</v>
      </c>
      <c r="AR11" s="106">
        <f>-'Levy Proposition'!F$11*'Incentive Relocation assumption'!N11/(1+Assumptions!$D$49)^('Incentive Relocation assumption'!$I11-2022)</f>
        <v>8859504.8273050971</v>
      </c>
      <c r="AS11" s="106">
        <f>-'Levy Proposition'!G$11*'Incentive Relocation assumption'!O11/(1+Assumptions!$D$49)^('Incentive Relocation assumption'!$I11-2022)</f>
        <v>10761053.109237541</v>
      </c>
    </row>
    <row r="12" spans="1:45" x14ac:dyDescent="0.35">
      <c r="A12">
        <v>2030</v>
      </c>
      <c r="B12" s="84">
        <f>'Future 95% Cost'!V11</f>
        <v>672512122.10465741</v>
      </c>
      <c r="C12" s="84">
        <f>'Future 95% Cost'!W11</f>
        <v>1194990272.0413764</v>
      </c>
      <c r="D12" s="84">
        <f>'Future 95% Cost'!X11</f>
        <v>882018074.62616038</v>
      </c>
      <c r="E12" s="84">
        <f>'Future 95% Cost'!Y11</f>
        <v>309219921.09505337</v>
      </c>
      <c r="F12" s="84">
        <f>'Future 95% Cost'!Z11</f>
        <v>215408666.03462636</v>
      </c>
      <c r="G12" s="84">
        <f>'Future 95% Cost'!AA11</f>
        <v>121542150.09665503</v>
      </c>
      <c r="H12" s="84"/>
      <c r="I12">
        <v>2030</v>
      </c>
      <c r="J12" s="103">
        <f t="shared" si="1"/>
        <v>157629.11347665891</v>
      </c>
      <c r="K12" s="103">
        <f t="shared" si="10"/>
        <v>-57076.084881956718</v>
      </c>
      <c r="L12" s="103">
        <f t="shared" si="11"/>
        <v>-65145.651673238433</v>
      </c>
      <c r="M12" s="103">
        <f t="shared" si="12"/>
        <v>-14090.630958202031</v>
      </c>
      <c r="N12" s="103">
        <f t="shared" si="13"/>
        <v>-17474.075157776249</v>
      </c>
      <c r="O12" s="103">
        <f t="shared" si="14"/>
        <v>-3842.6708054854689</v>
      </c>
      <c r="P12" s="106">
        <f t="shared" si="15"/>
        <v>3738009.7304668212</v>
      </c>
      <c r="Q12" s="106">
        <f t="shared" si="16"/>
        <v>1141521.6976391342</v>
      </c>
      <c r="R12" s="106">
        <f t="shared" si="17"/>
        <v>1302913.0334647687</v>
      </c>
      <c r="S12" s="106">
        <f t="shared" si="18"/>
        <v>281812.6191640406</v>
      </c>
      <c r="T12" s="106">
        <f t="shared" si="19"/>
        <v>349481.50315552496</v>
      </c>
      <c r="U12" s="106">
        <f t="shared" si="20"/>
        <v>76853.416109709375</v>
      </c>
      <c r="V12" s="107">
        <f>P12*'Levy Proposition'!B$5/(1+Assumptions!$D$49)^('Incentive Relocation assumption'!$I12-2022)</f>
        <v>1194389625.7912626</v>
      </c>
      <c r="W12" s="107">
        <f>Q12*'Levy Proposition'!C$5/(1+Assumptions!$D$49)^('Incentive Relocation assumption'!$I12-2022)</f>
        <v>942459982.3833313</v>
      </c>
      <c r="X12" s="107">
        <f>R12*'Levy Proposition'!D$5/(1+Assumptions!$D$49)^('Incentive Relocation assumption'!$I12-2022)</f>
        <v>696710332.05030155</v>
      </c>
      <c r="Y12" s="107">
        <f>S12*'Levy Proposition'!E$5/(1+Assumptions!$D$49)^('Incentive Relocation assumption'!$I12-2022)</f>
        <v>245334656.22243461</v>
      </c>
      <c r="Z12" s="107">
        <f>T12*'Levy Proposition'!F$5/(1+Assumptions!$D$49)^('Incentive Relocation assumption'!$I12-2022)</f>
        <v>170798312.06918234</v>
      </c>
      <c r="AA12" s="107">
        <f>U12*'Levy Proposition'!G$5/(1+Assumptions!$D$49)^('Incentive Relocation assumption'!$I12-2022)</f>
        <v>96377971.296431214</v>
      </c>
      <c r="AB12" s="81">
        <f>P12*'Levy Proposition'!B$33/(1+Assumptions!$D$49)^('Incentive Relocation assumption'!$I12-2022)</f>
        <v>1193292558.1838942</v>
      </c>
      <c r="AC12" s="81">
        <f>Q12*'Levy Proposition'!C$33/(1+Assumptions!$D$49)^('Incentive Relocation assumption'!$I12-2022)</f>
        <v>941594316.5272429</v>
      </c>
      <c r="AD12" s="81">
        <f>R12*'Levy Proposition'!D$33/(1+Assumptions!$D$49)^('Incentive Relocation assumption'!$I12-2022)</f>
        <v>696070391.5145613</v>
      </c>
      <c r="AE12" s="81">
        <f>S12*'Levy Proposition'!E$33/(1+Assumptions!$D$49)^('Incentive Relocation assumption'!$I12-2022)</f>
        <v>245109312.08138156</v>
      </c>
      <c r="AF12" s="81">
        <f>T12*'Levy Proposition'!F$33/(1+Assumptions!$D$49)^('Incentive Relocation assumption'!$I12-2022)</f>
        <v>170641430.85427707</v>
      </c>
      <c r="AG12" s="81">
        <f>U12*'Levy Proposition'!G$33/(1+Assumptions!$D$49)^('Incentive Relocation assumption'!$I12-2022)</f>
        <v>96289446.4565548</v>
      </c>
      <c r="AH12" s="109">
        <f t="shared" si="4"/>
        <v>1097067.6073684692</v>
      </c>
      <c r="AI12" s="109">
        <f t="shared" si="5"/>
        <v>865665.85608839989</v>
      </c>
      <c r="AJ12" s="109">
        <f t="shared" si="6"/>
        <v>639940.53574025631</v>
      </c>
      <c r="AK12" s="109">
        <f t="shared" si="7"/>
        <v>225344.14105305076</v>
      </c>
      <c r="AL12" s="109">
        <f t="shared" si="8"/>
        <v>156881.21490526199</v>
      </c>
      <c r="AM12" s="109">
        <f t="shared" si="9"/>
        <v>88524.839876413345</v>
      </c>
      <c r="AN12" s="106">
        <f>'Levy Proposition'!B$11*'Incentive Relocation assumption'!J12/(1+Assumptions!$D$49)^('Incentive Relocation assumption'!$I12-2022)</f>
        <v>0</v>
      </c>
      <c r="AO12" s="106">
        <f>-'Levy Proposition'!C$11*'Incentive Relocation assumption'!K12/(1+Assumptions!$D$49)^('Incentive Relocation assumption'!$I12-2022)</f>
        <v>77903157.281890079</v>
      </c>
      <c r="AP12" s="106">
        <f>-'Levy Proposition'!D$11*'Incentive Relocation assumption'!L12/(1+Assumptions!$D$49)^('Incentive Relocation assumption'!$I12-2022)</f>
        <v>37810638.362622164</v>
      </c>
      <c r="AQ12" s="106">
        <f>-'Levy Proposition'!E$11*'Incentive Relocation assumption'!M12/(1+Assumptions!$D$49)^('Incentive Relocation assumption'!$I12-2022)</f>
        <v>20940184.005695619</v>
      </c>
      <c r="AR12" s="106">
        <f>-'Levy Proposition'!F$11*'Incentive Relocation assumption'!N12/(1+Assumptions!$D$49)^('Incentive Relocation assumption'!$I12-2022)</f>
        <v>7973516.1295924205</v>
      </c>
      <c r="AS12" s="106">
        <f>-'Levy Proposition'!G$11*'Incentive Relocation assumption'!O12/(1+Assumptions!$D$49)^('Incentive Relocation assumption'!$I12-2022)</f>
        <v>9684901.3811086863</v>
      </c>
    </row>
    <row r="13" spans="1:45" x14ac:dyDescent="0.35">
      <c r="A13">
        <v>2031</v>
      </c>
      <c r="B13" s="84">
        <f>'Future 95% Cost'!V12</f>
        <v>642482447.06719017</v>
      </c>
      <c r="C13" s="84">
        <f>'Future 95% Cost'!W12</f>
        <v>1141678124.2373164</v>
      </c>
      <c r="D13" s="84">
        <f>'Future 95% Cost'!X12</f>
        <v>842741178.53780901</v>
      </c>
      <c r="E13" s="84">
        <f>'Future 95% Cost'!Y12</f>
        <v>295513381.15046442</v>
      </c>
      <c r="F13" s="84">
        <f>'Future 95% Cost'!Z12</f>
        <v>205848586.86913753</v>
      </c>
      <c r="G13" s="84">
        <f>'Future 95% Cost'!AA12</f>
        <v>116149478.08366412</v>
      </c>
      <c r="H13" s="84"/>
      <c r="I13">
        <v>2031</v>
      </c>
      <c r="J13" s="103">
        <f t="shared" si="1"/>
        <v>149747.65780282597</v>
      </c>
      <c r="K13" s="103">
        <f t="shared" si="10"/>
        <v>-54222.280637858879</v>
      </c>
      <c r="L13" s="103">
        <f t="shared" si="11"/>
        <v>-61888.36908957651</v>
      </c>
      <c r="M13" s="103">
        <f t="shared" si="12"/>
        <v>-13386.09941029193</v>
      </c>
      <c r="N13" s="103">
        <f t="shared" si="13"/>
        <v>-16600.371399887437</v>
      </c>
      <c r="O13" s="103">
        <f t="shared" si="14"/>
        <v>-3650.5372652111955</v>
      </c>
      <c r="P13" s="106">
        <f t="shared" si="15"/>
        <v>3895638.8439434799</v>
      </c>
      <c r="Q13" s="106">
        <f t="shared" si="16"/>
        <v>1084445.6127571776</v>
      </c>
      <c r="R13" s="106">
        <f t="shared" si="17"/>
        <v>1237767.3817915302</v>
      </c>
      <c r="S13" s="106">
        <f t="shared" si="18"/>
        <v>267721.9882058386</v>
      </c>
      <c r="T13" s="106">
        <f t="shared" si="19"/>
        <v>332007.42799774872</v>
      </c>
      <c r="U13" s="106">
        <f t="shared" si="20"/>
        <v>73010.745304223907</v>
      </c>
      <c r="V13" s="107">
        <f>P13*'Levy Proposition'!B$5/(1+Assumptions!$D$49)^('Incentive Relocation assumption'!$I13-2022)</f>
        <v>1179237021.7848005</v>
      </c>
      <c r="W13" s="107">
        <f>Q13*'Levy Proposition'!C$5/(1+Assumptions!$D$49)^('Incentive Relocation assumption'!$I13-2022)</f>
        <v>848209918.89619243</v>
      </c>
      <c r="X13" s="107">
        <f>R13*'Levy Proposition'!D$5/(1+Assumptions!$D$49)^('Incentive Relocation assumption'!$I13-2022)</f>
        <v>627036293.62393761</v>
      </c>
      <c r="Y13" s="107">
        <f>S13*'Levy Proposition'!E$5/(1+Assumptions!$D$49)^('Incentive Relocation assumption'!$I13-2022)</f>
        <v>220800132.36277327</v>
      </c>
      <c r="Z13" s="107">
        <f>T13*'Levy Proposition'!F$5/(1+Assumptions!$D$49)^('Incentive Relocation assumption'!$I13-2022)</f>
        <v>153717744.13322821</v>
      </c>
      <c r="AA13" s="107">
        <f>U13*'Levy Proposition'!G$5/(1+Assumptions!$D$49)^('Incentive Relocation assumption'!$I13-2022)</f>
        <v>86739758.445760101</v>
      </c>
      <c r="AB13" s="81">
        <f>P13*'Levy Proposition'!B$33/(1+Assumptions!$D$49)^('Incentive Relocation assumption'!$I13-2022)</f>
        <v>1178153872.1072795</v>
      </c>
      <c r="AC13" s="81">
        <f>Q13*'Levy Proposition'!C$33/(1+Assumptions!$D$49)^('Incentive Relocation assumption'!$I13-2022)</f>
        <v>847430823.35971439</v>
      </c>
      <c r="AD13" s="81">
        <f>R13*'Levy Proposition'!D$33/(1+Assumptions!$D$49)^('Incentive Relocation assumption'!$I13-2022)</f>
        <v>626460349.90211928</v>
      </c>
      <c r="AE13" s="81">
        <f>S13*'Levy Proposition'!E$33/(1+Assumptions!$D$49)^('Incentive Relocation assumption'!$I13-2022)</f>
        <v>220597323.60783499</v>
      </c>
      <c r="AF13" s="81">
        <f>T13*'Levy Proposition'!F$33/(1+Assumptions!$D$49)^('Incentive Relocation assumption'!$I13-2022)</f>
        <v>153576551.71651193</v>
      </c>
      <c r="AG13" s="81">
        <f>U13*'Levy Proposition'!G$33/(1+Assumptions!$D$49)^('Incentive Relocation assumption'!$I13-2022)</f>
        <v>86660086.471718311</v>
      </c>
      <c r="AH13" s="109">
        <f t="shared" si="4"/>
        <v>1083149.6775209904</v>
      </c>
      <c r="AI13" s="109">
        <f t="shared" si="5"/>
        <v>779095.5364780426</v>
      </c>
      <c r="AJ13" s="109">
        <f t="shared" si="6"/>
        <v>575943.7218183279</v>
      </c>
      <c r="AK13" s="109">
        <f t="shared" si="7"/>
        <v>202808.75493827462</v>
      </c>
      <c r="AL13" s="109">
        <f t="shared" si="8"/>
        <v>141192.4167162776</v>
      </c>
      <c r="AM13" s="109">
        <f t="shared" si="9"/>
        <v>79671.97404178977</v>
      </c>
      <c r="AN13" s="106">
        <f>'Levy Proposition'!B$11*'Incentive Relocation assumption'!J13/(1+Assumptions!$D$49)^('Incentive Relocation assumption'!$I13-2022)</f>
        <v>0</v>
      </c>
      <c r="AO13" s="106">
        <f>-'Levy Proposition'!C$11*'Incentive Relocation assumption'!K13/(1+Assumptions!$D$49)^('Incentive Relocation assumption'!$I13-2022)</f>
        <v>70112505.522757545</v>
      </c>
      <c r="AP13" s="106">
        <f>-'Levy Proposition'!D$11*'Incentive Relocation assumption'!L13/(1+Assumptions!$D$49)^('Incentive Relocation assumption'!$I13-2022)</f>
        <v>34029411.432270736</v>
      </c>
      <c r="AQ13" s="106">
        <f>-'Levy Proposition'!E$11*'Incentive Relocation assumption'!M13/(1+Assumptions!$D$49)^('Incentive Relocation assumption'!$I13-2022)</f>
        <v>18846075.280805014</v>
      </c>
      <c r="AR13" s="106">
        <f>-'Levy Proposition'!F$11*'Incentive Relocation assumption'!N13/(1+Assumptions!$D$49)^('Incentive Relocation assumption'!$I13-2022)</f>
        <v>7176130.1233140677</v>
      </c>
      <c r="AS13" s="106">
        <f>-'Levy Proposition'!G$11*'Incentive Relocation assumption'!O13/(1+Assumptions!$D$49)^('Incentive Relocation assumption'!$I13-2022)</f>
        <v>8716369.4677134473</v>
      </c>
    </row>
    <row r="14" spans="1:45" x14ac:dyDescent="0.35">
      <c r="A14">
        <v>2032</v>
      </c>
      <c r="B14" s="84">
        <f>'Future 95% Cost'!V13</f>
        <v>613797023.84727049</v>
      </c>
      <c r="C14" s="84">
        <f>'Future 95% Cost'!W13</f>
        <v>1090749542.1073742</v>
      </c>
      <c r="D14" s="84">
        <f>'Future 95% Cost'!X13</f>
        <v>805217607.94497156</v>
      </c>
      <c r="E14" s="84">
        <f>'Future 95% Cost'!Y13</f>
        <v>282416698.13789821</v>
      </c>
      <c r="F14" s="84">
        <f>'Future 95% Cost'!Z13</f>
        <v>196714522.04496104</v>
      </c>
      <c r="G14" s="84">
        <f>'Future 95% Cost'!AA13</f>
        <v>110997014.29418558</v>
      </c>
      <c r="H14" s="84"/>
      <c r="I14">
        <v>2032</v>
      </c>
      <c r="J14" s="103">
        <f t="shared" si="1"/>
        <v>142260.27491268466</v>
      </c>
      <c r="K14" s="103">
        <f t="shared" si="10"/>
        <v>-51511.166605965933</v>
      </c>
      <c r="L14" s="103">
        <f t="shared" si="11"/>
        <v>-58793.950635097688</v>
      </c>
      <c r="M14" s="103">
        <f t="shared" si="12"/>
        <v>-12716.794439777334</v>
      </c>
      <c r="N14" s="103">
        <f t="shared" si="13"/>
        <v>-15770.352829893065</v>
      </c>
      <c r="O14" s="103">
        <f t="shared" si="14"/>
        <v>-3468.0104019506357</v>
      </c>
      <c r="P14" s="106">
        <f t="shared" si="15"/>
        <v>4045386.5017463057</v>
      </c>
      <c r="Q14" s="106">
        <f t="shared" si="16"/>
        <v>1030223.3321193187</v>
      </c>
      <c r="R14" s="106">
        <f t="shared" si="17"/>
        <v>1175879.0127019538</v>
      </c>
      <c r="S14" s="106">
        <f t="shared" si="18"/>
        <v>254335.88879554666</v>
      </c>
      <c r="T14" s="106">
        <f t="shared" si="19"/>
        <v>315407.05659786129</v>
      </c>
      <c r="U14" s="106">
        <f t="shared" si="20"/>
        <v>69360.208039012708</v>
      </c>
      <c r="V14" s="107">
        <f>P14*'Levy Proposition'!B$5/(1+Assumptions!$D$49)^('Incentive Relocation assumption'!$I14-2022)</f>
        <v>1160110243.1379111</v>
      </c>
      <c r="W14" s="107">
        <f>Q14*'Levy Proposition'!C$5/(1+Assumptions!$D$49)^('Incentive Relocation assumption'!$I14-2022)</f>
        <v>763385268.30018306</v>
      </c>
      <c r="X14" s="107">
        <f>R14*'Levy Proposition'!D$5/(1+Assumptions!$D$49)^('Incentive Relocation assumption'!$I14-2022)</f>
        <v>564329959.57530618</v>
      </c>
      <c r="Y14" s="107">
        <f>S14*'Levy Proposition'!E$5/(1+Assumptions!$D$49)^('Incentive Relocation assumption'!$I14-2022)</f>
        <v>198719166.71738446</v>
      </c>
      <c r="Z14" s="107">
        <f>T14*'Levy Proposition'!F$5/(1+Assumptions!$D$49)^('Incentive Relocation assumption'!$I14-2022)</f>
        <v>138345306.66695094</v>
      </c>
      <c r="AA14" s="107">
        <f>U14*'Levy Proposition'!G$5/(1+Assumptions!$D$49)^('Incentive Relocation assumption'!$I14-2022)</f>
        <v>78065408.454052076</v>
      </c>
      <c r="AB14" s="81">
        <f>P14*'Levy Proposition'!B$33/(1+Assumptions!$D$49)^('Incentive Relocation assumption'!$I14-2022)</f>
        <v>1159044661.738642</v>
      </c>
      <c r="AC14" s="81">
        <f>Q14*'Levy Proposition'!C$33/(1+Assumptions!$D$49)^('Incentive Relocation assumption'!$I14-2022)</f>
        <v>762684085.67793822</v>
      </c>
      <c r="AD14" s="81">
        <f>R14*'Levy Proposition'!D$33/(1+Assumptions!$D$49)^('Incentive Relocation assumption'!$I14-2022)</f>
        <v>563811612.70997107</v>
      </c>
      <c r="AE14" s="81">
        <f>S14*'Levy Proposition'!E$33/(1+Assumptions!$D$49)^('Incentive Relocation assumption'!$I14-2022)</f>
        <v>198536639.71274433</v>
      </c>
      <c r="AF14" s="81">
        <f>T14*'Levy Proposition'!F$33/(1+Assumptions!$D$49)^('Incentive Relocation assumption'!$I14-2022)</f>
        <v>138218234.10093194</v>
      </c>
      <c r="AG14" s="81">
        <f>U14*'Levy Proposition'!G$33/(1+Assumptions!$D$49)^('Incentive Relocation assumption'!$I14-2022)</f>
        <v>77993704.0210751</v>
      </c>
      <c r="AH14" s="109">
        <f t="shared" si="4"/>
        <v>1065581.399269104</v>
      </c>
      <c r="AI14" s="109">
        <f t="shared" si="5"/>
        <v>701182.6222448349</v>
      </c>
      <c r="AJ14" s="109">
        <f t="shared" si="6"/>
        <v>518346.86533510685</v>
      </c>
      <c r="AK14" s="109">
        <f t="shared" si="7"/>
        <v>182527.00464013219</v>
      </c>
      <c r="AL14" s="109">
        <f t="shared" si="8"/>
        <v>127072.56601899862</v>
      </c>
      <c r="AM14" s="109">
        <f t="shared" si="9"/>
        <v>71704.432976976037</v>
      </c>
      <c r="AN14" s="106">
        <f>'Levy Proposition'!B$11*'Incentive Relocation assumption'!J14/(1+Assumptions!$D$49)^('Incentive Relocation assumption'!$I14-2022)</f>
        <v>0</v>
      </c>
      <c r="AO14" s="106">
        <f>-'Levy Proposition'!C$11*'Incentive Relocation assumption'!K14/(1+Assumptions!$D$49)^('Incentive Relocation assumption'!$I14-2022)</f>
        <v>63100952.544082068</v>
      </c>
      <c r="AP14" s="106">
        <f>-'Levy Proposition'!D$11*'Incentive Relocation assumption'!L14/(1+Assumptions!$D$49)^('Incentive Relocation assumption'!$I14-2022)</f>
        <v>30626323.505066864</v>
      </c>
      <c r="AQ14" s="106">
        <f>-'Levy Proposition'!E$11*'Incentive Relocation assumption'!M14/(1+Assumptions!$D$49)^('Incentive Relocation assumption'!$I14-2022)</f>
        <v>16961386.461225178</v>
      </c>
      <c r="AR14" s="106">
        <f>-'Levy Proposition'!F$11*'Incentive Relocation assumption'!N14/(1+Assumptions!$D$49)^('Incentive Relocation assumption'!$I14-2022)</f>
        <v>6458486.1571438136</v>
      </c>
      <c r="AS14" s="106">
        <f>-'Levy Proposition'!G$11*'Incentive Relocation assumption'!O14/(1+Assumptions!$D$49)^('Incentive Relocation assumption'!$I14-2022)</f>
        <v>7844694.9233663613</v>
      </c>
    </row>
    <row r="15" spans="1:45" x14ac:dyDescent="0.35">
      <c r="A15">
        <v>2033</v>
      </c>
      <c r="B15" s="84">
        <f>'Future 95% Cost'!V14</f>
        <v>586395547.08940172</v>
      </c>
      <c r="C15" s="84">
        <f>'Future 95% Cost'!W14</f>
        <v>1042097755.8257941</v>
      </c>
      <c r="D15" s="84">
        <f>'Future 95% Cost'!X14</f>
        <v>769368929.77866769</v>
      </c>
      <c r="E15" s="84">
        <f>'Future 95% Cost'!Y14</f>
        <v>269902649.19969761</v>
      </c>
      <c r="F15" s="84">
        <f>'Future 95% Cost'!Z14</f>
        <v>187987421.75042799</v>
      </c>
      <c r="G15" s="84">
        <f>'Future 95% Cost'!AA14</f>
        <v>106074023.84426284</v>
      </c>
      <c r="H15" s="84"/>
      <c r="I15">
        <v>2033</v>
      </c>
      <c r="J15" s="103">
        <f t="shared" si="1"/>
        <v>135147.26116705043</v>
      </c>
      <c r="K15" s="103">
        <f t="shared" si="10"/>
        <v>-48935.608275667641</v>
      </c>
      <c r="L15" s="103">
        <f t="shared" si="11"/>
        <v>-55854.253103342809</v>
      </c>
      <c r="M15" s="103">
        <f t="shared" si="12"/>
        <v>-12080.954717788467</v>
      </c>
      <c r="N15" s="103">
        <f t="shared" si="13"/>
        <v>-14981.835188398412</v>
      </c>
      <c r="O15" s="103">
        <f t="shared" si="14"/>
        <v>-3294.6098818531036</v>
      </c>
      <c r="P15" s="106">
        <f t="shared" si="15"/>
        <v>4187646.7766589904</v>
      </c>
      <c r="Q15" s="106">
        <f t="shared" si="16"/>
        <v>978712.16551335272</v>
      </c>
      <c r="R15" s="106">
        <f t="shared" si="17"/>
        <v>1117085.0620668561</v>
      </c>
      <c r="S15" s="106">
        <f t="shared" si="18"/>
        <v>241619.09435576934</v>
      </c>
      <c r="T15" s="106">
        <f t="shared" si="19"/>
        <v>299636.70376796823</v>
      </c>
      <c r="U15" s="106">
        <f t="shared" si="20"/>
        <v>65892.197637062069</v>
      </c>
      <c r="V15" s="107">
        <f>P15*'Levy Proposition'!B$5/(1+Assumptions!$D$49)^('Incentive Relocation assumption'!$I15-2022)</f>
        <v>1137695670.4556553</v>
      </c>
      <c r="W15" s="107">
        <f>Q15*'Levy Proposition'!C$5/(1+Assumptions!$D$49)^('Incentive Relocation assumption'!$I15-2022)</f>
        <v>687043448.65019548</v>
      </c>
      <c r="X15" s="107">
        <f>R15*'Levy Proposition'!D$5/(1+Assumptions!$D$49)^('Incentive Relocation assumption'!$I15-2022)</f>
        <v>507894529.41182822</v>
      </c>
      <c r="Y15" s="107">
        <f>S15*'Levy Proposition'!E$5/(1+Assumptions!$D$49)^('Incentive Relocation assumption'!$I15-2022)</f>
        <v>178846392.88155389</v>
      </c>
      <c r="Z15" s="107">
        <f>T15*'Levy Proposition'!F$5/(1+Assumptions!$D$49)^('Incentive Relocation assumption'!$I15-2022)</f>
        <v>124510179.25545689</v>
      </c>
      <c r="AA15" s="107">
        <f>U15*'Levy Proposition'!G$5/(1+Assumptions!$D$49)^('Incentive Relocation assumption'!$I15-2022)</f>
        <v>70258530.877841935</v>
      </c>
      <c r="AB15" s="81">
        <f>P15*'Levy Proposition'!B$33/(1+Assumptions!$D$49)^('Incentive Relocation assumption'!$I15-2022)</f>
        <v>1136650677.2305396</v>
      </c>
      <c r="AC15" s="81">
        <f>Q15*'Levy Proposition'!C$33/(1+Assumptions!$D$49)^('Incentive Relocation assumption'!$I15-2022)</f>
        <v>686412387.31468737</v>
      </c>
      <c r="AD15" s="81">
        <f>R15*'Levy Proposition'!D$33/(1+Assumptions!$D$49)^('Incentive Relocation assumption'!$I15-2022)</f>
        <v>507428019.46888709</v>
      </c>
      <c r="AE15" s="81">
        <f>S15*'Levy Proposition'!E$33/(1+Assumptions!$D$49)^('Incentive Relocation assumption'!$I15-2022)</f>
        <v>178682119.36469787</v>
      </c>
      <c r="AF15" s="81">
        <f>T15*'Levy Proposition'!F$33/(1+Assumptions!$D$49)^('Incentive Relocation assumption'!$I15-2022)</f>
        <v>124395814.49416023</v>
      </c>
      <c r="AG15" s="81">
        <f>U15*'Levy Proposition'!G$33/(1+Assumptions!$D$49)^('Incentive Relocation assumption'!$I15-2022)</f>
        <v>70193997.197455749</v>
      </c>
      <c r="AH15" s="109">
        <f t="shared" si="4"/>
        <v>1044993.2251157761</v>
      </c>
      <c r="AI15" s="109">
        <f t="shared" si="5"/>
        <v>631061.33550810814</v>
      </c>
      <c r="AJ15" s="109">
        <f t="shared" si="6"/>
        <v>466509.94294112921</v>
      </c>
      <c r="AK15" s="109">
        <f t="shared" si="7"/>
        <v>164273.51685601473</v>
      </c>
      <c r="AL15" s="109">
        <f t="shared" si="8"/>
        <v>114364.76129665971</v>
      </c>
      <c r="AM15" s="109">
        <f t="shared" si="9"/>
        <v>64533.680386185646</v>
      </c>
      <c r="AN15" s="106">
        <f>'Levy Proposition'!B$11*'Incentive Relocation assumption'!J15/(1+Assumptions!$D$49)^('Incentive Relocation assumption'!$I15-2022)</f>
        <v>0</v>
      </c>
      <c r="AO15" s="106">
        <f>-'Levy Proposition'!C$11*'Incentive Relocation assumption'!K15/(1+Assumptions!$D$49)^('Incentive Relocation assumption'!$I15-2022)</f>
        <v>56790585.107218631</v>
      </c>
      <c r="AP15" s="106">
        <f>-'Levy Proposition'!D$11*'Incentive Relocation assumption'!L15/(1+Assumptions!$D$49)^('Incentive Relocation assumption'!$I15-2022)</f>
        <v>27563559.049614206</v>
      </c>
      <c r="AQ15" s="106">
        <f>-'Levy Proposition'!E$11*'Incentive Relocation assumption'!M15/(1+Assumptions!$D$49)^('Incentive Relocation assumption'!$I15-2022)</f>
        <v>15265174.653103907</v>
      </c>
      <c r="AR15" s="106">
        <f>-'Levy Proposition'!F$11*'Incentive Relocation assumption'!N15/(1+Assumptions!$D$49)^('Incentive Relocation assumption'!$I15-2022)</f>
        <v>5812609.683107988</v>
      </c>
      <c r="AS15" s="106">
        <f>-'Levy Proposition'!G$11*'Incentive Relocation assumption'!O15/(1+Assumptions!$D$49)^('Incentive Relocation assumption'!$I15-2022)</f>
        <v>7060191.5933737336</v>
      </c>
    </row>
    <row r="16" spans="1:45" x14ac:dyDescent="0.35">
      <c r="A16">
        <v>2034</v>
      </c>
      <c r="B16" s="84">
        <f>'Future 95% Cost'!V15</f>
        <v>560220422.14158738</v>
      </c>
      <c r="C16" s="84">
        <f>'Future 95% Cost'!W15</f>
        <v>995620786.29694748</v>
      </c>
      <c r="D16" s="84">
        <f>'Future 95% Cost'!X15</f>
        <v>735120226.01617086</v>
      </c>
      <c r="E16" s="84">
        <f>'Future 95% Cost'!Y15</f>
        <v>257945230.11492622</v>
      </c>
      <c r="F16" s="84">
        <f>'Future 95% Cost'!Z15</f>
        <v>179649090.60226297</v>
      </c>
      <c r="G16" s="84">
        <f>'Future 95% Cost'!AA15</f>
        <v>101370252.94393402</v>
      </c>
      <c r="H16" s="84"/>
      <c r="I16">
        <v>2034</v>
      </c>
      <c r="J16" s="103">
        <f t="shared" si="1"/>
        <v>128389.89810869789</v>
      </c>
      <c r="K16" s="103">
        <f t="shared" si="10"/>
        <v>-46488.82786188426</v>
      </c>
      <c r="L16" s="103">
        <f t="shared" si="11"/>
        <v>-53061.540448175663</v>
      </c>
      <c r="M16" s="103">
        <f t="shared" si="12"/>
        <v>-11476.906981899045</v>
      </c>
      <c r="N16" s="103">
        <f t="shared" si="13"/>
        <v>-14232.743428978491</v>
      </c>
      <c r="O16" s="103">
        <f t="shared" si="14"/>
        <v>-3129.8793877604485</v>
      </c>
      <c r="P16" s="106">
        <f t="shared" si="15"/>
        <v>4322794.0378260408</v>
      </c>
      <c r="Q16" s="106">
        <f t="shared" si="16"/>
        <v>929776.55723768508</v>
      </c>
      <c r="R16" s="106">
        <f t="shared" si="17"/>
        <v>1061230.8089635132</v>
      </c>
      <c r="S16" s="106">
        <f t="shared" si="18"/>
        <v>229538.13963798087</v>
      </c>
      <c r="T16" s="106">
        <f t="shared" si="19"/>
        <v>284654.8685795698</v>
      </c>
      <c r="U16" s="106">
        <f t="shared" si="20"/>
        <v>62597.587755208966</v>
      </c>
      <c r="V16" s="107">
        <f>P16*'Levy Proposition'!B$5/(1+Assumptions!$D$49)^('Incentive Relocation assumption'!$I16-2022)</f>
        <v>1112595834.325835</v>
      </c>
      <c r="W16" s="107">
        <f>Q16*'Levy Proposition'!C$5/(1+Assumptions!$D$49)^('Incentive Relocation assumption'!$I16-2022)</f>
        <v>618336140.2614069</v>
      </c>
      <c r="X16" s="107">
        <f>R16*'Levy Proposition'!D$5/(1+Assumptions!$D$49)^('Incentive Relocation assumption'!$I16-2022)</f>
        <v>457102885.69579262</v>
      </c>
      <c r="Y16" s="107">
        <f>S16*'Levy Proposition'!E$5/(1+Assumptions!$D$49)^('Incentive Relocation assumption'!$I16-2022)</f>
        <v>160960982.1494129</v>
      </c>
      <c r="Z16" s="107">
        <f>T16*'Levy Proposition'!F$5/(1+Assumptions!$D$49)^('Incentive Relocation assumption'!$I16-2022)</f>
        <v>112058624.26216616</v>
      </c>
      <c r="AA16" s="107">
        <f>U16*'Levy Proposition'!G$5/(1+Assumptions!$D$49)^('Incentive Relocation assumption'!$I16-2022)</f>
        <v>63232374.733785756</v>
      </c>
      <c r="AB16" s="81">
        <f>P16*'Levy Proposition'!B$33/(1+Assumptions!$D$49)^('Incentive Relocation assumption'!$I16-2022)</f>
        <v>1111573895.7359686</v>
      </c>
      <c r="AC16" s="81">
        <f>Q16*'Levy Proposition'!C$33/(1+Assumptions!$D$49)^('Incentive Relocation assumption'!$I16-2022)</f>
        <v>617768187.7814976</v>
      </c>
      <c r="AD16" s="81">
        <f>R16*'Levy Proposition'!D$33/(1+Assumptions!$D$49)^('Incentive Relocation assumption'!$I16-2022)</f>
        <v>456683028.75941026</v>
      </c>
      <c r="AE16" s="81">
        <f>S16*'Levy Proposition'!E$33/(1+Assumptions!$D$49)^('Incentive Relocation assumption'!$I16-2022)</f>
        <v>160813136.69282714</v>
      </c>
      <c r="AF16" s="81">
        <f>T16*'Levy Proposition'!F$33/(1+Assumptions!$D$49)^('Incentive Relocation assumption'!$I16-2022)</f>
        <v>111955696.47030522</v>
      </c>
      <c r="AG16" s="81">
        <f>U16*'Levy Proposition'!G$33/(1+Assumptions!$D$49)^('Incentive Relocation assumption'!$I16-2022)</f>
        <v>63174294.699800633</v>
      </c>
      <c r="AH16" s="109">
        <f t="shared" si="4"/>
        <v>1021938.5898663998</v>
      </c>
      <c r="AI16" s="109">
        <f t="shared" si="5"/>
        <v>567952.4799093008</v>
      </c>
      <c r="AJ16" s="109">
        <f t="shared" si="6"/>
        <v>419856.93638235331</v>
      </c>
      <c r="AK16" s="109">
        <f t="shared" si="7"/>
        <v>147845.45658576488</v>
      </c>
      <c r="AL16" s="109">
        <f t="shared" si="8"/>
        <v>102927.79186093807</v>
      </c>
      <c r="AM16" s="109">
        <f t="shared" si="9"/>
        <v>58080.033985123038</v>
      </c>
      <c r="AN16" s="106">
        <f>'Levy Proposition'!B$11*'Incentive Relocation assumption'!J16/(1+Assumptions!$D$49)^('Incentive Relocation assumption'!$I16-2022)</f>
        <v>0</v>
      </c>
      <c r="AO16" s="106">
        <f>-'Levy Proposition'!C$11*'Incentive Relocation assumption'!K16/(1+Assumptions!$D$49)^('Incentive Relocation assumption'!$I16-2022)</f>
        <v>51111281.633461088</v>
      </c>
      <c r="AP16" s="106">
        <f>-'Levy Proposition'!D$11*'Incentive Relocation assumption'!L16/(1+Assumptions!$D$49)^('Incentive Relocation assumption'!$I16-2022)</f>
        <v>24807084.250771232</v>
      </c>
      <c r="AQ16" s="106">
        <f>-'Levy Proposition'!E$11*'Incentive Relocation assumption'!M16/(1+Assumptions!$D$49)^('Incentive Relocation assumption'!$I16-2022)</f>
        <v>13738591.342310218</v>
      </c>
      <c r="AR16" s="106">
        <f>-'Levy Proposition'!F$11*'Incentive Relocation assumption'!N16/(1+Assumptions!$D$49)^('Incentive Relocation assumption'!$I16-2022)</f>
        <v>5231323.6424280545</v>
      </c>
      <c r="AS16" s="106">
        <f>-'Levy Proposition'!G$11*'Incentive Relocation assumption'!O16/(1+Assumptions!$D$49)^('Incentive Relocation assumption'!$I16-2022)</f>
        <v>6354141.9802919254</v>
      </c>
    </row>
    <row r="17" spans="1:45" x14ac:dyDescent="0.35">
      <c r="A17">
        <v>2035</v>
      </c>
      <c r="B17" s="84">
        <f>'Future 95% Cost'!V16</f>
        <v>535216642.98891997</v>
      </c>
      <c r="C17" s="84">
        <f>'Future 95% Cost'!W16</f>
        <v>951221229.86634994</v>
      </c>
      <c r="D17" s="84">
        <f>'Future 95% Cost'!X16</f>
        <v>702399935.89377546</v>
      </c>
      <c r="E17" s="84">
        <f>'Future 95% Cost'!Y16</f>
        <v>246519600.60677448</v>
      </c>
      <c r="F17" s="84">
        <f>'Future 95% Cost'!Z16</f>
        <v>171682149.21713793</v>
      </c>
      <c r="G17" s="84">
        <f>'Future 95% Cost'!AA16</f>
        <v>96875907.282800764</v>
      </c>
      <c r="H17" s="84"/>
      <c r="I17">
        <v>2035</v>
      </c>
      <c r="J17" s="103">
        <f t="shared" si="1"/>
        <v>121970.40320326301</v>
      </c>
      <c r="K17" s="103">
        <f t="shared" si="10"/>
        <v>-44164.386468790042</v>
      </c>
      <c r="L17" s="103">
        <f t="shared" si="11"/>
        <v>-50408.46342576688</v>
      </c>
      <c r="M17" s="103">
        <f t="shared" si="12"/>
        <v>-10903.061632804092</v>
      </c>
      <c r="N17" s="103">
        <f t="shared" si="13"/>
        <v>-13521.106257529565</v>
      </c>
      <c r="O17" s="103">
        <f t="shared" si="14"/>
        <v>-2973.3854183724261</v>
      </c>
      <c r="P17" s="106">
        <f t="shared" si="15"/>
        <v>4451183.9359347383</v>
      </c>
      <c r="Q17" s="106">
        <f t="shared" si="16"/>
        <v>883287.72937580082</v>
      </c>
      <c r="R17" s="106">
        <f t="shared" si="17"/>
        <v>1008169.2685153376</v>
      </c>
      <c r="S17" s="106">
        <f t="shared" si="18"/>
        <v>218061.23265608182</v>
      </c>
      <c r="T17" s="106">
        <f t="shared" si="19"/>
        <v>270422.12515059131</v>
      </c>
      <c r="U17" s="106">
        <f t="shared" si="20"/>
        <v>59467.708367448518</v>
      </c>
      <c r="V17" s="107">
        <f>P17*'Levy Proposition'!B$5/(1+Assumptions!$D$49)^('Incentive Relocation assumption'!$I17-2022)</f>
        <v>1085338601.2249339</v>
      </c>
      <c r="W17" s="107">
        <f>Q17*'Levy Proposition'!C$5/(1+Assumptions!$D$49)^('Incentive Relocation assumption'!$I17-2022)</f>
        <v>556499859.07665706</v>
      </c>
      <c r="X17" s="107">
        <f>R17*'Levy Proposition'!D$5/(1+Assumptions!$D$49)^('Incentive Relocation assumption'!$I17-2022)</f>
        <v>411390625.4382956</v>
      </c>
      <c r="Y17" s="107">
        <f>S17*'Levy Proposition'!E$5/(1+Assumptions!$D$49)^('Incentive Relocation assumption'!$I17-2022)</f>
        <v>144864189.63821211</v>
      </c>
      <c r="Z17" s="107">
        <f>T17*'Levy Proposition'!F$5/(1+Assumptions!$D$49)^('Incentive Relocation assumption'!$I17-2022)</f>
        <v>100852278.47729562</v>
      </c>
      <c r="AA17" s="107">
        <f>U17*'Levy Proposition'!G$5/(1+Assumptions!$D$49)^('Incentive Relocation assumption'!$I17-2022)</f>
        <v>56908864.511069626</v>
      </c>
      <c r="AB17" s="81">
        <f>P17*'Levy Proposition'!B$33/(1+Assumptions!$D$49)^('Incentive Relocation assumption'!$I17-2022)</f>
        <v>1084341698.8768899</v>
      </c>
      <c r="AC17" s="81">
        <f>Q17*'Levy Proposition'!C$33/(1+Assumptions!$D$49)^('Incentive Relocation assumption'!$I17-2022)</f>
        <v>555988704.29457021</v>
      </c>
      <c r="AD17" s="81">
        <f>R17*'Levy Proposition'!D$33/(1+Assumptions!$D$49)^('Incentive Relocation assumption'!$I17-2022)</f>
        <v>411012756.00658113</v>
      </c>
      <c r="AE17" s="81">
        <f>S17*'Levy Proposition'!E$33/(1+Assumptions!$D$49)^('Incentive Relocation assumption'!$I17-2022)</f>
        <v>144731129.36500812</v>
      </c>
      <c r="AF17" s="81">
        <f>T17*'Levy Proposition'!F$33/(1+Assumptions!$D$49)^('Incentive Relocation assumption'!$I17-2022)</f>
        <v>100759643.90859407</v>
      </c>
      <c r="AG17" s="81">
        <f>U17*'Levy Proposition'!G$33/(1+Assumptions!$D$49)^('Incentive Relocation assumption'!$I17-2022)</f>
        <v>56856592.731008008</v>
      </c>
      <c r="AH17" s="109">
        <f t="shared" si="4"/>
        <v>996902.34804391861</v>
      </c>
      <c r="AI17" s="109">
        <f t="shared" si="5"/>
        <v>511154.78208684921</v>
      </c>
      <c r="AJ17" s="109">
        <f t="shared" si="6"/>
        <v>377869.43171447515</v>
      </c>
      <c r="AK17" s="109">
        <f t="shared" si="7"/>
        <v>133060.2732039988</v>
      </c>
      <c r="AL17" s="109">
        <f t="shared" si="8"/>
        <v>92634.568701550364</v>
      </c>
      <c r="AM17" s="109">
        <f t="shared" si="9"/>
        <v>52271.780061617494</v>
      </c>
      <c r="AN17" s="106">
        <f>'Levy Proposition'!B$11*'Incentive Relocation assumption'!J17/(1+Assumptions!$D$49)^('Incentive Relocation assumption'!$I17-2022)</f>
        <v>0</v>
      </c>
      <c r="AO17" s="106">
        <f>-'Levy Proposition'!C$11*'Incentive Relocation assumption'!K17/(1+Assumptions!$D$49)^('Incentive Relocation assumption'!$I17-2022)</f>
        <v>45999933.004439496</v>
      </c>
      <c r="AP17" s="106">
        <f>-'Levy Proposition'!D$11*'Incentive Relocation assumption'!L17/(1+Assumptions!$D$49)^('Incentive Relocation assumption'!$I17-2022)</f>
        <v>22326268.821713556</v>
      </c>
      <c r="AQ17" s="106">
        <f>-'Levy Proposition'!E$11*'Incentive Relocation assumption'!M17/(1+Assumptions!$D$49)^('Incentive Relocation assumption'!$I17-2022)</f>
        <v>12364672.947428249</v>
      </c>
      <c r="AR17" s="106">
        <f>-'Levy Proposition'!F$11*'Incentive Relocation assumption'!N17/(1+Assumptions!$D$49)^('Incentive Relocation assumption'!$I17-2022)</f>
        <v>4708168.7131611761</v>
      </c>
      <c r="AS17" s="106">
        <f>-'Levy Proposition'!G$11*'Incentive Relocation assumption'!O17/(1+Assumptions!$D$49)^('Incentive Relocation assumption'!$I17-2022)</f>
        <v>5718700.3740241025</v>
      </c>
    </row>
    <row r="18" spans="1:45" x14ac:dyDescent="0.35">
      <c r="A18">
        <v>2036</v>
      </c>
      <c r="B18" s="84">
        <f>'Future 95% Cost'!V17</f>
        <v>511331675.69348198</v>
      </c>
      <c r="C18" s="84">
        <f>'Future 95% Cost'!W17</f>
        <v>908806052.72032928</v>
      </c>
      <c r="D18" s="84">
        <f>'Future 95% Cost'!X17</f>
        <v>671139705.21304071</v>
      </c>
      <c r="E18" s="84">
        <f>'Future 95% Cost'!Y17</f>
        <v>235602032.11041871</v>
      </c>
      <c r="F18" s="84">
        <f>'Future 95% Cost'!Z17</f>
        <v>164069997.51600015</v>
      </c>
      <c r="G18" s="84">
        <f>'Future 95% Cost'!AA17</f>
        <v>92581631.388891548</v>
      </c>
      <c r="H18" s="84"/>
      <c r="I18">
        <v>2036</v>
      </c>
      <c r="J18" s="103">
        <f t="shared" si="1"/>
        <v>115871.88304309986</v>
      </c>
      <c r="K18" s="103">
        <f t="shared" si="10"/>
        <v>-41956.167145350541</v>
      </c>
      <c r="L18" s="103">
        <f t="shared" si="11"/>
        <v>-47888.040254478539</v>
      </c>
      <c r="M18" s="103">
        <f t="shared" si="12"/>
        <v>-10357.908551163888</v>
      </c>
      <c r="N18" s="103">
        <f t="shared" si="13"/>
        <v>-12845.050944653087</v>
      </c>
      <c r="O18" s="103">
        <f t="shared" si="14"/>
        <v>-2824.7161474538048</v>
      </c>
      <c r="P18" s="106">
        <f t="shared" si="15"/>
        <v>4573154.3391380012</v>
      </c>
      <c r="Q18" s="106">
        <f t="shared" si="16"/>
        <v>839123.34290701081</v>
      </c>
      <c r="R18" s="106">
        <f t="shared" si="17"/>
        <v>957760.8050895707</v>
      </c>
      <c r="S18" s="106">
        <f t="shared" si="18"/>
        <v>207158.17102327774</v>
      </c>
      <c r="T18" s="106">
        <f t="shared" si="19"/>
        <v>256901.01889306173</v>
      </c>
      <c r="U18" s="106">
        <f t="shared" si="20"/>
        <v>56494.322949076093</v>
      </c>
      <c r="V18" s="107">
        <f>P18*'Levy Proposition'!B$5/(1+Assumptions!$D$49)^('Incentive Relocation assumption'!$I18-2022)</f>
        <v>1056385398.6563933</v>
      </c>
      <c r="W18" s="107">
        <f>Q18*'Levy Proposition'!C$5/(1+Assumptions!$D$49)^('Incentive Relocation assumption'!$I18-2022)</f>
        <v>500847472.73774773</v>
      </c>
      <c r="X18" s="107">
        <f>R18*'Levy Proposition'!D$5/(1+Assumptions!$D$49)^('Incentive Relocation assumption'!$I18-2022)</f>
        <v>370249788.38384485</v>
      </c>
      <c r="Y18" s="107">
        <f>S18*'Levy Proposition'!E$5/(1+Assumptions!$D$49)^('Incentive Relocation assumption'!$I18-2022)</f>
        <v>130377145.8107522</v>
      </c>
      <c r="Z18" s="107">
        <f>T18*'Levy Proposition'!F$5/(1+Assumptions!$D$49)^('Incentive Relocation assumption'!$I18-2022)</f>
        <v>90766615.60886246</v>
      </c>
      <c r="AA18" s="107">
        <f>U18*'Levy Proposition'!G$5/(1+Assumptions!$D$49)^('Incentive Relocation assumption'!$I18-2022)</f>
        <v>51217732.586735338</v>
      </c>
      <c r="AB18" s="81">
        <f>P18*'Levy Proposition'!B$33/(1+Assumptions!$D$49)^('Incentive Relocation assumption'!$I18-2022)</f>
        <v>1055415090.3275719</v>
      </c>
      <c r="AC18" s="81">
        <f>Q18*'Levy Proposition'!C$33/(1+Assumptions!$D$49)^('Incentive Relocation assumption'!$I18-2022)</f>
        <v>500387435.63870734</v>
      </c>
      <c r="AD18" s="81">
        <f>R18*'Levy Proposition'!D$33/(1+Assumptions!$D$49)^('Incentive Relocation assumption'!$I18-2022)</f>
        <v>369909707.52522057</v>
      </c>
      <c r="AE18" s="81">
        <f>S18*'Levy Proposition'!E$33/(1+Assumptions!$D$49)^('Incentive Relocation assumption'!$I18-2022)</f>
        <v>130257392.1388167</v>
      </c>
      <c r="AF18" s="81">
        <f>T18*'Levy Proposition'!F$33/(1+Assumptions!$D$49)^('Incentive Relocation assumption'!$I18-2022)</f>
        <v>90683244.896605134</v>
      </c>
      <c r="AG18" s="81">
        <f>U18*'Levy Proposition'!G$33/(1+Assumptions!$D$49)^('Incentive Relocation assumption'!$I18-2022)</f>
        <v>51170688.210151315</v>
      </c>
      <c r="AH18" s="109">
        <f t="shared" si="4"/>
        <v>970308.32882142067</v>
      </c>
      <c r="AI18" s="109">
        <f t="shared" si="5"/>
        <v>460037.09904038906</v>
      </c>
      <c r="AJ18" s="109">
        <f t="shared" si="6"/>
        <v>340080.8586242795</v>
      </c>
      <c r="AK18" s="109">
        <f t="shared" si="7"/>
        <v>119753.67193549871</v>
      </c>
      <c r="AL18" s="109">
        <f t="shared" si="8"/>
        <v>83370.712257325649</v>
      </c>
      <c r="AM18" s="109">
        <f t="shared" si="9"/>
        <v>47044.376584023237</v>
      </c>
      <c r="AN18" s="106">
        <f>'Levy Proposition'!B$11*'Incentive Relocation assumption'!J18/(1+Assumptions!$D$49)^('Incentive Relocation assumption'!$I18-2022)</f>
        <v>0</v>
      </c>
      <c r="AO18" s="106">
        <f>-'Levy Proposition'!C$11*'Incentive Relocation assumption'!K18/(1+Assumptions!$D$49)^('Incentive Relocation assumption'!$I18-2022)</f>
        <v>41399741.285838589</v>
      </c>
      <c r="AP18" s="106">
        <f>-'Levy Proposition'!D$11*'Incentive Relocation assumption'!L18/(1+Assumptions!$D$49)^('Incentive Relocation assumption'!$I18-2022)</f>
        <v>20093545.636421259</v>
      </c>
      <c r="AQ18" s="106">
        <f>-'Levy Proposition'!E$11*'Incentive Relocation assumption'!M18/(1+Assumptions!$D$49)^('Incentive Relocation assumption'!$I18-2022)</f>
        <v>11128152.31835519</v>
      </c>
      <c r="AR18" s="106">
        <f>-'Levy Proposition'!F$11*'Incentive Relocation assumption'!N18/(1+Assumptions!$D$49)^('Incentive Relocation assumption'!$I18-2022)</f>
        <v>4237331.5334207257</v>
      </c>
      <c r="AS18" s="106">
        <f>-'Levy Proposition'!G$11*'Incentive Relocation assumption'!O18/(1+Assumptions!$D$49)^('Incentive Relocation assumption'!$I18-2022)</f>
        <v>5146805.6693251468</v>
      </c>
    </row>
    <row r="19" spans="1:45" x14ac:dyDescent="0.35">
      <c r="A19">
        <v>2037</v>
      </c>
      <c r="B19" s="84">
        <f>'Future 95% Cost'!V18</f>
        <v>488515347.09175777</v>
      </c>
      <c r="C19" s="84">
        <f>'Future 95% Cost'!W18</f>
        <v>868286394.53774023</v>
      </c>
      <c r="D19" s="84">
        <f>'Future 95% Cost'!X18</f>
        <v>641274242.4211762</v>
      </c>
      <c r="E19" s="84">
        <f>'Future 95% Cost'!Y18</f>
        <v>225169857.89039269</v>
      </c>
      <c r="F19" s="84">
        <f>'Future 95% Cost'!Z18</f>
        <v>156796779.68285111</v>
      </c>
      <c r="G19" s="84">
        <f>'Future 95% Cost'!AA18</f>
        <v>88478488.916899294</v>
      </c>
      <c r="H19" s="84"/>
      <c r="I19">
        <v>2037</v>
      </c>
      <c r="J19" s="103">
        <f t="shared" si="1"/>
        <v>110078.28889094488</v>
      </c>
      <c r="K19" s="103">
        <f t="shared" si="10"/>
        <v>-39858.358788083016</v>
      </c>
      <c r="L19" s="103">
        <f t="shared" si="11"/>
        <v>-45493.638241754612</v>
      </c>
      <c r="M19" s="103">
        <f t="shared" si="12"/>
        <v>-9840.0131236056932</v>
      </c>
      <c r="N19" s="103">
        <f t="shared" si="13"/>
        <v>-12202.798397420433</v>
      </c>
      <c r="O19" s="103">
        <f t="shared" si="14"/>
        <v>-2683.4803400811143</v>
      </c>
      <c r="P19" s="106">
        <f t="shared" si="15"/>
        <v>4689026.2221811013</v>
      </c>
      <c r="Q19" s="106">
        <f t="shared" si="16"/>
        <v>797167.17576166033</v>
      </c>
      <c r="R19" s="106">
        <f t="shared" si="17"/>
        <v>909872.76483509212</v>
      </c>
      <c r="S19" s="106">
        <f t="shared" si="18"/>
        <v>196800.26247211386</v>
      </c>
      <c r="T19" s="106">
        <f t="shared" si="19"/>
        <v>244055.96794840865</v>
      </c>
      <c r="U19" s="106">
        <f t="shared" si="20"/>
        <v>53669.606801622285</v>
      </c>
      <c r="V19" s="107">
        <f>P19*'Levy Proposition'!B$5/(1+Assumptions!$D$49)^('Incentive Relocation assumption'!$I19-2022)</f>
        <v>1026138577.8200765</v>
      </c>
      <c r="W19" s="107">
        <f>Q19*'Levy Proposition'!C$5/(1+Assumptions!$D$49)^('Incentive Relocation assumption'!$I19-2022)</f>
        <v>450760565.08620787</v>
      </c>
      <c r="X19" s="107">
        <f>R19*'Levy Proposition'!D$5/(1+Assumptions!$D$49)^('Incentive Relocation assumption'!$I19-2022)</f>
        <v>333223212.49355555</v>
      </c>
      <c r="Y19" s="107">
        <f>S19*'Levy Proposition'!E$5/(1+Assumptions!$D$49)^('Incentive Relocation assumption'!$I19-2022)</f>
        <v>117338868.85509746</v>
      </c>
      <c r="Z19" s="107">
        <f>T19*'Levy Proposition'!F$5/(1+Assumptions!$D$49)^('Incentive Relocation assumption'!$I19-2022)</f>
        <v>81689562.531219408</v>
      </c>
      <c r="AA19" s="107">
        <f>U19*'Levy Proposition'!G$5/(1+Assumptions!$D$49)^('Incentive Relocation assumption'!$I19-2022)</f>
        <v>46095738.403216042</v>
      </c>
      <c r="AB19" s="81">
        <f>P19*'Levy Proposition'!B$33/(1+Assumptions!$D$49)^('Incentive Relocation assumption'!$I19-2022)</f>
        <v>1025196051.7213154</v>
      </c>
      <c r="AC19" s="81">
        <f>Q19*'Levy Proposition'!C$33/(1+Assumptions!$D$49)^('Incentive Relocation assumption'!$I19-2022)</f>
        <v>450346533.68141598</v>
      </c>
      <c r="AD19" s="81">
        <f>R19*'Levy Proposition'!D$33/(1+Assumptions!$D$49)^('Incentive Relocation assumption'!$I19-2022)</f>
        <v>332917141.18771356</v>
      </c>
      <c r="AE19" s="81">
        <f>S19*'Levy Proposition'!E$33/(1+Assumptions!$D$49)^('Incentive Relocation assumption'!$I19-2022)</f>
        <v>117231091.06690632</v>
      </c>
      <c r="AF19" s="81">
        <f>T19*'Levy Proposition'!F$33/(1+Assumptions!$D$49)^('Incentive Relocation assumption'!$I19-2022)</f>
        <v>81614529.249802768</v>
      </c>
      <c r="AG19" s="81">
        <f>U19*'Levy Proposition'!G$33/(1+Assumptions!$D$49)^('Incentive Relocation assumption'!$I19-2022)</f>
        <v>46053398.667213731</v>
      </c>
      <c r="AH19" s="109">
        <f t="shared" si="4"/>
        <v>942526.0987610817</v>
      </c>
      <c r="AI19" s="109">
        <f t="shared" si="5"/>
        <v>414031.40479189157</v>
      </c>
      <c r="AJ19" s="109">
        <f t="shared" si="6"/>
        <v>306071.30584198236</v>
      </c>
      <c r="AK19" s="109">
        <f t="shared" si="7"/>
        <v>107777.7881911397</v>
      </c>
      <c r="AL19" s="109">
        <f t="shared" si="8"/>
        <v>75033.281416639686</v>
      </c>
      <c r="AM19" s="109">
        <f t="shared" si="9"/>
        <v>42339.73600231111</v>
      </c>
      <c r="AN19" s="106">
        <f>'Levy Proposition'!B$11*'Incentive Relocation assumption'!J19/(1+Assumptions!$D$49)^('Incentive Relocation assumption'!$I19-2022)</f>
        <v>0</v>
      </c>
      <c r="AO19" s="106">
        <f>-'Levy Proposition'!C$11*'Incentive Relocation assumption'!K19/(1+Assumptions!$D$49)^('Incentive Relocation assumption'!$I19-2022)</f>
        <v>37259588.581769332</v>
      </c>
      <c r="AP19" s="106">
        <f>-'Levy Proposition'!D$11*'Incentive Relocation assumption'!L19/(1+Assumptions!$D$49)^('Incentive Relocation assumption'!$I19-2022)</f>
        <v>18084104.400385682</v>
      </c>
      <c r="AQ19" s="106">
        <f>-'Levy Proposition'!E$11*'Incentive Relocation assumption'!M19/(1+Assumptions!$D$49)^('Incentive Relocation assumption'!$I19-2022)</f>
        <v>10015289.085852513</v>
      </c>
      <c r="AR19" s="106">
        <f>-'Levy Proposition'!F$11*'Incentive Relocation assumption'!N19/(1+Assumptions!$D$49)^('Incentive Relocation assumption'!$I19-2022)</f>
        <v>3813580.1025843527</v>
      </c>
      <c r="AS19" s="106">
        <f>-'Levy Proposition'!G$11*'Incentive Relocation assumption'!O19/(1+Assumptions!$D$49)^('Incentive Relocation assumption'!$I19-2022)</f>
        <v>4632102.9019321427</v>
      </c>
    </row>
    <row r="20" spans="1:45" x14ac:dyDescent="0.35">
      <c r="A20">
        <v>2038</v>
      </c>
      <c r="B20" s="84">
        <f>'Future 95% Cost'!V19</f>
        <v>466719738.51200902</v>
      </c>
      <c r="C20" s="84">
        <f>'Future 95% Cost'!W19</f>
        <v>829577380.97680306</v>
      </c>
      <c r="D20" s="84">
        <f>'Future 95% Cost'!X19</f>
        <v>612741181.16062415</v>
      </c>
      <c r="E20" s="84">
        <f>'Future 95% Cost'!Y19</f>
        <v>215201425.40154755</v>
      </c>
      <c r="F20" s="84">
        <f>'Future 95% Cost'!Z19</f>
        <v>149847350.7031984</v>
      </c>
      <c r="G20" s="84">
        <f>'Future 95% Cost'!AA19</f>
        <v>84557943.823856547</v>
      </c>
      <c r="H20" s="84"/>
      <c r="I20">
        <v>2038</v>
      </c>
      <c r="J20" s="103">
        <f t="shared" si="1"/>
        <v>104574.37444639762</v>
      </c>
      <c r="K20" s="103">
        <f t="shared" si="10"/>
        <v>-37865.440848678867</v>
      </c>
      <c r="L20" s="103">
        <f t="shared" si="11"/>
        <v>-43218.956329666878</v>
      </c>
      <c r="M20" s="103">
        <f t="shared" si="12"/>
        <v>-9348.0124674254093</v>
      </c>
      <c r="N20" s="103">
        <f t="shared" si="13"/>
        <v>-11592.658477549412</v>
      </c>
      <c r="O20" s="103">
        <f t="shared" si="14"/>
        <v>-2549.3063230770586</v>
      </c>
      <c r="P20" s="106">
        <f t="shared" si="15"/>
        <v>4799104.5110720461</v>
      </c>
      <c r="Q20" s="106">
        <f t="shared" si="16"/>
        <v>757308.81697357725</v>
      </c>
      <c r="R20" s="106">
        <f t="shared" si="17"/>
        <v>864379.12659333751</v>
      </c>
      <c r="S20" s="106">
        <f t="shared" si="18"/>
        <v>186960.24934850816</v>
      </c>
      <c r="T20" s="106">
        <f t="shared" si="19"/>
        <v>231853.16955098821</v>
      </c>
      <c r="U20" s="106">
        <f t="shared" si="20"/>
        <v>50986.126461541171</v>
      </c>
      <c r="V20" s="107">
        <f>P20*'Levy Proposition'!B$5/(1+Assumptions!$D$49)^('Incentive Relocation assumption'!$I20-2022)</f>
        <v>994948002.16473877</v>
      </c>
      <c r="W20" s="107">
        <f>Q20*'Levy Proposition'!C$5/(1+Assumptions!$D$49)^('Incentive Relocation assumption'!$I20-2022)</f>
        <v>405682564.24691713</v>
      </c>
      <c r="X20" s="107">
        <f>R20*'Levy Proposition'!D$5/(1+Assumptions!$D$49)^('Incentive Relocation assumption'!$I20-2022)</f>
        <v>299899453.90437442</v>
      </c>
      <c r="Y20" s="107">
        <f>S20*'Levy Proposition'!E$5/(1+Assumptions!$D$49)^('Incentive Relocation assumption'!$I20-2022)</f>
        <v>105604475.8348919</v>
      </c>
      <c r="Z20" s="107">
        <f>T20*'Levy Proposition'!F$5/(1+Assumptions!$D$49)^('Incentive Relocation assumption'!$I20-2022)</f>
        <v>73520253.914705142</v>
      </c>
      <c r="AA20" s="107">
        <f>U20*'Levy Proposition'!G$5/(1+Assumptions!$D$49)^('Incentive Relocation assumption'!$I20-2022)</f>
        <v>41485965.731486216</v>
      </c>
      <c r="AB20" s="81">
        <f>P20*'Levy Proposition'!B$33/(1+Assumptions!$D$49)^('Incentive Relocation assumption'!$I20-2022)</f>
        <v>994034125.1512239</v>
      </c>
      <c r="AC20" s="81">
        <f>Q20*'Levy Proposition'!C$33/(1+Assumptions!$D$49)^('Incentive Relocation assumption'!$I20-2022)</f>
        <v>405309937.76850593</v>
      </c>
      <c r="AD20" s="81">
        <f>R20*'Levy Proposition'!D$33/(1+Assumptions!$D$49)^('Incentive Relocation assumption'!$I20-2022)</f>
        <v>299623991.04933822</v>
      </c>
      <c r="AE20" s="81">
        <f>S20*'Levy Proposition'!E$33/(1+Assumptions!$D$49)^('Incentive Relocation assumption'!$I20-2022)</f>
        <v>105507476.29041339</v>
      </c>
      <c r="AF20" s="81">
        <f>T20*'Levy Proposition'!F$33/(1+Assumptions!$D$49)^('Incentive Relocation assumption'!$I20-2022)</f>
        <v>73452724.285082057</v>
      </c>
      <c r="AG20" s="81">
        <f>U20*'Levy Proposition'!G$33/(1+Assumptions!$D$49)^('Incentive Relocation assumption'!$I20-2022)</f>
        <v>41447860.151714236</v>
      </c>
      <c r="AH20" s="109">
        <f t="shared" si="4"/>
        <v>913877.01351487637</v>
      </c>
      <c r="AI20" s="109">
        <f t="shared" si="5"/>
        <v>372626.47841119766</v>
      </c>
      <c r="AJ20" s="109">
        <f t="shared" si="6"/>
        <v>275462.85503619909</v>
      </c>
      <c r="AK20" s="109">
        <f t="shared" si="7"/>
        <v>96999.54447850585</v>
      </c>
      <c r="AL20" s="109">
        <f t="shared" si="8"/>
        <v>67529.62962308526</v>
      </c>
      <c r="AM20" s="109">
        <f t="shared" si="9"/>
        <v>38105.579771980643</v>
      </c>
      <c r="AN20" s="106">
        <f>'Levy Proposition'!B$11*'Incentive Relocation assumption'!J20/(1+Assumptions!$D$49)^('Incentive Relocation assumption'!$I20-2022)</f>
        <v>0</v>
      </c>
      <c r="AO20" s="106">
        <f>-'Levy Proposition'!C$11*'Incentive Relocation assumption'!K20/(1+Assumptions!$D$49)^('Incentive Relocation assumption'!$I20-2022)</f>
        <v>33533469.006425817</v>
      </c>
      <c r="AP20" s="106">
        <f>-'Levy Proposition'!D$11*'Incentive Relocation assumption'!L20/(1+Assumptions!$D$49)^('Incentive Relocation assumption'!$I20-2022)</f>
        <v>16275615.955566866</v>
      </c>
      <c r="AQ20" s="106">
        <f>-'Levy Proposition'!E$11*'Incentive Relocation assumption'!M20/(1+Assumptions!$D$49)^('Incentive Relocation assumption'!$I20-2022)</f>
        <v>9013716.9768738691</v>
      </c>
      <c r="AR20" s="106">
        <f>-'Levy Proposition'!F$11*'Incentive Relocation assumption'!N20/(1+Assumptions!$D$49)^('Incentive Relocation assumption'!$I20-2022)</f>
        <v>3432205.6426598863</v>
      </c>
      <c r="AS20" s="106">
        <f>-'Levy Proposition'!G$11*'Incentive Relocation assumption'!O20/(1+Assumptions!$D$49)^('Incentive Relocation assumption'!$I20-2022)</f>
        <v>4168872.6314202501</v>
      </c>
    </row>
    <row r="21" spans="1:45" x14ac:dyDescent="0.35">
      <c r="A21">
        <v>2039</v>
      </c>
      <c r="B21" s="84">
        <f>'Future 95% Cost'!V20</f>
        <v>445899084.28482246</v>
      </c>
      <c r="C21" s="84">
        <f>'Future 95% Cost'!W20</f>
        <v>792597944.59897506</v>
      </c>
      <c r="D21" s="84">
        <f>'Future 95% Cost'!X20</f>
        <v>585480948.99664497</v>
      </c>
      <c r="E21" s="84">
        <f>'Future 95% Cost'!Y20</f>
        <v>205676050.79245907</v>
      </c>
      <c r="F21" s="84">
        <f>'Future 95% Cost'!Z20</f>
        <v>143207244.4107945</v>
      </c>
      <c r="G21" s="84">
        <f>'Future 95% Cost'!AA20</f>
        <v>80811842.392210886</v>
      </c>
      <c r="H21" s="84"/>
      <c r="I21">
        <v>2039</v>
      </c>
      <c r="J21" s="103">
        <f t="shared" si="1"/>
        <v>99345.655724077747</v>
      </c>
      <c r="K21" s="103">
        <f t="shared" si="10"/>
        <v>-35972.168806244925</v>
      </c>
      <c r="L21" s="103">
        <f t="shared" si="11"/>
        <v>-41058.008513183537</v>
      </c>
      <c r="M21" s="103">
        <f t="shared" si="12"/>
        <v>-8880.6118440541377</v>
      </c>
      <c r="N21" s="103">
        <f t="shared" si="13"/>
        <v>-11013.025553671941</v>
      </c>
      <c r="O21" s="103">
        <f t="shared" si="14"/>
        <v>-2421.8410069232059</v>
      </c>
      <c r="P21" s="106">
        <f t="shared" si="15"/>
        <v>4903678.8855184438</v>
      </c>
      <c r="Q21" s="106">
        <f t="shared" si="16"/>
        <v>719443.37612489844</v>
      </c>
      <c r="R21" s="106">
        <f t="shared" si="17"/>
        <v>821160.17026367062</v>
      </c>
      <c r="S21" s="106">
        <f t="shared" si="18"/>
        <v>177612.23688108276</v>
      </c>
      <c r="T21" s="106">
        <f t="shared" si="19"/>
        <v>220260.5110734388</v>
      </c>
      <c r="U21" s="106">
        <f t="shared" si="20"/>
        <v>48436.820138464114</v>
      </c>
      <c r="V21" s="107">
        <f>P21*'Levy Proposition'!B$5/(1+Assumptions!$D$49)^('Incentive Relocation assumption'!$I21-2022)</f>
        <v>963116941.22914422</v>
      </c>
      <c r="W21" s="107">
        <f>Q21*'Levy Proposition'!C$5/(1+Assumptions!$D$49)^('Incentive Relocation assumption'!$I21-2022)</f>
        <v>365112557.93300933</v>
      </c>
      <c r="X21" s="107">
        <f>R21*'Levy Proposition'!D$5/(1+Assumptions!$D$49)^('Incentive Relocation assumption'!$I21-2022)</f>
        <v>269908214.91429389</v>
      </c>
      <c r="Y21" s="107">
        <f>S21*'Levy Proposition'!E$5/(1+Assumptions!$D$49)^('Incentive Relocation assumption'!$I21-2022)</f>
        <v>95043572.732359692</v>
      </c>
      <c r="Z21" s="107">
        <f>T21*'Levy Proposition'!F$5/(1+Assumptions!$D$49)^('Incentive Relocation assumption'!$I21-2022)</f>
        <v>66167911.397701435</v>
      </c>
      <c r="AA21" s="107">
        <f>U21*'Levy Proposition'!G$5/(1+Assumptions!$D$49)^('Incentive Relocation assumption'!$I21-2022)</f>
        <v>37337190.210927844</v>
      </c>
      <c r="AB21" s="81">
        <f>P21*'Levy Proposition'!B$33/(1+Assumptions!$D$49)^('Incentive Relocation assumption'!$I21-2022)</f>
        <v>962232301.59772551</v>
      </c>
      <c r="AC21" s="81">
        <f>Q21*'Levy Proposition'!C$33/(1+Assumptions!$D$49)^('Incentive Relocation assumption'!$I21-2022)</f>
        <v>364777195.70974284</v>
      </c>
      <c r="AD21" s="81">
        <f>R21*'Levy Proposition'!D$33/(1+Assumptions!$D$49)^('Incentive Relocation assumption'!$I21-2022)</f>
        <v>269660299.53295511</v>
      </c>
      <c r="AE21" s="81">
        <f>S21*'Levy Proposition'!E$33/(1+Assumptions!$D$49)^('Incentive Relocation assumption'!$I21-2022)</f>
        <v>94956273.560731187</v>
      </c>
      <c r="AF21" s="81">
        <f>T21*'Levy Proposition'!F$33/(1+Assumptions!$D$49)^('Incentive Relocation assumption'!$I21-2022)</f>
        <v>66107135.02232597</v>
      </c>
      <c r="AG21" s="81">
        <f>U21*'Levy Proposition'!G$33/(1+Assumptions!$D$49)^('Incentive Relocation assumption'!$I21-2022)</f>
        <v>37302895.35349936</v>
      </c>
      <c r="AH21" s="109">
        <f t="shared" si="4"/>
        <v>884639.63141870499</v>
      </c>
      <c r="AI21" s="109">
        <f t="shared" si="5"/>
        <v>335362.22326648235</v>
      </c>
      <c r="AJ21" s="109">
        <f t="shared" si="6"/>
        <v>247915.38133877516</v>
      </c>
      <c r="AK21" s="109">
        <f t="shared" si="7"/>
        <v>87299.171628504992</v>
      </c>
      <c r="AL21" s="109">
        <f t="shared" si="8"/>
        <v>60776.375375464559</v>
      </c>
      <c r="AM21" s="109">
        <f t="shared" si="9"/>
        <v>34294.857428483665</v>
      </c>
      <c r="AN21" s="106">
        <f>'Levy Proposition'!B$11*'Incentive Relocation assumption'!J21/(1+Assumptions!$D$49)^('Incentive Relocation assumption'!$I21-2022)</f>
        <v>0</v>
      </c>
      <c r="AO21" s="106">
        <f>-'Levy Proposition'!C$11*'Incentive Relocation assumption'!K21/(1+Assumptions!$D$49)^('Incentive Relocation assumption'!$I21-2022)</f>
        <v>30179977.461026561</v>
      </c>
      <c r="AP21" s="106">
        <f>-'Levy Proposition'!D$11*'Incentive Relocation assumption'!L21/(1+Assumptions!$D$49)^('Incentive Relocation assumption'!$I21-2022)</f>
        <v>14647984.156044431</v>
      </c>
      <c r="AQ21" s="106">
        <f>-'Levy Proposition'!E$11*'Incentive Relocation assumption'!M21/(1+Assumptions!$D$49)^('Incentive Relocation assumption'!$I21-2022)</f>
        <v>8112306.3990187701</v>
      </c>
      <c r="AR21" s="106">
        <f>-'Levy Proposition'!F$11*'Incentive Relocation assumption'!N21/(1+Assumptions!$D$49)^('Incentive Relocation assumption'!$I21-2022)</f>
        <v>3088970.2737654252</v>
      </c>
      <c r="AS21" s="106">
        <f>-'Levy Proposition'!G$11*'Incentive Relocation assumption'!O21/(1+Assumptions!$D$49)^('Incentive Relocation assumption'!$I21-2022)</f>
        <v>3751967.3860775987</v>
      </c>
    </row>
    <row r="22" spans="1:45" x14ac:dyDescent="0.35">
      <c r="A22">
        <v>2040</v>
      </c>
      <c r="B22" s="84">
        <f>'Future 95% Cost'!V21</f>
        <v>457304363.59321141</v>
      </c>
      <c r="C22" s="84">
        <f>'Future 95% Cost'!W21</f>
        <v>812899788.16680038</v>
      </c>
      <c r="D22" s="84">
        <f>'Future 95% Cost'!X21</f>
        <v>600532881.47257555</v>
      </c>
      <c r="E22" s="84">
        <f>'Future 95% Cost'!Y21</f>
        <v>211014308.02038604</v>
      </c>
      <c r="F22" s="84">
        <f>'Future 95% Cost'!Z21</f>
        <v>146916578.52623522</v>
      </c>
      <c r="G22" s="84">
        <f>'Future 95% Cost'!AA21</f>
        <v>82905891.149099737</v>
      </c>
      <c r="H22" s="84"/>
      <c r="I22">
        <v>2040</v>
      </c>
      <c r="J22" s="103">
        <f t="shared" si="1"/>
        <v>94378.372937873864</v>
      </c>
      <c r="K22" s="103">
        <f t="shared" si="10"/>
        <v>-34173.560365932673</v>
      </c>
      <c r="L22" s="103">
        <f t="shared" si="11"/>
        <v>-39005.108087524357</v>
      </c>
      <c r="M22" s="103">
        <f t="shared" si="12"/>
        <v>-8436.5812518514322</v>
      </c>
      <c r="N22" s="103">
        <f t="shared" si="13"/>
        <v>-10462.374275988344</v>
      </c>
      <c r="O22" s="103">
        <f t="shared" si="14"/>
        <v>-2300.7489565770456</v>
      </c>
      <c r="P22" s="106">
        <f t="shared" si="15"/>
        <v>5003024.5412425213</v>
      </c>
      <c r="Q22" s="106">
        <f t="shared" si="16"/>
        <v>683471.20731865347</v>
      </c>
      <c r="R22" s="106">
        <f t="shared" si="17"/>
        <v>780102.16175048705</v>
      </c>
      <c r="S22" s="106">
        <f t="shared" si="18"/>
        <v>168731.62503702863</v>
      </c>
      <c r="T22" s="106">
        <f t="shared" si="19"/>
        <v>209247.48551976687</v>
      </c>
      <c r="U22" s="106">
        <f t="shared" si="20"/>
        <v>46014.979131540909</v>
      </c>
      <c r="V22" s="107">
        <f>P22*'Levy Proposition'!B$5/(1+Assumptions!$D$49)^('Incentive Relocation assumption'!$I22-2022)</f>
        <v>930907341.13179493</v>
      </c>
      <c r="W22" s="107">
        <f>Q22*'Levy Proposition'!C$5/(1+Assumptions!$D$49)^('Incentive Relocation assumption'!$I22-2022)</f>
        <v>328599727.24696183</v>
      </c>
      <c r="X22" s="107">
        <f>R22*'Levy Proposition'!D$5/(1+Assumptions!$D$49)^('Incentive Relocation assumption'!$I22-2022)</f>
        <v>242916229.18876559</v>
      </c>
      <c r="Y22" s="107">
        <f>S22*'Levy Proposition'!E$5/(1+Assumptions!$D$49)^('Incentive Relocation assumption'!$I22-2022)</f>
        <v>85538805.493949845</v>
      </c>
      <c r="Z22" s="107">
        <f>T22*'Levy Proposition'!F$5/(1+Assumptions!$D$49)^('Incentive Relocation assumption'!$I22-2022)</f>
        <v>59550834.846319318</v>
      </c>
      <c r="AA22" s="107">
        <f>U22*'Levy Proposition'!G$5/(1+Assumptions!$D$49)^('Incentive Relocation assumption'!$I22-2022)</f>
        <v>33603310.137938149</v>
      </c>
      <c r="AB22" s="81">
        <f>P22*'Levy Proposition'!B$33/(1+Assumptions!$D$49)^('Incentive Relocation assumption'!$I22-2022)</f>
        <v>930052286.57726407</v>
      </c>
      <c r="AC22" s="81">
        <f>Q22*'Levy Proposition'!C$33/(1+Assumptions!$D$49)^('Incentive Relocation assumption'!$I22-2022)</f>
        <v>328297902.69258833</v>
      </c>
      <c r="AD22" s="81">
        <f>R22*'Levy Proposition'!D$33/(1+Assumptions!$D$49)^('Incentive Relocation assumption'!$I22-2022)</f>
        <v>242693106.41492987</v>
      </c>
      <c r="AE22" s="81">
        <f>S22*'Levy Proposition'!E$33/(1+Assumptions!$D$49)^('Incentive Relocation assumption'!$I22-2022)</f>
        <v>85460236.616044313</v>
      </c>
      <c r="AF22" s="81">
        <f>T22*'Levy Proposition'!F$33/(1+Assumptions!$D$49)^('Incentive Relocation assumption'!$I22-2022)</f>
        <v>59496136.370636918</v>
      </c>
      <c r="AG22" s="81">
        <f>U22*'Levy Proposition'!G$33/(1+Assumptions!$D$49)^('Incentive Relocation assumption'!$I22-2022)</f>
        <v>33572444.914181478</v>
      </c>
      <c r="AH22" s="109">
        <f t="shared" si="4"/>
        <v>855054.55453085899</v>
      </c>
      <c r="AI22" s="109">
        <f t="shared" si="5"/>
        <v>301824.55437350273</v>
      </c>
      <c r="AJ22" s="109">
        <f t="shared" si="6"/>
        <v>223122.77383571863</v>
      </c>
      <c r="AK22" s="109">
        <f t="shared" si="7"/>
        <v>78568.877905532718</v>
      </c>
      <c r="AL22" s="109">
        <f t="shared" si="8"/>
        <v>54698.475682400167</v>
      </c>
      <c r="AM22" s="109">
        <f t="shared" si="9"/>
        <v>30865.223756670952</v>
      </c>
      <c r="AN22" s="106">
        <f>'Levy Proposition'!B$11*'Incentive Relocation assumption'!J22/(1+Assumptions!$D$49)^('Incentive Relocation assumption'!$I22-2022)</f>
        <v>0</v>
      </c>
      <c r="AO22" s="106">
        <f>-'Levy Proposition'!C$11*'Incentive Relocation assumption'!K22/(1+Assumptions!$D$49)^('Incentive Relocation assumption'!$I22-2022)</f>
        <v>27161849.535266802</v>
      </c>
      <c r="AP22" s="106">
        <f>-'Levy Proposition'!D$11*'Incentive Relocation assumption'!L22/(1+Assumptions!$D$49)^('Incentive Relocation assumption'!$I22-2022)</f>
        <v>13183122.557173626</v>
      </c>
      <c r="AQ22" s="106">
        <f>-'Levy Proposition'!E$11*'Incentive Relocation assumption'!M22/(1+Assumptions!$D$49)^('Incentive Relocation assumption'!$I22-2022)</f>
        <v>7301040.7671336615</v>
      </c>
      <c r="AR22" s="106">
        <f>-'Levy Proposition'!F$11*'Incentive Relocation assumption'!N22/(1+Assumptions!$D$49)^('Incentive Relocation assumption'!$I22-2022)</f>
        <v>2780059.9222871149</v>
      </c>
      <c r="AS22" s="106">
        <f>-'Levy Proposition'!G$11*'Incentive Relocation assumption'!O22/(1+Assumptions!$D$49)^('Incentive Relocation assumption'!$I22-2022)</f>
        <v>3376754.4635668388</v>
      </c>
    </row>
    <row r="23" spans="1:45" x14ac:dyDescent="0.35">
      <c r="A23">
        <v>2041</v>
      </c>
      <c r="B23" s="84">
        <f>'Future 95% Cost'!V22</f>
        <v>436908718.63190562</v>
      </c>
      <c r="C23" s="84">
        <f>'Future 95% Cost'!W22</f>
        <v>776671473.43186677</v>
      </c>
      <c r="D23" s="84">
        <f>'Future 95% Cost'!X22</f>
        <v>573822257.76027703</v>
      </c>
      <c r="E23" s="84">
        <f>'Future 95% Cost'!Y22</f>
        <v>201677727.28578243</v>
      </c>
      <c r="F23" s="84">
        <f>'Future 95% Cost'!Z22</f>
        <v>140408946.84868133</v>
      </c>
      <c r="G23" s="84">
        <f>'Future 95% Cost'!AA22</f>
        <v>79234409.807069778</v>
      </c>
      <c r="H23" s="84"/>
      <c r="I23">
        <v>2041</v>
      </c>
      <c r="J23" s="103">
        <f t="shared" si="1"/>
        <v>89659.454290980168</v>
      </c>
      <c r="K23" s="103">
        <f t="shared" si="10"/>
        <v>-32464.882347636041</v>
      </c>
      <c r="L23" s="103">
        <f t="shared" si="11"/>
        <v>-37054.852683148136</v>
      </c>
      <c r="M23" s="103">
        <f t="shared" si="12"/>
        <v>-8014.7521892588602</v>
      </c>
      <c r="N23" s="103">
        <f t="shared" si="13"/>
        <v>-9939.255562188926</v>
      </c>
      <c r="O23" s="103">
        <f t="shared" si="14"/>
        <v>-2185.7115087481934</v>
      </c>
      <c r="P23" s="106">
        <f t="shared" si="15"/>
        <v>5097402.9141803952</v>
      </c>
      <c r="Q23" s="106">
        <f t="shared" si="16"/>
        <v>649297.64695272082</v>
      </c>
      <c r="R23" s="106">
        <f t="shared" si="17"/>
        <v>741097.05366296275</v>
      </c>
      <c r="S23" s="106">
        <f t="shared" si="18"/>
        <v>160295.0437851772</v>
      </c>
      <c r="T23" s="106">
        <f t="shared" si="19"/>
        <v>198785.11124377852</v>
      </c>
      <c r="U23" s="106">
        <f t="shared" si="20"/>
        <v>43714.230174963865</v>
      </c>
      <c r="V23" s="107">
        <f>P23*'Levy Proposition'!B$5/(1+Assumptions!$D$49)^('Incentive Relocation assumption'!$I23-2022)</f>
        <v>898544535.83366704</v>
      </c>
      <c r="W23" s="107">
        <f>Q23*'Levy Proposition'!C$5/(1+Assumptions!$D$49)^('Incentive Relocation assumption'!$I23-2022)</f>
        <v>295738337.12558705</v>
      </c>
      <c r="X23" s="107">
        <f>R23*'Levy Proposition'!D$5/(1+Assumptions!$D$49)^('Incentive Relocation assumption'!$I23-2022)</f>
        <v>218623558.46422186</v>
      </c>
      <c r="Y23" s="107">
        <f>S23*'Levy Proposition'!E$5/(1+Assumptions!$D$49)^('Incentive Relocation assumption'!$I23-2022)</f>
        <v>76984555.977666736</v>
      </c>
      <c r="Z23" s="107">
        <f>T23*'Levy Proposition'!F$5/(1+Assumptions!$D$49)^('Incentive Relocation assumption'!$I23-2022)</f>
        <v>53595494.492467716</v>
      </c>
      <c r="AA23" s="107">
        <f>U23*'Levy Proposition'!G$5/(1+Assumptions!$D$49)^('Incentive Relocation assumption'!$I23-2022)</f>
        <v>30242834.178131815</v>
      </c>
      <c r="AB23" s="81">
        <f>P23*'Levy Proposition'!B$33/(1+Assumptions!$D$49)^('Incentive Relocation assumption'!$I23-2022)</f>
        <v>897719207.07766056</v>
      </c>
      <c r="AC23" s="81">
        <f>Q23*'Levy Proposition'!C$33/(1+Assumptions!$D$49)^('Incentive Relocation assumption'!$I23-2022)</f>
        <v>295466696.32855439</v>
      </c>
      <c r="AD23" s="81">
        <f>R23*'Levy Proposition'!D$33/(1+Assumptions!$D$49)^('Incentive Relocation assumption'!$I23-2022)</f>
        <v>218422748.93019742</v>
      </c>
      <c r="AE23" s="81">
        <f>S23*'Levy Proposition'!E$33/(1+Assumptions!$D$49)^('Incentive Relocation assumption'!$I23-2022)</f>
        <v>76913844.326454252</v>
      </c>
      <c r="AF23" s="81">
        <f>T23*'Levy Proposition'!F$33/(1+Assumptions!$D$49)^('Incentive Relocation assumption'!$I23-2022)</f>
        <v>53546266.100292392</v>
      </c>
      <c r="AG23" s="81">
        <f>U23*'Levy Proposition'!G$33/(1+Assumptions!$D$49)^('Incentive Relocation assumption'!$I23-2022)</f>
        <v>30215055.609886236</v>
      </c>
      <c r="AH23" s="109">
        <f t="shared" si="4"/>
        <v>825328.75600647926</v>
      </c>
      <c r="AI23" s="109">
        <f t="shared" si="5"/>
        <v>271640.79703265429</v>
      </c>
      <c r="AJ23" s="109">
        <f t="shared" si="6"/>
        <v>200809.5340244472</v>
      </c>
      <c r="AK23" s="109">
        <f t="shared" si="7"/>
        <v>70711.651212483644</v>
      </c>
      <c r="AL23" s="109">
        <f t="shared" si="8"/>
        <v>49228.392175324261</v>
      </c>
      <c r="AM23" s="109">
        <f t="shared" si="9"/>
        <v>27778.568245578557</v>
      </c>
      <c r="AN23" s="106">
        <f>'Levy Proposition'!B$11*'Incentive Relocation assumption'!J23/(1+Assumptions!$D$49)^('Incentive Relocation assumption'!$I23-2022)</f>
        <v>0</v>
      </c>
      <c r="AO23" s="106">
        <f>-'Levy Proposition'!C$11*'Incentive Relocation assumption'!K23/(1+Assumptions!$D$49)^('Incentive Relocation assumption'!$I23-2022)</f>
        <v>24445547.42061026</v>
      </c>
      <c r="AP23" s="106">
        <f>-'Levy Proposition'!D$11*'Incentive Relocation assumption'!L23/(1+Assumptions!$D$49)^('Incentive Relocation assumption'!$I23-2022)</f>
        <v>11864753.436789081</v>
      </c>
      <c r="AQ23" s="106">
        <f>-'Levy Proposition'!E$11*'Incentive Relocation assumption'!M23/(1+Assumptions!$D$49)^('Incentive Relocation assumption'!$I23-2022)</f>
        <v>6570905.1977863219</v>
      </c>
      <c r="AR23" s="106">
        <f>-'Levy Proposition'!F$11*'Incentive Relocation assumption'!N23/(1+Assumptions!$D$49)^('Incentive Relocation assumption'!$I23-2022)</f>
        <v>2502041.938424286</v>
      </c>
      <c r="AS23" s="106">
        <f>-'Levy Proposition'!G$11*'Incentive Relocation assumption'!O23/(1+Assumptions!$D$49)^('Incentive Relocation assumption'!$I23-2022)</f>
        <v>3039064.4517672635</v>
      </c>
    </row>
    <row r="24" spans="1:45" x14ac:dyDescent="0.35">
      <c r="A24">
        <v>2042</v>
      </c>
      <c r="B24" s="84">
        <f>'Future 95% Cost'!V23</f>
        <v>417425115.25316125</v>
      </c>
      <c r="C24" s="84">
        <f>'Future 95% Cost'!W23</f>
        <v>742061447.17641127</v>
      </c>
      <c r="D24" s="84">
        <f>'Future 95% Cost'!X23</f>
        <v>548302798.47170269</v>
      </c>
      <c r="E24" s="84">
        <f>'Future 95% Cost'!Y23</f>
        <v>192755924.70687672</v>
      </c>
      <c r="F24" s="84">
        <f>'Future 95% Cost'!Z23</f>
        <v>134190826.22802204</v>
      </c>
      <c r="G24" s="84">
        <f>'Future 95% Cost'!AA23</f>
        <v>75726210.982324198</v>
      </c>
      <c r="H24" s="84"/>
      <c r="I24">
        <v>2042</v>
      </c>
      <c r="J24" s="103">
        <f t="shared" si="1"/>
        <v>85176.48157643115</v>
      </c>
      <c r="K24" s="103">
        <f t="shared" si="10"/>
        <v>-30841.638230254241</v>
      </c>
      <c r="L24" s="103">
        <f t="shared" si="11"/>
        <v>-35202.110048990733</v>
      </c>
      <c r="M24" s="103">
        <f t="shared" si="12"/>
        <v>-7614.0145797959167</v>
      </c>
      <c r="N24" s="103">
        <f t="shared" si="13"/>
        <v>-9442.29278407948</v>
      </c>
      <c r="O24" s="103">
        <f t="shared" si="14"/>
        <v>-2076.4259333107834</v>
      </c>
      <c r="P24" s="106">
        <f t="shared" si="15"/>
        <v>5187062.3684713757</v>
      </c>
      <c r="Q24" s="106">
        <f t="shared" si="16"/>
        <v>616832.76460508478</v>
      </c>
      <c r="R24" s="106">
        <f t="shared" si="17"/>
        <v>704042.20097981463</v>
      </c>
      <c r="S24" s="106">
        <f t="shared" si="18"/>
        <v>152280.29159591833</v>
      </c>
      <c r="T24" s="106">
        <f t="shared" si="19"/>
        <v>188845.8556815896</v>
      </c>
      <c r="U24" s="106">
        <f t="shared" si="20"/>
        <v>41528.51866621567</v>
      </c>
      <c r="V24" s="107">
        <f>P24*'Levy Proposition'!B$5/(1+Assumptions!$D$49)^('Incentive Relocation assumption'!$I24-2022)</f>
        <v>866221456.79159093</v>
      </c>
      <c r="W24" s="107">
        <f>Q24*'Levy Proposition'!C$5/(1+Assumptions!$D$49)^('Incentive Relocation assumption'!$I24-2022)</f>
        <v>266163227.76213139</v>
      </c>
      <c r="X24" s="107">
        <f>R24*'Levy Proposition'!D$5/(1+Assumptions!$D$49)^('Incentive Relocation assumption'!$I24-2022)</f>
        <v>196760259.59721887</v>
      </c>
      <c r="Y24" s="107">
        <f>S24*'Levy Proposition'!E$5/(1+Assumptions!$D$49)^('Incentive Relocation assumption'!$I24-2022)</f>
        <v>69285768.311292246</v>
      </c>
      <c r="Z24" s="107">
        <f>T24*'Levy Proposition'!F$5/(1+Assumptions!$D$49)^('Incentive Relocation assumption'!$I24-2022)</f>
        <v>48235713.862031229</v>
      </c>
      <c r="AA24" s="107">
        <f>U24*'Levy Proposition'!G$5/(1+Assumptions!$D$49)^('Incentive Relocation assumption'!$I24-2022)</f>
        <v>27218420.309532575</v>
      </c>
      <c r="AB24" s="81">
        <f>P24*'Levy Proposition'!B$33/(1+Assumptions!$D$49)^('Incentive Relocation assumption'!$I24-2022)</f>
        <v>865425817.34485328</v>
      </c>
      <c r="AC24" s="81">
        <f>Q24*'Levy Proposition'!C$33/(1+Assumptions!$D$49)^('Incentive Relocation assumption'!$I24-2022)</f>
        <v>265918752.21650949</v>
      </c>
      <c r="AD24" s="81">
        <f>R24*'Levy Proposition'!D$33/(1+Assumptions!$D$49)^('Incentive Relocation assumption'!$I24-2022)</f>
        <v>196579531.88277763</v>
      </c>
      <c r="AE24" s="81">
        <f>S24*'Levy Proposition'!E$33/(1+Assumptions!$D$49)^('Incentive Relocation assumption'!$I24-2022)</f>
        <v>69222128.1302118</v>
      </c>
      <c r="AF24" s="81">
        <f>T24*'Levy Proposition'!F$33/(1+Assumptions!$D$49)^('Incentive Relocation assumption'!$I24-2022)</f>
        <v>48191408.521417379</v>
      </c>
      <c r="AG24" s="81">
        <f>U24*'Levy Proposition'!G$33/(1+Assumptions!$D$49)^('Incentive Relocation assumption'!$I24-2022)</f>
        <v>27193419.717932869</v>
      </c>
      <c r="AH24" s="109">
        <f t="shared" si="4"/>
        <v>795639.44673764706</v>
      </c>
      <c r="AI24" s="109">
        <f t="shared" si="5"/>
        <v>244475.54562190175</v>
      </c>
      <c r="AJ24" s="109">
        <f t="shared" si="6"/>
        <v>180727.71444123983</v>
      </c>
      <c r="AK24" s="109">
        <f t="shared" si="7"/>
        <v>63640.181080445647</v>
      </c>
      <c r="AL24" s="109">
        <f t="shared" si="8"/>
        <v>44305.340613849461</v>
      </c>
      <c r="AM24" s="109">
        <f t="shared" si="9"/>
        <v>25000.59159970656</v>
      </c>
      <c r="AN24" s="106">
        <f>'Levy Proposition'!B$11*'Incentive Relocation assumption'!J24/(1+Assumptions!$D$49)^('Incentive Relocation assumption'!$I24-2022)</f>
        <v>0</v>
      </c>
      <c r="AO24" s="106">
        <f>-'Levy Proposition'!C$11*'Incentive Relocation assumption'!K24/(1+Assumptions!$D$49)^('Incentive Relocation assumption'!$I24-2022)</f>
        <v>22000887.234037723</v>
      </c>
      <c r="AP24" s="106">
        <f>-'Levy Proposition'!D$11*'Incentive Relocation assumption'!L24/(1+Assumptions!$D$49)^('Incentive Relocation assumption'!$I24-2022)</f>
        <v>10678226.91515499</v>
      </c>
      <c r="AQ24" s="106">
        <f>-'Levy Proposition'!E$11*'Incentive Relocation assumption'!M24/(1+Assumptions!$D$49)^('Incentive Relocation assumption'!$I24-2022)</f>
        <v>5913786.3347729547</v>
      </c>
      <c r="AR24" s="106">
        <f>-'Levy Proposition'!F$11*'Incentive Relocation assumption'!N24/(1+Assumptions!$D$49)^('Incentive Relocation assumption'!$I24-2022)</f>
        <v>2251826.9521628767</v>
      </c>
      <c r="AS24" s="106">
        <f>-'Levy Proposition'!G$11*'Incentive Relocation assumption'!O24/(1+Assumptions!$D$49)^('Incentive Relocation assumption'!$I24-2022)</f>
        <v>2735144.8977547619</v>
      </c>
    </row>
    <row r="25" spans="1:45" x14ac:dyDescent="0.35">
      <c r="A25">
        <v>2043</v>
      </c>
      <c r="B25" s="84">
        <f>'Future 95% Cost'!V24</f>
        <v>398812676.02654713</v>
      </c>
      <c r="C25" s="84">
        <f>'Future 95% Cost'!W24</f>
        <v>708997277.90262151</v>
      </c>
      <c r="D25" s="84">
        <f>'Future 95% Cost'!X24</f>
        <v>523921264.9472003</v>
      </c>
      <c r="E25" s="84">
        <f>'Future 95% Cost'!Y24</f>
        <v>184230410.48919055</v>
      </c>
      <c r="F25" s="84">
        <f>'Future 95% Cost'!Z24</f>
        <v>128249289.5627989</v>
      </c>
      <c r="G25" s="84">
        <f>'Future 95% Cost'!AA24</f>
        <v>72374007.449059978</v>
      </c>
      <c r="H25" s="84"/>
      <c r="I25">
        <v>2043</v>
      </c>
      <c r="J25" s="103">
        <f t="shared" si="1"/>
        <v>80917.657497609602</v>
      </c>
      <c r="K25" s="103">
        <f t="shared" si="10"/>
        <v>-29299.556318741525</v>
      </c>
      <c r="L25" s="103">
        <f t="shared" si="11"/>
        <v>-33442.004546541197</v>
      </c>
      <c r="M25" s="103">
        <f t="shared" si="12"/>
        <v>-7233.3138508061211</v>
      </c>
      <c r="N25" s="103">
        <f t="shared" si="13"/>
        <v>-8970.1781448755064</v>
      </c>
      <c r="O25" s="103">
        <f t="shared" si="14"/>
        <v>-1972.6046366452445</v>
      </c>
      <c r="P25" s="106">
        <f t="shared" si="15"/>
        <v>5272238.8500478072</v>
      </c>
      <c r="Q25" s="106">
        <f t="shared" si="16"/>
        <v>585991.12637483049</v>
      </c>
      <c r="R25" s="106">
        <f t="shared" si="17"/>
        <v>668840.09093082394</v>
      </c>
      <c r="S25" s="106">
        <f t="shared" si="18"/>
        <v>144666.27701612242</v>
      </c>
      <c r="T25" s="106">
        <f t="shared" si="19"/>
        <v>179403.56289751013</v>
      </c>
      <c r="U25" s="106">
        <f t="shared" si="20"/>
        <v>39452.092732904886</v>
      </c>
      <c r="V25" s="107">
        <f>P25*'Levy Proposition'!B$5/(1+Assumptions!$D$49)^('Incentive Relocation assumption'!$I25-2022)</f>
        <v>834102392.76882315</v>
      </c>
      <c r="W25" s="107">
        <f>Q25*'Levy Proposition'!C$5/(1+Assumptions!$D$49)^('Incentive Relocation assumption'!$I25-2022)</f>
        <v>239545756.90561351</v>
      </c>
      <c r="X25" s="107">
        <f>R25*'Levy Proposition'!D$5/(1+Assumptions!$D$49)^('Incentive Relocation assumption'!$I25-2022)</f>
        <v>177083384.92304194</v>
      </c>
      <c r="Y25" s="107">
        <f>S25*'Levy Proposition'!E$5/(1+Assumptions!$D$49)^('Incentive Relocation assumption'!$I25-2022)</f>
        <v>62356892.619848378</v>
      </c>
      <c r="Z25" s="107">
        <f>T25*'Levy Proposition'!F$5/(1+Assumptions!$D$49)^('Incentive Relocation assumption'!$I25-2022)</f>
        <v>43411934.413754568</v>
      </c>
      <c r="AA25" s="107">
        <f>U25*'Levy Proposition'!G$5/(1+Assumptions!$D$49)^('Incentive Relocation assumption'!$I25-2022)</f>
        <v>24496460.873434562</v>
      </c>
      <c r="AB25" s="81">
        <f>P25*'Levy Proposition'!B$33/(1+Assumptions!$D$49)^('Incentive Relocation assumption'!$I25-2022)</f>
        <v>833336255.24001718</v>
      </c>
      <c r="AC25" s="81">
        <f>Q25*'Levy Proposition'!C$33/(1+Assumptions!$D$49)^('Incentive Relocation assumption'!$I25-2022)</f>
        <v>239325729.96908548</v>
      </c>
      <c r="AD25" s="81">
        <f>R25*'Levy Proposition'!D$33/(1+Assumptions!$D$49)^('Incentive Relocation assumption'!$I25-2022)</f>
        <v>176920730.7596038</v>
      </c>
      <c r="AE25" s="81">
        <f>S25*'Levy Proposition'!E$33/(1+Assumptions!$D$49)^('Incentive Relocation assumption'!$I25-2022)</f>
        <v>62299616.731384359</v>
      </c>
      <c r="AF25" s="81">
        <f>T25*'Levy Proposition'!F$33/(1+Assumptions!$D$49)^('Incentive Relocation assumption'!$I25-2022)</f>
        <v>43372059.798310719</v>
      </c>
      <c r="AG25" s="81">
        <f>U25*'Levy Proposition'!G$33/(1+Assumptions!$D$49)^('Incentive Relocation assumption'!$I25-2022)</f>
        <v>24473960.448833492</v>
      </c>
      <c r="AH25" s="109">
        <f t="shared" si="4"/>
        <v>766137.52880597115</v>
      </c>
      <c r="AI25" s="109">
        <f t="shared" si="5"/>
        <v>220026.93652802706</v>
      </c>
      <c r="AJ25" s="109">
        <f t="shared" si="6"/>
        <v>162654.16343814135</v>
      </c>
      <c r="AK25" s="109">
        <f t="shared" si="7"/>
        <v>57275.888464018703</v>
      </c>
      <c r="AL25" s="109">
        <f t="shared" si="8"/>
        <v>39874.615443848073</v>
      </c>
      <c r="AM25" s="109">
        <f t="shared" si="9"/>
        <v>22500.424601070583</v>
      </c>
      <c r="AN25" s="106">
        <f>'Levy Proposition'!B$11*'Incentive Relocation assumption'!J25/(1+Assumptions!$D$49)^('Incentive Relocation assumption'!$I25-2022)</f>
        <v>0</v>
      </c>
      <c r="AO25" s="106">
        <f>-'Levy Proposition'!C$11*'Incentive Relocation assumption'!K25/(1+Assumptions!$D$49)^('Incentive Relocation assumption'!$I25-2022)</f>
        <v>19800703.611028422</v>
      </c>
      <c r="AP25" s="106">
        <f>-'Levy Proposition'!D$11*'Incentive Relocation assumption'!L25/(1+Assumptions!$D$49)^('Incentive Relocation assumption'!$I25-2022)</f>
        <v>9610358.1637005806</v>
      </c>
      <c r="AQ25" s="106">
        <f>-'Levy Proposition'!E$11*'Incentive Relocation assumption'!M25/(1+Assumptions!$D$49)^('Incentive Relocation assumption'!$I25-2022)</f>
        <v>5322382.1925066561</v>
      </c>
      <c r="AR25" s="106">
        <f>-'Levy Proposition'!F$11*'Incentive Relocation assumption'!N25/(1+Assumptions!$D$49)^('Incentive Relocation assumption'!$I25-2022)</f>
        <v>2026634.5438160594</v>
      </c>
      <c r="AS25" s="106">
        <f>-'Levy Proposition'!G$11*'Incentive Relocation assumption'!O25/(1+Assumptions!$D$49)^('Incentive Relocation assumption'!$I25-2022)</f>
        <v>2461618.6100836336</v>
      </c>
    </row>
    <row r="26" spans="1:45" x14ac:dyDescent="0.35">
      <c r="A26">
        <v>2044</v>
      </c>
      <c r="B26" s="84">
        <f>'Future 95% Cost'!V25</f>
        <v>381032359.36140645</v>
      </c>
      <c r="C26" s="84">
        <f>'Future 95% Cost'!W25</f>
        <v>677409781.71296477</v>
      </c>
      <c r="D26" s="84">
        <f>'Future 95% Cost'!X25</f>
        <v>500626802.60155666</v>
      </c>
      <c r="E26" s="84">
        <f>'Future 95% Cost'!Y25</f>
        <v>176083521.52713302</v>
      </c>
      <c r="F26" s="84">
        <f>'Future 95% Cost'!Z25</f>
        <v>122571988.8037871</v>
      </c>
      <c r="G26" s="84">
        <f>'Future 95% Cost'!AA25</f>
        <v>69170838.176615745</v>
      </c>
      <c r="H26" s="84"/>
      <c r="I26">
        <v>2044</v>
      </c>
      <c r="J26" s="103">
        <f t="shared" si="1"/>
        <v>76871.774622729121</v>
      </c>
      <c r="K26" s="103">
        <f t="shared" si="10"/>
        <v>-27834.578502804448</v>
      </c>
      <c r="L26" s="103">
        <f t="shared" si="11"/>
        <v>-31769.904319214136</v>
      </c>
      <c r="M26" s="103">
        <f t="shared" si="12"/>
        <v>-6871.6481582658153</v>
      </c>
      <c r="N26" s="103">
        <f t="shared" si="13"/>
        <v>-8521.6692376317314</v>
      </c>
      <c r="O26" s="103">
        <f t="shared" si="14"/>
        <v>-1873.9744048129824</v>
      </c>
      <c r="P26" s="106">
        <f t="shared" si="15"/>
        <v>5353156.5075454172</v>
      </c>
      <c r="Q26" s="106">
        <f t="shared" si="16"/>
        <v>556691.57005608897</v>
      </c>
      <c r="R26" s="106">
        <f t="shared" si="17"/>
        <v>635398.08638428268</v>
      </c>
      <c r="S26" s="106">
        <f t="shared" si="18"/>
        <v>137432.96316531629</v>
      </c>
      <c r="T26" s="106">
        <f t="shared" si="19"/>
        <v>170433.38475263462</v>
      </c>
      <c r="U26" s="106">
        <f t="shared" si="20"/>
        <v>37479.488096259643</v>
      </c>
      <c r="V26" s="107">
        <f>P26*'Levy Proposition'!B$5/(1+Assumptions!$D$49)^('Incentive Relocation assumption'!$I26-2022)</f>
        <v>802326346.30806744</v>
      </c>
      <c r="W26" s="107">
        <f>Q26*'Levy Proposition'!C$5/(1+Assumptions!$D$49)^('Incentive Relocation assumption'!$I26-2022)</f>
        <v>215590147.94773</v>
      </c>
      <c r="X26" s="107">
        <f>R26*'Levy Proposition'!D$5/(1+Assumptions!$D$49)^('Incentive Relocation assumption'!$I26-2022)</f>
        <v>159374282.59138906</v>
      </c>
      <c r="Y26" s="107">
        <f>S26*'Levy Proposition'!E$5/(1+Assumptions!$D$49)^('Incentive Relocation assumption'!$I26-2022)</f>
        <v>56120934.384869464</v>
      </c>
      <c r="Z26" s="107">
        <f>T26*'Levy Proposition'!F$5/(1+Assumptions!$D$49)^('Incentive Relocation assumption'!$I26-2022)</f>
        <v>39070553.717410371</v>
      </c>
      <c r="AA26" s="107">
        <f>U26*'Levy Proposition'!G$5/(1+Assumptions!$D$49)^('Incentive Relocation assumption'!$I26-2022)</f>
        <v>22046709.121967245</v>
      </c>
      <c r="AB26" s="81">
        <f>P26*'Levy Proposition'!B$33/(1+Assumptions!$D$49)^('Incentive Relocation assumption'!$I26-2022)</f>
        <v>801589395.62960696</v>
      </c>
      <c r="AC26" s="81">
        <f>Q26*'Levy Proposition'!C$33/(1+Assumptions!$D$49)^('Incentive Relocation assumption'!$I26-2022)</f>
        <v>215392124.65392876</v>
      </c>
      <c r="AD26" s="81">
        <f>R26*'Levy Proposition'!D$33/(1+Assumptions!$D$49)^('Incentive Relocation assumption'!$I26-2022)</f>
        <v>159227894.54589444</v>
      </c>
      <c r="AE26" s="81">
        <f>S26*'Levy Proposition'!E$33/(1+Assumptions!$D$49)^('Incentive Relocation assumption'!$I26-2022)</f>
        <v>56069386.33230821</v>
      </c>
      <c r="AF26" s="81">
        <f>T26*'Levy Proposition'!F$33/(1+Assumptions!$D$49)^('Incentive Relocation assumption'!$I26-2022)</f>
        <v>39034666.735507853</v>
      </c>
      <c r="AG26" s="81">
        <f>U26*'Levy Proposition'!G$33/(1+Assumptions!$D$49)^('Incentive Relocation assumption'!$I26-2022)</f>
        <v>22026458.836880613</v>
      </c>
      <c r="AH26" s="109">
        <f t="shared" si="4"/>
        <v>736950.67846047878</v>
      </c>
      <c r="AI26" s="109">
        <f t="shared" si="5"/>
        <v>198023.29380124807</v>
      </c>
      <c r="AJ26" s="109">
        <f t="shared" si="6"/>
        <v>146388.04549461603</v>
      </c>
      <c r="AK26" s="109">
        <f t="shared" si="7"/>
        <v>51548.052561253309</v>
      </c>
      <c r="AL26" s="109">
        <f t="shared" si="8"/>
        <v>35886.981902517378</v>
      </c>
      <c r="AM26" s="109">
        <f t="shared" si="9"/>
        <v>20250.285086631775</v>
      </c>
      <c r="AN26" s="106">
        <f>'Levy Proposition'!B$11*'Incentive Relocation assumption'!J26/(1+Assumptions!$D$49)^('Incentive Relocation assumption'!$I26-2022)</f>
        <v>0</v>
      </c>
      <c r="AO26" s="106">
        <f>-'Levy Proposition'!C$11*'Incentive Relocation assumption'!K26/(1+Assumptions!$D$49)^('Incentive Relocation assumption'!$I26-2022)</f>
        <v>17820547.840689946</v>
      </c>
      <c r="AP26" s="106">
        <f>-'Levy Proposition'!D$11*'Incentive Relocation assumption'!L26/(1+Assumptions!$D$49)^('Incentive Relocation assumption'!$I26-2022)</f>
        <v>8649280.8935841788</v>
      </c>
      <c r="AQ26" s="106">
        <f>-'Levy Proposition'!E$11*'Incentive Relocation assumption'!M26/(1+Assumptions!$D$49)^('Incentive Relocation assumption'!$I26-2022)</f>
        <v>4790121.0154559175</v>
      </c>
      <c r="AR26" s="106">
        <f>-'Levy Proposition'!F$11*'Incentive Relocation assumption'!N26/(1+Assumptions!$D$49)^('Incentive Relocation assumption'!$I26-2022)</f>
        <v>1823962.3476588733</v>
      </c>
      <c r="AS26" s="106">
        <f>-'Levy Proposition'!G$11*'Incentive Relocation assumption'!O26/(1+Assumptions!$D$49)^('Incentive Relocation assumption'!$I26-2022)</f>
        <v>2215446.1310200719</v>
      </c>
    </row>
    <row r="27" spans="1:45" x14ac:dyDescent="0.35">
      <c r="A27">
        <v>2045</v>
      </c>
      <c r="B27" s="84">
        <f>'Future 95% Cost'!V26</f>
        <v>364046876.90438235</v>
      </c>
      <c r="C27" s="84">
        <f>'Future 95% Cost'!W26</f>
        <v>647232876.46668756</v>
      </c>
      <c r="D27" s="84">
        <f>'Future 95% Cost'!X26</f>
        <v>478370833.9810338</v>
      </c>
      <c r="E27" s="84">
        <f>'Future 95% Cost'!Y26</f>
        <v>168298384.34395266</v>
      </c>
      <c r="F27" s="84">
        <f>'Future 95% Cost'!Z26</f>
        <v>117147128.94243954</v>
      </c>
      <c r="G27" s="84">
        <f>'Future 95% Cost'!AA26</f>
        <v>66110053.690148331</v>
      </c>
      <c r="H27" s="84"/>
      <c r="I27">
        <v>2045</v>
      </c>
      <c r="J27" s="103">
        <f t="shared" si="1"/>
        <v>73028.185891592657</v>
      </c>
      <c r="K27" s="103">
        <f t="shared" si="10"/>
        <v>-26442.849577664223</v>
      </c>
      <c r="L27" s="103">
        <f t="shared" si="11"/>
        <v>-30181.409103253427</v>
      </c>
      <c r="M27" s="103">
        <f t="shared" si="12"/>
        <v>-6528.0657503525244</v>
      </c>
      <c r="N27" s="103">
        <f t="shared" si="13"/>
        <v>-8095.5857757501453</v>
      </c>
      <c r="O27" s="103">
        <f t="shared" si="14"/>
        <v>-1780.2756845723334</v>
      </c>
      <c r="P27" s="106">
        <f t="shared" si="15"/>
        <v>5430028.2821681462</v>
      </c>
      <c r="Q27" s="106">
        <f t="shared" si="16"/>
        <v>528856.99155328446</v>
      </c>
      <c r="R27" s="106">
        <f t="shared" si="17"/>
        <v>603628.18206506851</v>
      </c>
      <c r="S27" s="106">
        <f t="shared" si="18"/>
        <v>130561.31500705048</v>
      </c>
      <c r="T27" s="106">
        <f t="shared" si="19"/>
        <v>161911.7155150029</v>
      </c>
      <c r="U27" s="106">
        <f t="shared" si="20"/>
        <v>35605.513691446664</v>
      </c>
      <c r="V27" s="107">
        <f>P27*'Levy Proposition'!B$5/(1+Assumptions!$D$49)^('Incentive Relocation assumption'!$I27-2022)</f>
        <v>771010028.64152861</v>
      </c>
      <c r="W27" s="107">
        <f>Q27*'Levy Proposition'!C$5/(1+Assumptions!$D$49)^('Incentive Relocation assumption'!$I27-2022)</f>
        <v>194030203.21682402</v>
      </c>
      <c r="X27" s="107">
        <f>R27*'Levy Proposition'!D$5/(1+Assumptions!$D$49)^('Incentive Relocation assumption'!$I27-2022)</f>
        <v>143436166.88013113</v>
      </c>
      <c r="Y27" s="107">
        <f>S27*'Levy Proposition'!E$5/(1+Assumptions!$D$49)^('Incentive Relocation assumption'!$I27-2022)</f>
        <v>50508598.871848039</v>
      </c>
      <c r="Z27" s="107">
        <f>T27*'Levy Proposition'!F$5/(1+Assumptions!$D$49)^('Incentive Relocation assumption'!$I27-2022)</f>
        <v>35163329.817005187</v>
      </c>
      <c r="AA27" s="107">
        <f>U27*'Levy Proposition'!G$5/(1+Assumptions!$D$49)^('Incentive Relocation assumption'!$I27-2022)</f>
        <v>19841943.11251482</v>
      </c>
      <c r="AB27" s="81">
        <f>P27*'Levy Proposition'!B$33/(1+Assumptions!$D$49)^('Incentive Relocation assumption'!$I27-2022)</f>
        <v>770301842.5445348</v>
      </c>
      <c r="AC27" s="81">
        <f>Q27*'Levy Proposition'!C$33/(1+Assumptions!$D$49)^('Incentive Relocation assumption'!$I27-2022)</f>
        <v>193851983.10656536</v>
      </c>
      <c r="AD27" s="81">
        <f>R27*'Levy Proposition'!D$33/(1+Assumptions!$D$49)^('Incentive Relocation assumption'!$I27-2022)</f>
        <v>143304418.27062267</v>
      </c>
      <c r="AE27" s="81">
        <f>S27*'Levy Proposition'!E$33/(1+Assumptions!$D$49)^('Incentive Relocation assumption'!$I27-2022)</f>
        <v>50462205.846892573</v>
      </c>
      <c r="AF27" s="81">
        <f>T27*'Levy Proposition'!F$33/(1+Assumptions!$D$49)^('Incentive Relocation assumption'!$I27-2022)</f>
        <v>35131031.688089423</v>
      </c>
      <c r="AG27" s="81">
        <f>U27*'Levy Proposition'!G$33/(1+Assumptions!$D$49)^('Incentive Relocation assumption'!$I27-2022)</f>
        <v>19823717.943285335</v>
      </c>
      <c r="AH27" s="109">
        <f t="shared" si="4"/>
        <v>708186.09699380398</v>
      </c>
      <c r="AI27" s="109">
        <f t="shared" si="5"/>
        <v>178220.11025866866</v>
      </c>
      <c r="AJ27" s="109">
        <f t="shared" si="6"/>
        <v>131748.6095084548</v>
      </c>
      <c r="AK27" s="109">
        <f t="shared" si="7"/>
        <v>46393.02495546639</v>
      </c>
      <c r="AL27" s="109">
        <f t="shared" si="8"/>
        <v>32298.128915764391</v>
      </c>
      <c r="AM27" s="109">
        <f t="shared" si="9"/>
        <v>18225.169229485095</v>
      </c>
      <c r="AN27" s="106">
        <f>'Levy Proposition'!B$11*'Incentive Relocation assumption'!J27/(1+Assumptions!$D$49)^('Incentive Relocation assumption'!$I27-2022)</f>
        <v>0</v>
      </c>
      <c r="AO27" s="106">
        <f>-'Levy Proposition'!C$11*'Incentive Relocation assumption'!K27/(1+Assumptions!$D$49)^('Incentive Relocation assumption'!$I27-2022)</f>
        <v>16038416.188677287</v>
      </c>
      <c r="AP27" s="106">
        <f>-'Levy Proposition'!D$11*'Incentive Relocation assumption'!L27/(1+Assumptions!$D$49)^('Incentive Relocation assumption'!$I27-2022)</f>
        <v>7784315.4960328583</v>
      </c>
      <c r="AQ27" s="106">
        <f>-'Levy Proposition'!E$11*'Incentive Relocation assumption'!M27/(1+Assumptions!$D$49)^('Incentive Relocation assumption'!$I27-2022)</f>
        <v>4311088.2519892864</v>
      </c>
      <c r="AR27" s="106">
        <f>-'Levy Proposition'!F$11*'Incentive Relocation assumption'!N27/(1+Assumptions!$D$49)^('Incentive Relocation assumption'!$I27-2022)</f>
        <v>1641558.2453326711</v>
      </c>
      <c r="AS27" s="106">
        <f>-'Levy Proposition'!G$11*'Incentive Relocation assumption'!O27/(1+Assumptions!$D$49)^('Incentive Relocation assumption'!$I27-2022)</f>
        <v>1993891.9617141867</v>
      </c>
    </row>
    <row r="28" spans="1:45" x14ac:dyDescent="0.35">
      <c r="A28">
        <v>2046</v>
      </c>
      <c r="B28" s="84">
        <f>'Future 95% Cost'!V27</f>
        <v>347820614.66009539</v>
      </c>
      <c r="C28" s="84">
        <f>'Future 95% Cost'!W27</f>
        <v>618403442.4954654</v>
      </c>
      <c r="D28" s="84">
        <f>'Future 95% Cost'!X27</f>
        <v>457106956.62495172</v>
      </c>
      <c r="E28" s="84">
        <f>'Future 95% Cost'!Y27</f>
        <v>160858879.69712085</v>
      </c>
      <c r="F28" s="84">
        <f>'Future 95% Cost'!Z27</f>
        <v>111963443.17084906</v>
      </c>
      <c r="G28" s="84">
        <f>'Future 95% Cost'!AA27</f>
        <v>63185302.089846313</v>
      </c>
      <c r="H28" s="84"/>
      <c r="I28">
        <v>2046</v>
      </c>
      <c r="J28" s="103">
        <f t="shared" si="1"/>
        <v>69376.776597013028</v>
      </c>
      <c r="K28" s="103">
        <f t="shared" si="10"/>
        <v>-25120.707098781015</v>
      </c>
      <c r="L28" s="103">
        <f t="shared" si="11"/>
        <v>-28672.338648090757</v>
      </c>
      <c r="M28" s="103">
        <f t="shared" si="12"/>
        <v>-6201.6624628348982</v>
      </c>
      <c r="N28" s="103">
        <f t="shared" si="13"/>
        <v>-7690.8064869626387</v>
      </c>
      <c r="O28" s="103">
        <f t="shared" si="14"/>
        <v>-1691.2619003437167</v>
      </c>
      <c r="P28" s="106">
        <f t="shared" si="15"/>
        <v>5503056.4680597391</v>
      </c>
      <c r="Q28" s="106">
        <f t="shared" si="16"/>
        <v>502414.14197562024</v>
      </c>
      <c r="R28" s="106">
        <f t="shared" si="17"/>
        <v>573446.77296181512</v>
      </c>
      <c r="S28" s="106">
        <f t="shared" si="18"/>
        <v>124033.24925669795</v>
      </c>
      <c r="T28" s="106">
        <f t="shared" si="19"/>
        <v>153816.12973925276</v>
      </c>
      <c r="U28" s="106">
        <f t="shared" si="20"/>
        <v>33825.23800687433</v>
      </c>
      <c r="V28" s="107">
        <f>P28*'Levy Proposition'!B$5/(1+Assumptions!$D$49)^('Incentive Relocation assumption'!$I28-2022)</f>
        <v>740250530.55919266</v>
      </c>
      <c r="W28" s="107">
        <f>Q28*'Levy Proposition'!C$5/(1+Assumptions!$D$49)^('Incentive Relocation assumption'!$I28-2022)</f>
        <v>174626345.95663318</v>
      </c>
      <c r="X28" s="107">
        <f>R28*'Levy Proposition'!D$5/(1+Assumptions!$D$49)^('Incentive Relocation assumption'!$I28-2022)</f>
        <v>129091931.48817618</v>
      </c>
      <c r="Y28" s="107">
        <f>S28*'Levy Proposition'!E$5/(1+Assumptions!$D$49)^('Incentive Relocation assumption'!$I28-2022)</f>
        <v>45457521.118626393</v>
      </c>
      <c r="Z28" s="107">
        <f>T28*'Levy Proposition'!F$5/(1+Assumptions!$D$49)^('Incentive Relocation assumption'!$I28-2022)</f>
        <v>31646845.160233878</v>
      </c>
      <c r="AA28" s="107">
        <f>U28*'Levy Proposition'!G$5/(1+Assumptions!$D$49)^('Incentive Relocation assumption'!$I28-2022)</f>
        <v>17857663.214143407</v>
      </c>
      <c r="AB28" s="81">
        <f>P28*'Levy Proposition'!B$33/(1+Assumptions!$D$49)^('Incentive Relocation assumption'!$I28-2022)</f>
        <v>739570597.59521055</v>
      </c>
      <c r="AC28" s="81">
        <f>Q28*'Levy Proposition'!C$33/(1+Assumptions!$D$49)^('Incentive Relocation assumption'!$I28-2022)</f>
        <v>174465948.62614292</v>
      </c>
      <c r="AD28" s="81">
        <f>R28*'Levy Proposition'!D$33/(1+Assumptions!$D$49)^('Incentive Relocation assumption'!$I28-2022)</f>
        <v>128973358.30790889</v>
      </c>
      <c r="AE28" s="81">
        <f>S28*'Levy Proposition'!E$33/(1+Assumptions!$D$49)^('Incentive Relocation assumption'!$I28-2022)</f>
        <v>45415767.59628021</v>
      </c>
      <c r="AF28" s="81">
        <f>T28*'Levy Proposition'!F$33/(1+Assumptions!$D$49)^('Incentive Relocation assumption'!$I28-2022)</f>
        <v>31617776.983525876</v>
      </c>
      <c r="AG28" s="81">
        <f>U28*'Levy Proposition'!G$33/(1+Assumptions!$D$49)^('Incentive Relocation assumption'!$I28-2022)</f>
        <v>17841260.640450124</v>
      </c>
      <c r="AH28" s="109">
        <f t="shared" si="4"/>
        <v>679932.96398210526</v>
      </c>
      <c r="AI28" s="109">
        <f t="shared" si="5"/>
        <v>160397.33049026132</v>
      </c>
      <c r="AJ28" s="109">
        <f t="shared" si="6"/>
        <v>118573.18026728928</v>
      </c>
      <c r="AK28" s="109">
        <f t="shared" si="7"/>
        <v>41753.522346183658</v>
      </c>
      <c r="AL28" s="109">
        <f t="shared" si="8"/>
        <v>29068.176708001643</v>
      </c>
      <c r="AM28" s="109">
        <f t="shared" si="9"/>
        <v>16402.573693282902</v>
      </c>
      <c r="AN28" s="106">
        <f>'Levy Proposition'!B$11*'Incentive Relocation assumption'!J28/(1+Assumptions!$D$49)^('Incentive Relocation assumption'!$I28-2022)</f>
        <v>0</v>
      </c>
      <c r="AO28" s="106">
        <f>-'Levy Proposition'!C$11*'Incentive Relocation assumption'!K28/(1+Assumptions!$D$49)^('Incentive Relocation assumption'!$I28-2022)</f>
        <v>14434505.388991831</v>
      </c>
      <c r="AP28" s="106">
        <f>-'Levy Proposition'!D$11*'Incentive Relocation assumption'!L28/(1+Assumptions!$D$49)^('Incentive Relocation assumption'!$I28-2022)</f>
        <v>7005850.3692168891</v>
      </c>
      <c r="AQ28" s="106">
        <f>-'Levy Proposition'!E$11*'Incentive Relocation assumption'!M28/(1+Assumptions!$D$49)^('Incentive Relocation assumption'!$I28-2022)</f>
        <v>3879960.8311505476</v>
      </c>
      <c r="AR28" s="106">
        <f>-'Levy Proposition'!F$11*'Incentive Relocation assumption'!N28/(1+Assumptions!$D$49)^('Incentive Relocation assumption'!$I28-2022)</f>
        <v>1477395.3400290573</v>
      </c>
      <c r="AS28" s="106">
        <f>-'Levy Proposition'!G$11*'Incentive Relocation assumption'!O28/(1+Assumptions!$D$49)^('Incentive Relocation assumption'!$I28-2022)</f>
        <v>1794494.1650004981</v>
      </c>
    </row>
    <row r="29" spans="1:45" x14ac:dyDescent="0.35">
      <c r="A29">
        <v>2047</v>
      </c>
      <c r="B29" s="84">
        <f>'Future 95% Cost'!V28</f>
        <v>332319557.66687566</v>
      </c>
      <c r="C29" s="84">
        <f>'Future 95% Cost'!W28</f>
        <v>590861189.5828104</v>
      </c>
      <c r="D29" s="84">
        <f>'Future 95% Cost'!X28</f>
        <v>436790845.51566434</v>
      </c>
      <c r="E29" s="84">
        <f>'Future 95% Cost'!Y28</f>
        <v>153749608.77413228</v>
      </c>
      <c r="F29" s="84">
        <f>'Future 95% Cost'!Z28</f>
        <v>107010169.1603348</v>
      </c>
      <c r="G29" s="84">
        <f>'Future 95% Cost'!AA28</f>
        <v>60390515.698992573</v>
      </c>
      <c r="H29" s="84"/>
      <c r="I29">
        <v>2047</v>
      </c>
      <c r="J29" s="103">
        <f t="shared" si="1"/>
        <v>65907.937767162381</v>
      </c>
      <c r="K29" s="103">
        <f t="shared" si="10"/>
        <v>-23864.671743841962</v>
      </c>
      <c r="L29" s="103">
        <f t="shared" si="11"/>
        <v>-27238.721715686221</v>
      </c>
      <c r="M29" s="103">
        <f t="shared" si="12"/>
        <v>-5891.5793396931531</v>
      </c>
      <c r="N29" s="103">
        <f t="shared" si="13"/>
        <v>-7306.2661626145073</v>
      </c>
      <c r="O29" s="103">
        <f t="shared" si="14"/>
        <v>-1606.6988053265306</v>
      </c>
      <c r="P29" s="106">
        <f t="shared" si="15"/>
        <v>5572433.2446567519</v>
      </c>
      <c r="Q29" s="106">
        <f t="shared" si="16"/>
        <v>477293.43487683922</v>
      </c>
      <c r="R29" s="106">
        <f t="shared" si="17"/>
        <v>544774.4343137244</v>
      </c>
      <c r="S29" s="106">
        <f t="shared" si="18"/>
        <v>117831.58679386305</v>
      </c>
      <c r="T29" s="106">
        <f t="shared" si="19"/>
        <v>146125.32325229014</v>
      </c>
      <c r="U29" s="106">
        <f t="shared" si="20"/>
        <v>32133.976106530612</v>
      </c>
      <c r="V29" s="107">
        <f>P29*'Levy Proposition'!B$5/(1+Assumptions!$D$49)^('Incentive Relocation assumption'!$I29-2022)</f>
        <v>710127702.93248665</v>
      </c>
      <c r="W29" s="107">
        <f>Q29*'Levy Proposition'!C$5/(1+Assumptions!$D$49)^('Incentive Relocation assumption'!$I29-2022)</f>
        <v>157162958.11992234</v>
      </c>
      <c r="X29" s="107">
        <f>R29*'Levy Proposition'!D$5/(1+Assumptions!$D$49)^('Incentive Relocation assumption'!$I29-2022)</f>
        <v>116182181.50847968</v>
      </c>
      <c r="Y29" s="107">
        <f>S29*'Levy Proposition'!E$5/(1+Assumptions!$D$49)^('Incentive Relocation assumption'!$I29-2022)</f>
        <v>40911572.928270347</v>
      </c>
      <c r="Z29" s="107">
        <f>T29*'Levy Proposition'!F$5/(1+Assumptions!$D$49)^('Incentive Relocation assumption'!$I29-2022)</f>
        <v>28482024.137301024</v>
      </c>
      <c r="AA29" s="107">
        <f>U29*'Levy Proposition'!G$5/(1+Assumptions!$D$49)^('Incentive Relocation assumption'!$I29-2022)</f>
        <v>16071819.864690306</v>
      </c>
      <c r="AB29" s="81">
        <f>P29*'Levy Proposition'!B$33/(1+Assumptions!$D$49)^('Incentive Relocation assumption'!$I29-2022)</f>
        <v>709475438.30864894</v>
      </c>
      <c r="AC29" s="81">
        <f>Q29*'Levy Proposition'!C$33/(1+Assumptions!$D$49)^('Incentive Relocation assumption'!$I29-2022)</f>
        <v>157018601.21434614</v>
      </c>
      <c r="AD29" s="81">
        <f>R29*'Levy Proposition'!D$33/(1+Assumptions!$D$49)^('Incentive Relocation assumption'!$I29-2022)</f>
        <v>116075466.15769795</v>
      </c>
      <c r="AE29" s="81">
        <f>S29*'Levy Proposition'!E$33/(1+Assumptions!$D$49)^('Incentive Relocation assumption'!$I29-2022)</f>
        <v>40873994.938260287</v>
      </c>
      <c r="AF29" s="81">
        <f>T29*'Levy Proposition'!F$33/(1+Assumptions!$D$49)^('Incentive Relocation assumption'!$I29-2022)</f>
        <v>28455862.903647792</v>
      </c>
      <c r="AG29" s="81">
        <f>U29*'Levy Proposition'!G$33/(1+Assumptions!$D$49)^('Incentive Relocation assumption'!$I29-2022)</f>
        <v>16057057.61911794</v>
      </c>
      <c r="AH29" s="109">
        <f t="shared" si="4"/>
        <v>652264.62383770943</v>
      </c>
      <c r="AI29" s="109">
        <f t="shared" si="5"/>
        <v>144356.90557619929</v>
      </c>
      <c r="AJ29" s="109">
        <f t="shared" si="6"/>
        <v>106715.35078173876</v>
      </c>
      <c r="AK29" s="109">
        <f t="shared" si="7"/>
        <v>37577.99001006037</v>
      </c>
      <c r="AL29" s="109">
        <f t="shared" si="8"/>
        <v>26161.233653232455</v>
      </c>
      <c r="AM29" s="109">
        <f t="shared" si="9"/>
        <v>14762.24557236582</v>
      </c>
      <c r="AN29" s="106">
        <f>'Levy Proposition'!B$11*'Incentive Relocation assumption'!J29/(1+Assumptions!$D$49)^('Incentive Relocation assumption'!$I29-2022)</f>
        <v>0</v>
      </c>
      <c r="AO29" s="106">
        <f>-'Levy Proposition'!C$11*'Incentive Relocation assumption'!K29/(1+Assumptions!$D$49)^('Incentive Relocation assumption'!$I29-2022)</f>
        <v>12990992.587655099</v>
      </c>
      <c r="AP29" s="106">
        <f>-'Levy Proposition'!D$11*'Incentive Relocation assumption'!L29/(1+Assumptions!$D$49)^('Incentive Relocation assumption'!$I29-2022)</f>
        <v>6305235.1129486198</v>
      </c>
      <c r="AQ29" s="106">
        <f>-'Levy Proposition'!E$11*'Incentive Relocation assumption'!M29/(1+Assumptions!$D$49)^('Incentive Relocation assumption'!$I29-2022)</f>
        <v>3491948.0120398751</v>
      </c>
      <c r="AR29" s="106">
        <f>-'Levy Proposition'!F$11*'Incentive Relocation assumption'!N29/(1+Assumptions!$D$49)^('Incentive Relocation assumption'!$I29-2022)</f>
        <v>1329649.433363382</v>
      </c>
      <c r="AS29" s="106">
        <f>-'Levy Proposition'!G$11*'Incentive Relocation assumption'!O29/(1+Assumptions!$D$49)^('Incentive Relocation assumption'!$I29-2022)</f>
        <v>1615037.0080495032</v>
      </c>
    </row>
    <row r="30" spans="1:45" x14ac:dyDescent="0.35">
      <c r="A30">
        <v>2048</v>
      </c>
      <c r="B30" s="84">
        <f>'Future 95% Cost'!V29</f>
        <v>317511218.06705445</v>
      </c>
      <c r="C30" s="84">
        <f>'Future 95% Cost'!W29</f>
        <v>564548529.92515576</v>
      </c>
      <c r="D30" s="84">
        <f>'Future 95% Cost'!X29</f>
        <v>417380159.91050684</v>
      </c>
      <c r="E30" s="84">
        <f>'Future 95% Cost'!Y29</f>
        <v>146955860.90709642</v>
      </c>
      <c r="F30" s="84">
        <f>'Future 95% Cost'!Z29</f>
        <v>102277026.40815206</v>
      </c>
      <c r="G30" s="84">
        <f>'Future 95% Cost'!AA29</f>
        <v>57719898.3125287</v>
      </c>
      <c r="H30" s="84"/>
      <c r="I30">
        <v>2048</v>
      </c>
      <c r="J30" s="103">
        <f t="shared" si="1"/>
        <v>62612.540878804255</v>
      </c>
      <c r="K30" s="103">
        <f t="shared" si="10"/>
        <v>-22671.438156649863</v>
      </c>
      <c r="L30" s="103">
        <f t="shared" si="11"/>
        <v>-25876.785629901911</v>
      </c>
      <c r="M30" s="103">
        <f t="shared" si="12"/>
        <v>-5597.000372708495</v>
      </c>
      <c r="N30" s="103">
        <f t="shared" si="13"/>
        <v>-6940.9528544837813</v>
      </c>
      <c r="O30" s="103">
        <f t="shared" si="14"/>
        <v>-1526.3638650602043</v>
      </c>
      <c r="P30" s="106">
        <f t="shared" si="15"/>
        <v>5638341.1824239139</v>
      </c>
      <c r="Q30" s="106">
        <f t="shared" si="16"/>
        <v>453428.76313299726</v>
      </c>
      <c r="R30" s="106">
        <f t="shared" si="17"/>
        <v>517535.7125980382</v>
      </c>
      <c r="S30" s="106">
        <f t="shared" si="18"/>
        <v>111940.0074541699</v>
      </c>
      <c r="T30" s="106">
        <f t="shared" si="19"/>
        <v>138819.05708967563</v>
      </c>
      <c r="U30" s="106">
        <f t="shared" si="20"/>
        <v>30527.277301204082</v>
      </c>
      <c r="V30" s="107">
        <f>P30*'Levy Proposition'!B$5/(1+Assumptions!$D$49)^('Incentive Relocation assumption'!$I30-2022)</f>
        <v>680706277.1526233</v>
      </c>
      <c r="W30" s="107">
        <f>Q30*'Levy Proposition'!C$5/(1+Assumptions!$D$49)^('Incentive Relocation assumption'!$I30-2022)</f>
        <v>141445984.39423642</v>
      </c>
      <c r="X30" s="107">
        <f>R30*'Levy Proposition'!D$5/(1+Assumptions!$D$49)^('Incentive Relocation assumption'!$I30-2022)</f>
        <v>104563462.21224254</v>
      </c>
      <c r="Y30" s="107">
        <f>S30*'Levy Proposition'!E$5/(1+Assumptions!$D$49)^('Incentive Relocation assumption'!$I30-2022)</f>
        <v>36820239.165645018</v>
      </c>
      <c r="Z30" s="107">
        <f>T30*'Levy Proposition'!F$5/(1+Assumptions!$D$49)^('Incentive Relocation assumption'!$I30-2022)</f>
        <v>25633698.867941208</v>
      </c>
      <c r="AA30" s="107">
        <f>U30*'Levy Proposition'!G$5/(1+Assumptions!$D$49)^('Incentive Relocation assumption'!$I30-2022)</f>
        <v>14464568.553318642</v>
      </c>
      <c r="AB30" s="81">
        <f>P30*'Levy Proposition'!B$33/(1+Assumptions!$D$49)^('Incentive Relocation assumption'!$I30-2022)</f>
        <v>680081036.61915672</v>
      </c>
      <c r="AC30" s="81">
        <f>Q30*'Levy Proposition'!C$33/(1+Assumptions!$D$49)^('Incentive Relocation assumption'!$I30-2022)</f>
        <v>141316063.80189329</v>
      </c>
      <c r="AD30" s="81">
        <f>R30*'Levy Proposition'!D$33/(1+Assumptions!$D$49)^('Incentive Relocation assumption'!$I30-2022)</f>
        <v>104467418.85684973</v>
      </c>
      <c r="AE30" s="81">
        <f>S30*'Levy Proposition'!E$33/(1+Assumptions!$D$49)^('Incentive Relocation assumption'!$I30-2022)</f>
        <v>36786419.136726536</v>
      </c>
      <c r="AF30" s="81">
        <f>T30*'Levy Proposition'!F$33/(1+Assumptions!$D$49)^('Incentive Relocation assumption'!$I30-2022)</f>
        <v>25610153.870498326</v>
      </c>
      <c r="AG30" s="81">
        <f>U30*'Levy Proposition'!G$33/(1+Assumptions!$D$49)^('Incentive Relocation assumption'!$I30-2022)</f>
        <v>14451282.595979638</v>
      </c>
      <c r="AH30" s="109">
        <f t="shared" si="4"/>
        <v>625240.53346657753</v>
      </c>
      <c r="AI30" s="109">
        <f t="shared" si="5"/>
        <v>129920.59234312177</v>
      </c>
      <c r="AJ30" s="109">
        <f t="shared" si="6"/>
        <v>96043.355392813683</v>
      </c>
      <c r="AK30" s="109">
        <f t="shared" si="7"/>
        <v>33820.028918482363</v>
      </c>
      <c r="AL30" s="109">
        <f t="shared" si="8"/>
        <v>23544.997442882508</v>
      </c>
      <c r="AM30" s="109">
        <f t="shared" si="9"/>
        <v>13285.957339003682</v>
      </c>
      <c r="AN30" s="106">
        <f>'Levy Proposition'!B$11*'Incentive Relocation assumption'!J30/(1+Assumptions!$D$49)^('Incentive Relocation assumption'!$I30-2022)</f>
        <v>0</v>
      </c>
      <c r="AO30" s="106">
        <f>-'Levy Proposition'!C$11*'Incentive Relocation assumption'!K30/(1+Assumptions!$D$49)^('Incentive Relocation assumption'!$I30-2022)</f>
        <v>11691837.292964362</v>
      </c>
      <c r="AP30" s="106">
        <f>-'Levy Proposition'!D$11*'Incentive Relocation assumption'!L30/(1+Assumptions!$D$49)^('Incentive Relocation assumption'!$I30-2022)</f>
        <v>5674684.4043721827</v>
      </c>
      <c r="AQ30" s="106">
        <f>-'Levy Proposition'!E$11*'Incentive Relocation assumption'!M30/(1+Assumptions!$D$49)^('Incentive Relocation assumption'!$I30-2022)</f>
        <v>3142738.1485120202</v>
      </c>
      <c r="AR30" s="106">
        <f>-'Levy Proposition'!F$11*'Incentive Relocation assumption'!N30/(1+Assumptions!$D$49)^('Incentive Relocation assumption'!$I30-2022)</f>
        <v>1196678.7546580387</v>
      </c>
      <c r="AS30" s="106">
        <f>-'Levy Proposition'!G$11*'Incentive Relocation assumption'!O30/(1+Assumptions!$D$49)^('Incentive Relocation assumption'!$I30-2022)</f>
        <v>1453526.3408720903</v>
      </c>
    </row>
    <row r="31" spans="1:45" x14ac:dyDescent="0.35">
      <c r="A31">
        <v>2049</v>
      </c>
      <c r="B31" s="84">
        <f>'Future 95% Cost'!V30</f>
        <v>303364566.41857415</v>
      </c>
      <c r="C31" s="84">
        <f>'Future 95% Cost'!W30</f>
        <v>539410456.80525899</v>
      </c>
      <c r="D31" s="84">
        <f>'Future 95% Cost'!X30</f>
        <v>398834454.35859531</v>
      </c>
      <c r="E31" s="84">
        <f>'Future 95% Cost'!Y30</f>
        <v>140463582.73772356</v>
      </c>
      <c r="F31" s="84">
        <f>'Future 95% Cost'!Z30</f>
        <v>97754194.604111284</v>
      </c>
      <c r="G31" s="84">
        <f>'Future 95% Cost'!AA30</f>
        <v>55167913.019054934</v>
      </c>
      <c r="H31" s="84"/>
      <c r="I31">
        <v>2049</v>
      </c>
      <c r="J31" s="103">
        <f t="shared" si="1"/>
        <v>59481.913834864041</v>
      </c>
      <c r="K31" s="103">
        <f t="shared" si="10"/>
        <v>-21537.866248817372</v>
      </c>
      <c r="L31" s="103">
        <f t="shared" si="11"/>
        <v>-24582.946348406815</v>
      </c>
      <c r="M31" s="103">
        <f t="shared" si="12"/>
        <v>-5317.15035407307</v>
      </c>
      <c r="N31" s="103">
        <f t="shared" si="13"/>
        <v>-6593.905211759592</v>
      </c>
      <c r="O31" s="103">
        <f t="shared" si="14"/>
        <v>-1450.0456718071939</v>
      </c>
      <c r="P31" s="106">
        <f t="shared" si="15"/>
        <v>5700953.7233027183</v>
      </c>
      <c r="Q31" s="106">
        <f t="shared" si="16"/>
        <v>430757.32497634739</v>
      </c>
      <c r="R31" s="106">
        <f t="shared" si="17"/>
        <v>491658.92696813628</v>
      </c>
      <c r="S31" s="106">
        <f t="shared" si="18"/>
        <v>106343.0070814614</v>
      </c>
      <c r="T31" s="106">
        <f t="shared" si="19"/>
        <v>131878.10423519183</v>
      </c>
      <c r="U31" s="106">
        <f t="shared" si="20"/>
        <v>29000.913436143877</v>
      </c>
      <c r="V31" s="107">
        <f>P31*'Levy Proposition'!B$5/(1+Assumptions!$D$49)^('Incentive Relocation assumption'!$I31-2022)</f>
        <v>652037752.65247738</v>
      </c>
      <c r="W31" s="107">
        <f>Q31*'Levy Proposition'!C$5/(1+Assumptions!$D$49)^('Incentive Relocation assumption'!$I31-2022)</f>
        <v>127300775.83541259</v>
      </c>
      <c r="X31" s="107">
        <f>R31*'Levy Proposition'!D$5/(1+Assumptions!$D$49)^('Incentive Relocation assumption'!$I31-2022)</f>
        <v>94106664.96232973</v>
      </c>
      <c r="Y31" s="107">
        <f>S31*'Levy Proposition'!E$5/(1+Assumptions!$D$49)^('Incentive Relocation assumption'!$I31-2022)</f>
        <v>33138056.427023247</v>
      </c>
      <c r="Z31" s="107">
        <f>T31*'Levy Proposition'!F$5/(1+Assumptions!$D$49)^('Incentive Relocation assumption'!$I31-2022)</f>
        <v>23070218.411610279</v>
      </c>
      <c r="AA31" s="107">
        <f>U31*'Levy Proposition'!G$5/(1+Assumptions!$D$49)^('Incentive Relocation assumption'!$I31-2022)</f>
        <v>13018049.305873442</v>
      </c>
      <c r="AB31" s="81">
        <f>P31*'Levy Proposition'!B$33/(1+Assumptions!$D$49)^('Incentive Relocation assumption'!$I31-2022)</f>
        <v>651438844.6564852</v>
      </c>
      <c r="AC31" s="81">
        <f>Q31*'Levy Proposition'!C$33/(1+Assumptions!$D$49)^('Incentive Relocation assumption'!$I31-2022)</f>
        <v>127183847.86270906</v>
      </c>
      <c r="AD31" s="81">
        <f>R31*'Levy Proposition'!D$33/(1+Assumptions!$D$49)^('Incentive Relocation assumption'!$I31-2022)</f>
        <v>94020226.356753871</v>
      </c>
      <c r="AE31" s="81">
        <f>S31*'Levy Proposition'!E$33/(1+Assumptions!$D$49)^('Incentive Relocation assumption'!$I31-2022)</f>
        <v>33107618.546877425</v>
      </c>
      <c r="AF31" s="81">
        <f>T31*'Levy Proposition'!F$33/(1+Assumptions!$D$49)^('Incentive Relocation assumption'!$I31-2022)</f>
        <v>23049028.015471727</v>
      </c>
      <c r="AG31" s="81">
        <f>U31*'Levy Proposition'!G$33/(1+Assumptions!$D$49)^('Incentive Relocation assumption'!$I31-2022)</f>
        <v>13006092.001576578</v>
      </c>
      <c r="AH31" s="109">
        <f t="shared" si="4"/>
        <v>598907.99599218369</v>
      </c>
      <c r="AI31" s="109">
        <f t="shared" si="5"/>
        <v>116927.97270353138</v>
      </c>
      <c r="AJ31" s="109">
        <f t="shared" si="6"/>
        <v>86438.605575859547</v>
      </c>
      <c r="AK31" s="109">
        <f t="shared" si="7"/>
        <v>30437.88014582172</v>
      </c>
      <c r="AL31" s="109">
        <f t="shared" si="8"/>
        <v>21190.396138552576</v>
      </c>
      <c r="AM31" s="109">
        <f t="shared" si="9"/>
        <v>11957.304296864197</v>
      </c>
      <c r="AN31" s="106">
        <f>'Levy Proposition'!B$11*'Incentive Relocation assumption'!J31/(1+Assumptions!$D$49)^('Incentive Relocation assumption'!$I31-2022)</f>
        <v>0</v>
      </c>
      <c r="AO31" s="106">
        <f>-'Levy Proposition'!C$11*'Incentive Relocation assumption'!K31/(1+Assumptions!$D$49)^('Incentive Relocation assumption'!$I31-2022)</f>
        <v>10522603.131576931</v>
      </c>
      <c r="AP31" s="106">
        <f>-'Levy Proposition'!D$11*'Incentive Relocation assumption'!L31/(1+Assumptions!$D$49)^('Incentive Relocation assumption'!$I31-2022)</f>
        <v>5107191.4864988625</v>
      </c>
      <c r="AQ31" s="106">
        <f>-'Levy Proposition'!E$11*'Incentive Relocation assumption'!M31/(1+Assumptions!$D$49)^('Incentive Relocation assumption'!$I31-2022)</f>
        <v>2828450.7776343091</v>
      </c>
      <c r="AR31" s="106">
        <f>-'Levy Proposition'!F$11*'Incentive Relocation assumption'!N31/(1+Assumptions!$D$49)^('Incentive Relocation assumption'!$I31-2022)</f>
        <v>1077005.7173848702</v>
      </c>
      <c r="AS31" s="106">
        <f>-'Levy Proposition'!G$11*'Incentive Relocation assumption'!O31/(1+Assumptions!$D$49)^('Incentive Relocation assumption'!$I31-2022)</f>
        <v>1308167.4370797141</v>
      </c>
    </row>
    <row r="32" spans="1:45" x14ac:dyDescent="0.35">
      <c r="A32">
        <v>2050</v>
      </c>
      <c r="B32" s="84">
        <f>'Future 95% Cost'!V31</f>
        <v>300716219.59818274</v>
      </c>
      <c r="C32" s="84">
        <f>'Future 95% Cost'!W31</f>
        <v>534716171.58142018</v>
      </c>
      <c r="D32" s="84">
        <f>'Future 95% Cost'!X31</f>
        <v>395402807.02801484</v>
      </c>
      <c r="E32" s="84">
        <f>'Future 95% Cost'!Y31</f>
        <v>139292629.04551196</v>
      </c>
      <c r="F32" s="84">
        <f>'Future 95% Cost'!Z31</f>
        <v>96934998.159706652</v>
      </c>
      <c r="G32" s="84">
        <f>'Future 95% Cost'!AA31</f>
        <v>54706050.586695895</v>
      </c>
      <c r="H32" s="84"/>
      <c r="I32">
        <v>2050</v>
      </c>
      <c r="J32" s="103">
        <f t="shared" si="1"/>
        <v>56507.818143120843</v>
      </c>
      <c r="K32" s="103">
        <f t="shared" si="10"/>
        <v>-20460.972936376504</v>
      </c>
      <c r="L32" s="103">
        <f t="shared" si="11"/>
        <v>-23353.799030986473</v>
      </c>
      <c r="M32" s="103">
        <f t="shared" si="12"/>
        <v>-5051.2928363694173</v>
      </c>
      <c r="N32" s="103">
        <f t="shared" si="13"/>
        <v>-6264.2099511716124</v>
      </c>
      <c r="O32" s="103">
        <f t="shared" si="14"/>
        <v>-1377.5433882168343</v>
      </c>
      <c r="P32" s="106">
        <f t="shared" si="15"/>
        <v>5760435.6371375825</v>
      </c>
      <c r="Q32" s="106">
        <f t="shared" si="16"/>
        <v>409219.45872753003</v>
      </c>
      <c r="R32" s="106">
        <f t="shared" si="17"/>
        <v>467075.98061972944</v>
      </c>
      <c r="S32" s="106">
        <f t="shared" si="18"/>
        <v>101025.85672738834</v>
      </c>
      <c r="T32" s="106">
        <f t="shared" si="19"/>
        <v>125284.19902343224</v>
      </c>
      <c r="U32" s="106">
        <f t="shared" si="20"/>
        <v>27550.867764336683</v>
      </c>
      <c r="V32" s="107">
        <f>P32*'Levy Proposition'!B$5/(1+Assumptions!$D$49)^('Incentive Relocation assumption'!$I32-2022)</f>
        <v>624162075.90281141</v>
      </c>
      <c r="W32" s="107">
        <f>Q32*'Levy Proposition'!C$5/(1+Assumptions!$D$49)^('Incentive Relocation assumption'!$I32-2022)</f>
        <v>114570149.1470429</v>
      </c>
      <c r="X32" s="107">
        <f>R32*'Levy Proposition'!D$5/(1+Assumptions!$D$49)^('Incentive Relocation assumption'!$I32-2022)</f>
        <v>84695592.542222515</v>
      </c>
      <c r="Y32" s="107">
        <f>S32*'Levy Proposition'!E$5/(1+Assumptions!$D$49)^('Incentive Relocation assumption'!$I32-2022)</f>
        <v>29824107.845154453</v>
      </c>
      <c r="Z32" s="107">
        <f>T32*'Levy Proposition'!F$5/(1+Assumptions!$D$49)^('Incentive Relocation assumption'!$I32-2022)</f>
        <v>20763097.058343064</v>
      </c>
      <c r="AA32" s="107">
        <f>U32*'Levy Proposition'!G$5/(1+Assumptions!$D$49)^('Incentive Relocation assumption'!$I32-2022)</f>
        <v>11716188.222653216</v>
      </c>
      <c r="AB32" s="81">
        <f>P32*'Levy Proposition'!B$33/(1+Assumptions!$D$49)^('Incentive Relocation assumption'!$I32-2022)</f>
        <v>623588772.19986999</v>
      </c>
      <c r="AC32" s="81">
        <f>Q32*'Levy Proposition'!C$33/(1+Assumptions!$D$49)^('Incentive Relocation assumption'!$I32-2022)</f>
        <v>114464914.47597204</v>
      </c>
      <c r="AD32" s="81">
        <f>R32*'Levy Proposition'!D$33/(1+Assumptions!$D$49)^('Incentive Relocation assumption'!$I32-2022)</f>
        <v>84617798.170052379</v>
      </c>
      <c r="AE32" s="81">
        <f>S32*'Levy Proposition'!E$33/(1+Assumptions!$D$49)^('Incentive Relocation assumption'!$I32-2022)</f>
        <v>29796713.884315319</v>
      </c>
      <c r="AF32" s="81">
        <f>T32*'Levy Proposition'!F$33/(1+Assumptions!$D$49)^('Incentive Relocation assumption'!$I32-2022)</f>
        <v>20744025.793221962</v>
      </c>
      <c r="AG32" s="81">
        <f>U32*'Levy Proposition'!G$33/(1+Assumptions!$D$49)^('Incentive Relocation assumption'!$I32-2022)</f>
        <v>11705426.700363208</v>
      </c>
      <c r="AH32" s="109">
        <f t="shared" si="4"/>
        <v>573303.70294141769</v>
      </c>
      <c r="AI32" s="109">
        <f t="shared" si="5"/>
        <v>105234.67107085884</v>
      </c>
      <c r="AJ32" s="109">
        <f t="shared" si="6"/>
        <v>77794.372170135379</v>
      </c>
      <c r="AK32" s="109">
        <f t="shared" si="7"/>
        <v>27393.96083913371</v>
      </c>
      <c r="AL32" s="109">
        <f t="shared" si="8"/>
        <v>19071.265121102333</v>
      </c>
      <c r="AM32" s="109">
        <f t="shared" si="9"/>
        <v>10761.522290008143</v>
      </c>
      <c r="AN32" s="106">
        <f>'Levy Proposition'!B$11*'Incentive Relocation assumption'!J32/(1+Assumptions!$D$49)^('Incentive Relocation assumption'!$I32-2022)</f>
        <v>0</v>
      </c>
      <c r="AO32" s="106">
        <f>-'Levy Proposition'!C$11*'Incentive Relocation assumption'!K32/(1+Assumptions!$D$49)^('Incentive Relocation assumption'!$I32-2022)</f>
        <v>9470297.4297548756</v>
      </c>
      <c r="AP32" s="106">
        <f>-'Levy Proposition'!D$11*'Incentive Relocation assumption'!L32/(1+Assumptions!$D$49)^('Incentive Relocation assumption'!$I32-2022)</f>
        <v>4596450.308262066</v>
      </c>
      <c r="AQ32" s="106">
        <f>-'Levy Proposition'!E$11*'Incentive Relocation assumption'!M32/(1+Assumptions!$D$49)^('Incentive Relocation assumption'!$I32-2022)</f>
        <v>2545593.4995054938</v>
      </c>
      <c r="AR32" s="106">
        <f>-'Levy Proposition'!F$11*'Incentive Relocation assumption'!N32/(1+Assumptions!$D$49)^('Incentive Relocation assumption'!$I32-2022)</f>
        <v>969300.50004201953</v>
      </c>
      <c r="AS32" s="106">
        <f>-'Levy Proposition'!G$11*'Incentive Relocation assumption'!O32/(1+Assumptions!$D$49)^('Incentive Relocation assumption'!$I32-2022)</f>
        <v>1177345.0506641364</v>
      </c>
    </row>
    <row r="33" spans="1:45" x14ac:dyDescent="0.35">
      <c r="A33">
        <v>2051</v>
      </c>
      <c r="B33" s="84">
        <f>'Future 95% Cost'!V32</f>
        <v>287321346.0840373</v>
      </c>
      <c r="C33" s="84">
        <f>'Future 95% Cost'!W32</f>
        <v>510911842.20148426</v>
      </c>
      <c r="D33" s="84">
        <f>'Future 95% Cost'!X32</f>
        <v>377838195.4658975</v>
      </c>
      <c r="E33" s="84">
        <f>'Future 95% Cost'!Y32</f>
        <v>133141339.25123812</v>
      </c>
      <c r="F33" s="84">
        <f>'Future 95% Cost'!Z32</f>
        <v>92650237.716344118</v>
      </c>
      <c r="G33" s="84">
        <f>'Future 95% Cost'!AA32</f>
        <v>52288335.165622756</v>
      </c>
      <c r="H33" s="84"/>
      <c r="I33">
        <v>2051</v>
      </c>
      <c r="J33" s="103">
        <f t="shared" si="1"/>
        <v>53682.427235964795</v>
      </c>
      <c r="K33" s="103">
        <f t="shared" si="10"/>
        <v>-19437.924289557675</v>
      </c>
      <c r="L33" s="103">
        <f t="shared" si="11"/>
        <v>-22186.109079437148</v>
      </c>
      <c r="M33" s="103">
        <f t="shared" si="12"/>
        <v>-4798.7281945509458</v>
      </c>
      <c r="N33" s="103">
        <f t="shared" si="13"/>
        <v>-5950.9994536130325</v>
      </c>
      <c r="O33" s="103">
        <f t="shared" si="14"/>
        <v>-1308.6662188059927</v>
      </c>
      <c r="P33" s="106">
        <f t="shared" si="15"/>
        <v>5816943.4552807035</v>
      </c>
      <c r="Q33" s="106">
        <f t="shared" si="16"/>
        <v>388758.48579115351</v>
      </c>
      <c r="R33" s="106">
        <f t="shared" si="17"/>
        <v>443722.18158874294</v>
      </c>
      <c r="S33" s="106">
        <f t="shared" si="18"/>
        <v>95974.563891018915</v>
      </c>
      <c r="T33" s="106">
        <f t="shared" si="19"/>
        <v>119019.98907226064</v>
      </c>
      <c r="U33" s="106">
        <f t="shared" si="20"/>
        <v>26173.32437611985</v>
      </c>
      <c r="V33" s="107">
        <f>P33*'Levy Proposition'!B$5/(1+Assumptions!$D$49)^('Incentive Relocation assumption'!$I33-2022)</f>
        <v>597109132.77669239</v>
      </c>
      <c r="W33" s="107">
        <f>Q33*'Levy Proposition'!C$5/(1+Assumptions!$D$49)^('Incentive Relocation assumption'!$I33-2022)</f>
        <v>103112640.04036154</v>
      </c>
      <c r="X33" s="107">
        <f>R33*'Levy Proposition'!D$5/(1+Assumptions!$D$49)^('Incentive Relocation assumption'!$I33-2022)</f>
        <v>76225667.958264381</v>
      </c>
      <c r="Y33" s="107">
        <f>S33*'Levy Proposition'!E$5/(1+Assumptions!$D$49)^('Incentive Relocation assumption'!$I33-2022)</f>
        <v>26841568.416005738</v>
      </c>
      <c r="Z33" s="107">
        <f>T33*'Levy Proposition'!F$5/(1+Assumptions!$D$49)^('Incentive Relocation assumption'!$I33-2022)</f>
        <v>18686697.792042423</v>
      </c>
      <c r="AA33" s="107">
        <f>U33*'Levy Proposition'!G$5/(1+Assumptions!$D$49)^('Incentive Relocation assumption'!$I33-2022)</f>
        <v>10544518.863260515</v>
      </c>
      <c r="AB33" s="81">
        <f>P33*'Levy Proposition'!B$33/(1+Assumptions!$D$49)^('Incentive Relocation assumption'!$I33-2022)</f>
        <v>596560677.67168498</v>
      </c>
      <c r="AC33" s="81">
        <f>Q33*'Levy Proposition'!C$33/(1+Assumptions!$D$49)^('Incentive Relocation assumption'!$I33-2022)</f>
        <v>103017929.29032168</v>
      </c>
      <c r="AD33" s="81">
        <f>R33*'Levy Proposition'!D$33/(1+Assumptions!$D$49)^('Incentive Relocation assumption'!$I33-2022)</f>
        <v>76155653.358872965</v>
      </c>
      <c r="AE33" s="81">
        <f>S33*'Levy Proposition'!E$33/(1+Assumptions!$D$49)^('Incentive Relocation assumption'!$I33-2022)</f>
        <v>26816913.969412848</v>
      </c>
      <c r="AF33" s="81">
        <f>T33*'Levy Proposition'!F$33/(1+Assumptions!$D$49)^('Incentive Relocation assumption'!$I33-2022)</f>
        <v>18669533.735696275</v>
      </c>
      <c r="AG33" s="81">
        <f>U33*'Levy Proposition'!G$33/(1+Assumptions!$D$49)^('Incentive Relocation assumption'!$I33-2022)</f>
        <v>10534833.539618736</v>
      </c>
      <c r="AH33" s="109">
        <f t="shared" si="4"/>
        <v>548455.10500741005</v>
      </c>
      <c r="AI33" s="109">
        <f t="shared" si="5"/>
        <v>94710.750039860606</v>
      </c>
      <c r="AJ33" s="109">
        <f t="shared" si="6"/>
        <v>70014.599391415715</v>
      </c>
      <c r="AK33" s="109">
        <f t="shared" si="7"/>
        <v>24654.446592889726</v>
      </c>
      <c r="AL33" s="109">
        <f t="shared" si="8"/>
        <v>17164.056346148252</v>
      </c>
      <c r="AM33" s="109">
        <f t="shared" si="9"/>
        <v>9685.3236417789012</v>
      </c>
      <c r="AN33" s="106">
        <f>'Levy Proposition'!B$11*'Incentive Relocation assumption'!J33/(1+Assumptions!$D$49)^('Incentive Relocation assumption'!$I33-2022)</f>
        <v>0</v>
      </c>
      <c r="AO33" s="106">
        <f>-'Levy Proposition'!C$11*'Incentive Relocation assumption'!K33/(1+Assumptions!$D$49)^('Incentive Relocation assumption'!$I33-2022)</f>
        <v>8523226.8371772412</v>
      </c>
      <c r="AP33" s="106">
        <f>-'Levy Proposition'!D$11*'Incentive Relocation assumption'!L33/(1+Assumptions!$D$49)^('Incentive Relocation assumption'!$I33-2022)</f>
        <v>4136785.4509026622</v>
      </c>
      <c r="AQ33" s="106">
        <f>-'Levy Proposition'!E$11*'Incentive Relocation assumption'!M33/(1+Assumptions!$D$49)^('Incentive Relocation assumption'!$I33-2022)</f>
        <v>2291023.1692787223</v>
      </c>
      <c r="AR33" s="106">
        <f>-'Levy Proposition'!F$11*'Incentive Relocation assumption'!N33/(1+Assumptions!$D$49)^('Incentive Relocation assumption'!$I33-2022)</f>
        <v>872366.2690139293</v>
      </c>
      <c r="AS33" s="106">
        <f>-'Levy Proposition'!G$11*'Incentive Relocation assumption'!O33/(1+Assumptions!$D$49)^('Incentive Relocation assumption'!$I33-2022)</f>
        <v>1059605.4671852165</v>
      </c>
    </row>
    <row r="34" spans="1:45" x14ac:dyDescent="0.35">
      <c r="A34">
        <v>2052</v>
      </c>
      <c r="B34" s="84">
        <f>'Future 95% Cost'!V33</f>
        <v>274524801.77095914</v>
      </c>
      <c r="C34" s="84">
        <f>'Future 95% Cost'!W33</f>
        <v>488169818.80114204</v>
      </c>
      <c r="D34" s="84">
        <f>'Future 95% Cost'!X33</f>
        <v>361056042.20160639</v>
      </c>
      <c r="E34" s="84">
        <f>'Future 95% Cost'!Y33</f>
        <v>127262873.36893363</v>
      </c>
      <c r="F34" s="84">
        <f>'Future 95% Cost'!Z33</f>
        <v>88555762.32855083</v>
      </c>
      <c r="G34" s="84">
        <f>'Future 95% Cost'!AA33</f>
        <v>49977961.916220985</v>
      </c>
      <c r="H34" s="84"/>
      <c r="I34">
        <v>2052</v>
      </c>
      <c r="J34" s="103">
        <f t="shared" si="1"/>
        <v>50998.305874166552</v>
      </c>
      <c r="K34" s="103">
        <f t="shared" si="10"/>
        <v>-18466.028075079794</v>
      </c>
      <c r="L34" s="103">
        <f t="shared" si="11"/>
        <v>-21076.803625465291</v>
      </c>
      <c r="M34" s="103">
        <f t="shared" si="12"/>
        <v>-4558.7917848233983</v>
      </c>
      <c r="N34" s="103">
        <f t="shared" si="13"/>
        <v>-5653.4494809323805</v>
      </c>
      <c r="O34" s="103">
        <f t="shared" si="14"/>
        <v>-1243.2329078656931</v>
      </c>
      <c r="P34" s="106">
        <f t="shared" si="15"/>
        <v>5870625.8825166682</v>
      </c>
      <c r="Q34" s="106">
        <f t="shared" si="16"/>
        <v>369320.56150159583</v>
      </c>
      <c r="R34" s="106">
        <f t="shared" si="17"/>
        <v>421536.07250930578</v>
      </c>
      <c r="S34" s="106">
        <f t="shared" si="18"/>
        <v>91175.83569646797</v>
      </c>
      <c r="T34" s="106">
        <f t="shared" si="19"/>
        <v>113068.98961864761</v>
      </c>
      <c r="U34" s="106">
        <f t="shared" si="20"/>
        <v>24864.658157313857</v>
      </c>
      <c r="V34" s="107">
        <f>P34*'Levy Proposition'!B$5/(1+Assumptions!$D$49)^('Incentive Relocation assumption'!$I34-2022)</f>
        <v>570900073.93168831</v>
      </c>
      <c r="W34" s="107">
        <f>Q34*'Levy Proposition'!C$5/(1+Assumptions!$D$49)^('Incentive Relocation assumption'!$I34-2022)</f>
        <v>92800931.265677676</v>
      </c>
      <c r="X34" s="107">
        <f>R34*'Levy Proposition'!D$5/(1+Assumptions!$D$49)^('Incentive Relocation assumption'!$I34-2022)</f>
        <v>68602772.367251471</v>
      </c>
      <c r="Y34" s="107">
        <f>S34*'Levy Proposition'!E$5/(1+Assumptions!$D$49)^('Incentive Relocation assumption'!$I34-2022)</f>
        <v>24157295.794790123</v>
      </c>
      <c r="Z34" s="107">
        <f>T34*'Levy Proposition'!F$5/(1+Assumptions!$D$49)^('Incentive Relocation assumption'!$I34-2022)</f>
        <v>16817947.408804797</v>
      </c>
      <c r="AA34" s="107">
        <f>U34*'Levy Proposition'!G$5/(1+Assumptions!$D$49)^('Incentive Relocation assumption'!$I34-2022)</f>
        <v>9490021.4937378094</v>
      </c>
      <c r="AB34" s="81">
        <f>P34*'Levy Proposition'!B$33/(1+Assumptions!$D$49)^('Incentive Relocation assumption'!$I34-2022)</f>
        <v>570375692.30225158</v>
      </c>
      <c r="AC34" s="81">
        <f>Q34*'Levy Proposition'!C$33/(1+Assumptions!$D$49)^('Incentive Relocation assumption'!$I34-2022)</f>
        <v>92715691.999171361</v>
      </c>
      <c r="AD34" s="81">
        <f>R34*'Levy Proposition'!D$33/(1+Assumptions!$D$49)^('Incentive Relocation assumption'!$I34-2022)</f>
        <v>68539759.529803276</v>
      </c>
      <c r="AE34" s="81">
        <f>S34*'Levy Proposition'!E$33/(1+Assumptions!$D$49)^('Incentive Relocation assumption'!$I34-2022)</f>
        <v>24135106.899202108</v>
      </c>
      <c r="AF34" s="81">
        <f>T34*'Levy Proposition'!F$33/(1+Assumptions!$D$49)^('Incentive Relocation assumption'!$I34-2022)</f>
        <v>16802499.832129467</v>
      </c>
      <c r="AG34" s="81">
        <f>U34*'Levy Proposition'!G$33/(1+Assumptions!$D$49)^('Incentive Relocation assumption'!$I34-2022)</f>
        <v>9481304.744237313</v>
      </c>
      <c r="AH34" s="109">
        <f t="shared" si="4"/>
        <v>524381.62943673134</v>
      </c>
      <c r="AI34" s="109">
        <f t="shared" si="5"/>
        <v>85239.266506314278</v>
      </c>
      <c r="AJ34" s="109">
        <f t="shared" si="6"/>
        <v>63012.837448194623</v>
      </c>
      <c r="AK34" s="109">
        <f t="shared" si="7"/>
        <v>22188.895588014275</v>
      </c>
      <c r="AL34" s="109">
        <f t="shared" si="8"/>
        <v>15447.576675329357</v>
      </c>
      <c r="AM34" s="109">
        <f t="shared" si="9"/>
        <v>8716.749500496313</v>
      </c>
      <c r="AN34" s="106">
        <f>'Levy Proposition'!B$11*'Incentive Relocation assumption'!J34/(1+Assumptions!$D$49)^('Incentive Relocation assumption'!$I34-2022)</f>
        <v>0</v>
      </c>
      <c r="AO34" s="106">
        <f>-'Levy Proposition'!C$11*'Incentive Relocation assumption'!K34/(1+Assumptions!$D$49)^('Incentive Relocation assumption'!$I34-2022)</f>
        <v>7670867.3889937904</v>
      </c>
      <c r="AP34" s="106">
        <f>-'Levy Proposition'!D$11*'Incentive Relocation assumption'!L34/(1+Assumptions!$D$49)^('Incentive Relocation assumption'!$I34-2022)</f>
        <v>3723089.0620180401</v>
      </c>
      <c r="AQ34" s="106">
        <f>-'Levy Proposition'!E$11*'Incentive Relocation assumption'!M34/(1+Assumptions!$D$49)^('Incentive Relocation assumption'!$I34-2022)</f>
        <v>2061910.9701496137</v>
      </c>
      <c r="AR34" s="106">
        <f>-'Levy Proposition'!F$11*'Incentive Relocation assumption'!N34/(1+Assumptions!$D$49)^('Incentive Relocation assumption'!$I34-2022)</f>
        <v>785125.87920907116</v>
      </c>
      <c r="AS34" s="106">
        <f>-'Levy Proposition'!G$11*'Incentive Relocation assumption'!O34/(1+Assumptions!$D$49)^('Incentive Relocation assumption'!$I34-2022)</f>
        <v>953640.3499173444</v>
      </c>
    </row>
    <row r="35" spans="1:45" x14ac:dyDescent="0.35">
      <c r="A35">
        <v>2053</v>
      </c>
      <c r="B35" s="84">
        <f>'Future 95% Cost'!V34</f>
        <v>262299795.76006973</v>
      </c>
      <c r="C35" s="84">
        <f>'Future 95% Cost'!W34</f>
        <v>466442594.58850336</v>
      </c>
      <c r="D35" s="84">
        <f>'Future 95% Cost'!X34</f>
        <v>345021407.88468975</v>
      </c>
      <c r="E35" s="84">
        <f>'Future 95% Cost'!Y34</f>
        <v>121645086.87441771</v>
      </c>
      <c r="F35" s="84">
        <f>'Future 95% Cost'!Z34</f>
        <v>84643088.401527256</v>
      </c>
      <c r="G35" s="84">
        <f>'Future 95% Cost'!AA34</f>
        <v>47770147.04985667</v>
      </c>
      <c r="H35" s="84"/>
      <c r="I35">
        <v>2053</v>
      </c>
      <c r="J35" s="103">
        <f t="shared" si="1"/>
        <v>48448.390580458232</v>
      </c>
      <c r="K35" s="103">
        <f t="shared" si="10"/>
        <v>-17542.726671325803</v>
      </c>
      <c r="L35" s="103">
        <f t="shared" si="11"/>
        <v>-20022.963444192024</v>
      </c>
      <c r="M35" s="103">
        <f t="shared" si="12"/>
        <v>-4330.8521955822289</v>
      </c>
      <c r="N35" s="103">
        <f t="shared" si="13"/>
        <v>-5370.7770068857617</v>
      </c>
      <c r="O35" s="103">
        <f t="shared" si="14"/>
        <v>-1181.0712624724081</v>
      </c>
      <c r="P35" s="106">
        <f t="shared" si="15"/>
        <v>5921624.1883908352</v>
      </c>
      <c r="Q35" s="106">
        <f t="shared" si="16"/>
        <v>350854.53342651605</v>
      </c>
      <c r="R35" s="106">
        <f t="shared" si="17"/>
        <v>400459.26888384047</v>
      </c>
      <c r="S35" s="106">
        <f t="shared" si="18"/>
        <v>86617.043911644578</v>
      </c>
      <c r="T35" s="106">
        <f t="shared" si="19"/>
        <v>107415.54013771523</v>
      </c>
      <c r="U35" s="106">
        <f t="shared" si="20"/>
        <v>23621.425249448163</v>
      </c>
      <c r="V35" s="107">
        <f>P35*'Levy Proposition'!B$5/(1+Assumptions!$D$49)^('Incentive Relocation assumption'!$I35-2022)</f>
        <v>545548490.84251904</v>
      </c>
      <c r="W35" s="107">
        <f>Q35*'Levy Proposition'!C$5/(1+Assumptions!$D$49)^('Incentive Relocation assumption'!$I35-2022)</f>
        <v>83520437.847445473</v>
      </c>
      <c r="X35" s="107">
        <f>R35*'Levy Proposition'!D$5/(1+Assumptions!$D$49)^('Incentive Relocation assumption'!$I35-2022)</f>
        <v>61742199.21627675</v>
      </c>
      <c r="Y35" s="107">
        <f>S35*'Levy Proposition'!E$5/(1+Assumptions!$D$49)^('Incentive Relocation assumption'!$I35-2022)</f>
        <v>21741462.014156986</v>
      </c>
      <c r="Z35" s="107">
        <f>T35*'Levy Proposition'!F$5/(1+Assumptions!$D$49)^('Incentive Relocation assumption'!$I35-2022)</f>
        <v>15136080.124641953</v>
      </c>
      <c r="AA35" s="107">
        <f>U35*'Levy Proposition'!G$5/(1+Assumptions!$D$49)^('Incentive Relocation assumption'!$I35-2022)</f>
        <v>8540978.4096832294</v>
      </c>
      <c r="AB35" s="81">
        <f>P35*'Levy Proposition'!B$33/(1+Assumptions!$D$49)^('Incentive Relocation assumption'!$I35-2022)</f>
        <v>545047395.08228457</v>
      </c>
      <c r="AC35" s="81">
        <f>Q35*'Levy Proposition'!C$33/(1+Assumptions!$D$49)^('Incentive Relocation assumption'!$I35-2022)</f>
        <v>83443722.875264645</v>
      </c>
      <c r="AD35" s="81">
        <f>R35*'Levy Proposition'!D$33/(1+Assumptions!$D$49)^('Incentive Relocation assumption'!$I35-2022)</f>
        <v>61685487.934375748</v>
      </c>
      <c r="AE35" s="81">
        <f>S35*'Levy Proposition'!E$33/(1+Assumptions!$D$49)^('Incentive Relocation assumption'!$I35-2022)</f>
        <v>21721492.103838343</v>
      </c>
      <c r="AF35" s="81">
        <f>T35*'Levy Proposition'!F$33/(1+Assumptions!$D$49)^('Incentive Relocation assumption'!$I35-2022)</f>
        <v>15122177.372266419</v>
      </c>
      <c r="AG35" s="81">
        <f>U35*'Levy Proposition'!G$33/(1+Assumptions!$D$49)^('Incentive Relocation assumption'!$I35-2022)</f>
        <v>8533133.3727319986</v>
      </c>
      <c r="AH35" s="109">
        <f t="shared" si="4"/>
        <v>501095.76023447514</v>
      </c>
      <c r="AI35" s="109">
        <f t="shared" si="5"/>
        <v>76714.972180828452</v>
      </c>
      <c r="AJ35" s="109">
        <f t="shared" si="6"/>
        <v>56711.28190100193</v>
      </c>
      <c r="AK35" s="109">
        <f t="shared" si="7"/>
        <v>19969.910318642855</v>
      </c>
      <c r="AL35" s="109">
        <f t="shared" si="8"/>
        <v>13902.752375533804</v>
      </c>
      <c r="AM35" s="109">
        <f t="shared" si="9"/>
        <v>7845.0369512308389</v>
      </c>
      <c r="AN35" s="106">
        <f>'Levy Proposition'!B$11*'Incentive Relocation assumption'!J35/(1+Assumptions!$D$49)^('Incentive Relocation assumption'!$I35-2022)</f>
        <v>0</v>
      </c>
      <c r="AO35" s="106">
        <f>-'Levy Proposition'!C$11*'Incentive Relocation assumption'!K35/(1+Assumptions!$D$49)^('Incentive Relocation assumption'!$I35-2022)</f>
        <v>6903747.5622338383</v>
      </c>
      <c r="AP35" s="106">
        <f>-'Levy Proposition'!D$11*'Incentive Relocation assumption'!L35/(1+Assumptions!$D$49)^('Incentive Relocation assumption'!$I35-2022)</f>
        <v>3350764.0964782839</v>
      </c>
      <c r="AQ35" s="106">
        <f>-'Levy Proposition'!E$11*'Incentive Relocation assumption'!M35/(1+Assumptions!$D$49)^('Incentive Relocation assumption'!$I35-2022)</f>
        <v>1855710.9791961664</v>
      </c>
      <c r="AR35" s="106">
        <f>-'Levy Proposition'!F$11*'Incentive Relocation assumption'!N35/(1+Assumptions!$D$49)^('Incentive Relocation assumption'!$I35-2022)</f>
        <v>706609.90469127672</v>
      </c>
      <c r="AS35" s="106">
        <f>-'Levy Proposition'!G$11*'Incentive Relocation assumption'!O35/(1+Assumptions!$D$49)^('Incentive Relocation assumption'!$I35-2022)</f>
        <v>858272.20145090926</v>
      </c>
    </row>
    <row r="36" spans="1:45" x14ac:dyDescent="0.35">
      <c r="A36">
        <v>2054</v>
      </c>
      <c r="B36" s="84">
        <f>'Future 95% Cost'!V35</f>
        <v>250620739.28918684</v>
      </c>
      <c r="C36" s="84">
        <f>'Future 95% Cost'!W35</f>
        <v>445684791.21277559</v>
      </c>
      <c r="D36" s="84">
        <f>'Future 95% Cost'!X35</f>
        <v>329700916.50426227</v>
      </c>
      <c r="E36" s="84">
        <f>'Future 95% Cost'!Y35</f>
        <v>116276377.54440135</v>
      </c>
      <c r="F36" s="84">
        <f>'Future 95% Cost'!Z35</f>
        <v>80904111.837498963</v>
      </c>
      <c r="G36" s="84">
        <f>'Future 95% Cost'!AA35</f>
        <v>45660320.646351501</v>
      </c>
      <c r="H36" s="84"/>
      <c r="I36">
        <v>2054</v>
      </c>
      <c r="J36" s="103">
        <f t="shared" si="1"/>
        <v>46025.971051435321</v>
      </c>
      <c r="K36" s="103">
        <f t="shared" si="10"/>
        <v>-16665.590337759513</v>
      </c>
      <c r="L36" s="103">
        <f t="shared" si="11"/>
        <v>-19021.815271982425</v>
      </c>
      <c r="M36" s="103">
        <f t="shared" si="12"/>
        <v>-4114.3095858031174</v>
      </c>
      <c r="N36" s="103">
        <f t="shared" si="13"/>
        <v>-5102.2381565414735</v>
      </c>
      <c r="O36" s="103">
        <f t="shared" si="14"/>
        <v>-1122.0176993487878</v>
      </c>
      <c r="P36" s="106">
        <f t="shared" si="15"/>
        <v>5970072.5789712938</v>
      </c>
      <c r="Q36" s="106">
        <f t="shared" si="16"/>
        <v>333311.80675519025</v>
      </c>
      <c r="R36" s="106">
        <f t="shared" si="17"/>
        <v>380436.30543964845</v>
      </c>
      <c r="S36" s="106">
        <f t="shared" si="18"/>
        <v>82286.191716062342</v>
      </c>
      <c r="T36" s="106">
        <f t="shared" si="19"/>
        <v>102044.76313082947</v>
      </c>
      <c r="U36" s="106">
        <f t="shared" si="20"/>
        <v>22440.353986975755</v>
      </c>
      <c r="V36" s="107">
        <f>P36*'Levy Proposition'!B$5/(1+Assumptions!$D$49)^('Incentive Relocation assumption'!$I36-2022)</f>
        <v>521061458.30434263</v>
      </c>
      <c r="W36" s="107">
        <f>Q36*'Levy Proposition'!C$5/(1+Assumptions!$D$49)^('Incentive Relocation assumption'!$I36-2022)</f>
        <v>75168033.801929593</v>
      </c>
      <c r="X36" s="107">
        <f>R36*'Levy Proposition'!D$5/(1+Assumptions!$D$49)^('Incentive Relocation assumption'!$I36-2022)</f>
        <v>55567712.973100871</v>
      </c>
      <c r="Y36" s="107">
        <f>S36*'Levy Proposition'!E$5/(1+Assumptions!$D$49)^('Incentive Relocation assumption'!$I36-2022)</f>
        <v>19567222.032152038</v>
      </c>
      <c r="Z36" s="107">
        <f>T36*'Levy Proposition'!F$5/(1+Assumptions!$D$49)^('Incentive Relocation assumption'!$I36-2022)</f>
        <v>13622406.823536538</v>
      </c>
      <c r="AA36" s="107">
        <f>U36*'Levy Proposition'!G$5/(1+Assumptions!$D$49)^('Incentive Relocation assumption'!$I36-2022)</f>
        <v>7686843.7276787553</v>
      </c>
      <c r="AB36" s="81">
        <f>P36*'Levy Proposition'!B$33/(1+Assumptions!$D$49)^('Incentive Relocation assumption'!$I36-2022)</f>
        <v>520582854.30861956</v>
      </c>
      <c r="AC36" s="81">
        <f>Q36*'Levy Proposition'!C$33/(1+Assumptions!$D$49)^('Incentive Relocation assumption'!$I36-2022)</f>
        <v>75098990.657872587</v>
      </c>
      <c r="AD36" s="81">
        <f>R36*'Levy Proposition'!D$33/(1+Assumptions!$D$49)^('Incentive Relocation assumption'!$I36-2022)</f>
        <v>55516673.064010926</v>
      </c>
      <c r="AE36" s="81">
        <f>S36*'Levy Proposition'!E$33/(1+Assumptions!$D$49)^('Incentive Relocation assumption'!$I36-2022)</f>
        <v>19549249.19900436</v>
      </c>
      <c r="AF36" s="81">
        <f>T36*'Levy Proposition'!F$33/(1+Assumptions!$D$49)^('Incentive Relocation assumption'!$I36-2022)</f>
        <v>13609894.406367309</v>
      </c>
      <c r="AG36" s="81">
        <f>U36*'Levy Proposition'!G$33/(1+Assumptions!$D$49)^('Incentive Relocation assumption'!$I36-2022)</f>
        <v>7679783.22826178</v>
      </c>
      <c r="AH36" s="109">
        <f t="shared" si="4"/>
        <v>478603.99572306871</v>
      </c>
      <c r="AI36" s="109">
        <f t="shared" si="5"/>
        <v>69043.144057005644</v>
      </c>
      <c r="AJ36" s="109">
        <f t="shared" si="6"/>
        <v>51039.909089945257</v>
      </c>
      <c r="AK36" s="109">
        <f t="shared" si="7"/>
        <v>17972.833147678524</v>
      </c>
      <c r="AL36" s="109">
        <f t="shared" si="8"/>
        <v>12512.417169228196</v>
      </c>
      <c r="AM36" s="109">
        <f t="shared" si="9"/>
        <v>7060.4994169753045</v>
      </c>
      <c r="AN36" s="106">
        <f>'Levy Proposition'!B$11*'Incentive Relocation assumption'!J36/(1+Assumptions!$D$49)^('Incentive Relocation assumption'!$I36-2022)</f>
        <v>0</v>
      </c>
      <c r="AO36" s="106">
        <f>-'Levy Proposition'!C$11*'Incentive Relocation assumption'!K36/(1+Assumptions!$D$49)^('Incentive Relocation assumption'!$I36-2022)</f>
        <v>6213343.0270786611</v>
      </c>
      <c r="AP36" s="106">
        <f>-'Levy Proposition'!D$11*'Incentive Relocation assumption'!L36/(1+Assumptions!$D$49)^('Incentive Relocation assumption'!$I36-2022)</f>
        <v>3015673.2334955698</v>
      </c>
      <c r="AQ36" s="106">
        <f>-'Levy Proposition'!E$11*'Incentive Relocation assumption'!M36/(1+Assumptions!$D$49)^('Incentive Relocation assumption'!$I36-2022)</f>
        <v>1670131.8767702756</v>
      </c>
      <c r="AR36" s="106">
        <f>-'Levy Proposition'!F$11*'Incentive Relocation assumption'!N36/(1+Assumptions!$D$49)^('Incentive Relocation assumption'!$I36-2022)</f>
        <v>635945.8662995582</v>
      </c>
      <c r="AS36" s="106">
        <f>-'Levy Proposition'!G$11*'Incentive Relocation assumption'!O36/(1+Assumptions!$D$49)^('Incentive Relocation assumption'!$I36-2022)</f>
        <v>772441.27919633139</v>
      </c>
    </row>
    <row r="37" spans="1:45" x14ac:dyDescent="0.35">
      <c r="A37">
        <v>2055</v>
      </c>
      <c r="B37" s="84">
        <f>'Future 95% Cost'!V36</f>
        <v>239463191.68832362</v>
      </c>
      <c r="C37" s="84">
        <f>'Future 95% Cost'!W36</f>
        <v>425853063.24670756</v>
      </c>
      <c r="D37" s="84">
        <f>'Future 95% Cost'!X36</f>
        <v>315062685.31342632</v>
      </c>
      <c r="E37" s="84">
        <f>'Future 95% Cost'!Y36</f>
        <v>111145661.17353599</v>
      </c>
      <c r="F37" s="84">
        <f>'Future 95% Cost'!Z36</f>
        <v>77331091.009535402</v>
      </c>
      <c r="G37" s="84">
        <f>'Future 95% Cost'!AA36</f>
        <v>43644117.06648396</v>
      </c>
      <c r="H37" s="84"/>
      <c r="I37">
        <v>2055</v>
      </c>
      <c r="J37" s="103">
        <f t="shared" si="1"/>
        <v>43724.672498863547</v>
      </c>
      <c r="K37" s="103">
        <f t="shared" si="10"/>
        <v>-15832.310820871537</v>
      </c>
      <c r="L37" s="103">
        <f t="shared" si="11"/>
        <v>-18070.724508383304</v>
      </c>
      <c r="M37" s="103">
        <f t="shared" si="12"/>
        <v>-3908.5941065129614</v>
      </c>
      <c r="N37" s="103">
        <f t="shared" si="13"/>
        <v>-4847.1262487144004</v>
      </c>
      <c r="O37" s="103">
        <f t="shared" si="14"/>
        <v>-1065.9168143813483</v>
      </c>
      <c r="P37" s="106">
        <f t="shared" si="15"/>
        <v>6016098.5500227287</v>
      </c>
      <c r="Q37" s="106">
        <f t="shared" si="16"/>
        <v>316646.21641743073</v>
      </c>
      <c r="R37" s="106">
        <f t="shared" si="17"/>
        <v>361414.49016766605</v>
      </c>
      <c r="S37" s="106">
        <f t="shared" si="18"/>
        <v>78171.882130259226</v>
      </c>
      <c r="T37" s="106">
        <f t="shared" si="19"/>
        <v>96942.524974287997</v>
      </c>
      <c r="U37" s="106">
        <f t="shared" si="20"/>
        <v>21318.336287626968</v>
      </c>
      <c r="V37" s="107">
        <f>P37*'Levy Proposition'!B$5/(1+Assumptions!$D$49)^('Incentive Relocation assumption'!$I37-2022)</f>
        <v>497440457.5982101</v>
      </c>
      <c r="W37" s="107">
        <f>Q37*'Levy Proposition'!C$5/(1+Assumptions!$D$49)^('Incentive Relocation assumption'!$I37-2022)</f>
        <v>67650906.188596368</v>
      </c>
      <c r="X37" s="107">
        <f>R37*'Levy Proposition'!D$5/(1+Assumptions!$D$49)^('Incentive Relocation assumption'!$I37-2022)</f>
        <v>50010701.987546153</v>
      </c>
      <c r="Y37" s="107">
        <f>S37*'Levy Proposition'!E$5/(1+Assumptions!$D$49)^('Incentive Relocation assumption'!$I37-2022)</f>
        <v>17610415.426811028</v>
      </c>
      <c r="Z37" s="107">
        <f>T37*'Levy Proposition'!F$5/(1+Assumptions!$D$49)^('Incentive Relocation assumption'!$I37-2022)</f>
        <v>12260107.381687408</v>
      </c>
      <c r="AA37" s="107">
        <f>U37*'Levy Proposition'!G$5/(1+Assumptions!$D$49)^('Incentive Relocation assumption'!$I37-2022)</f>
        <v>6918126.1981372572</v>
      </c>
      <c r="AB37" s="81">
        <f>P37*'Levy Proposition'!B$33/(1+Assumptions!$D$49)^('Incentive Relocation assumption'!$I37-2022)</f>
        <v>496983549.90172529</v>
      </c>
      <c r="AC37" s="81">
        <f>Q37*'Levy Proposition'!C$33/(1+Assumptions!$D$49)^('Incentive Relocation assumption'!$I37-2022)</f>
        <v>67588767.65675886</v>
      </c>
      <c r="AD37" s="81">
        <f>R37*'Levy Proposition'!D$33/(1+Assumptions!$D$49)^('Incentive Relocation assumption'!$I37-2022)</f>
        <v>49964766.289523035</v>
      </c>
      <c r="AE37" s="81">
        <f>S37*'Levy Proposition'!E$33/(1+Assumptions!$D$49)^('Incentive Relocation assumption'!$I37-2022)</f>
        <v>17594239.954502936</v>
      </c>
      <c r="AF37" s="81">
        <f>T37*'Levy Proposition'!F$33/(1+Assumptions!$D$49)^('Incentive Relocation assumption'!$I37-2022)</f>
        <v>12248846.26020672</v>
      </c>
      <c r="AG37" s="81">
        <f>U37*'Levy Proposition'!G$33/(1+Assumptions!$D$49)^('Incentive Relocation assumption'!$I37-2022)</f>
        <v>6911771.7791170506</v>
      </c>
      <c r="AH37" s="109">
        <f t="shared" si="4"/>
        <v>456907.69648480415</v>
      </c>
      <c r="AI37" s="109">
        <f t="shared" si="5"/>
        <v>62138.531837508082</v>
      </c>
      <c r="AJ37" s="109">
        <f t="shared" si="6"/>
        <v>45935.698023118079</v>
      </c>
      <c r="AK37" s="109">
        <f t="shared" si="7"/>
        <v>16175.472308091819</v>
      </c>
      <c r="AL37" s="109">
        <f t="shared" si="8"/>
        <v>11261.121480688453</v>
      </c>
      <c r="AM37" s="109">
        <f t="shared" si="9"/>
        <v>6354.4190202066675</v>
      </c>
      <c r="AN37" s="106">
        <f>'Levy Proposition'!B$11*'Incentive Relocation assumption'!J37/(1+Assumptions!$D$49)^('Incentive Relocation assumption'!$I37-2022)</f>
        <v>0</v>
      </c>
      <c r="AO37" s="106">
        <f>-'Levy Proposition'!C$11*'Incentive Relocation assumption'!K37/(1+Assumptions!$D$49)^('Incentive Relocation assumption'!$I37-2022)</f>
        <v>5591981.9234606307</v>
      </c>
      <c r="AP37" s="106">
        <f>-'Levy Proposition'!D$11*'Incentive Relocation assumption'!L37/(1+Assumptions!$D$49)^('Incentive Relocation assumption'!$I37-2022)</f>
        <v>2714092.9022069597</v>
      </c>
      <c r="AQ37" s="106">
        <f>-'Levy Proposition'!E$11*'Incentive Relocation assumption'!M37/(1+Assumptions!$D$49)^('Incentive Relocation assumption'!$I37-2022)</f>
        <v>1503111.485072128</v>
      </c>
      <c r="AR37" s="106">
        <f>-'Levy Proposition'!F$11*'Incentive Relocation assumption'!N37/(1+Assumptions!$D$49)^('Incentive Relocation assumption'!$I37-2022)</f>
        <v>572348.53655241767</v>
      </c>
      <c r="AS37" s="106">
        <f>-'Levy Proposition'!G$11*'Incentive Relocation assumption'!O37/(1+Assumptions!$D$49)^('Incentive Relocation assumption'!$I37-2022)</f>
        <v>695193.81939412851</v>
      </c>
    </row>
    <row r="38" spans="1:45" x14ac:dyDescent="0.35">
      <c r="A38">
        <v>2056</v>
      </c>
      <c r="B38" s="84">
        <f>'Future 95% Cost'!V37</f>
        <v>228803808.7691935</v>
      </c>
      <c r="C38" s="84">
        <f>'Future 95% Cost'!W37</f>
        <v>406906006.96201181</v>
      </c>
      <c r="D38" s="84">
        <f>'Future 95% Cost'!X37</f>
        <v>301076257.89979869</v>
      </c>
      <c r="E38" s="84">
        <f>'Future 95% Cost'!Y37</f>
        <v>106242348.38152269</v>
      </c>
      <c r="F38" s="84">
        <f>'Future 95% Cost'!Z37</f>
        <v>73916630.501298711</v>
      </c>
      <c r="G38" s="84">
        <f>'Future 95% Cost'!AA37</f>
        <v>41717365.795330085</v>
      </c>
      <c r="H38" s="84"/>
      <c r="I38">
        <v>2056</v>
      </c>
      <c r="J38" s="103">
        <f t="shared" si="1"/>
        <v>41538.438873920371</v>
      </c>
      <c r="K38" s="103">
        <f t="shared" si="10"/>
        <v>-15040.69527982796</v>
      </c>
      <c r="L38" s="103">
        <f t="shared" si="11"/>
        <v>-17167.188282964136</v>
      </c>
      <c r="M38" s="103">
        <f t="shared" si="12"/>
        <v>-3713.1644011873136</v>
      </c>
      <c r="N38" s="103">
        <f t="shared" si="13"/>
        <v>-4604.7699362786798</v>
      </c>
      <c r="O38" s="103">
        <f t="shared" si="14"/>
        <v>-1012.620973662281</v>
      </c>
      <c r="P38" s="106">
        <f t="shared" si="15"/>
        <v>6059823.2225215919</v>
      </c>
      <c r="Q38" s="106">
        <f t="shared" si="16"/>
        <v>300813.90559655917</v>
      </c>
      <c r="R38" s="106">
        <f t="shared" si="17"/>
        <v>343343.76565928274</v>
      </c>
      <c r="S38" s="106">
        <f t="shared" si="18"/>
        <v>74263.288023746267</v>
      </c>
      <c r="T38" s="106">
        <f t="shared" si="19"/>
        <v>92095.398725573599</v>
      </c>
      <c r="U38" s="106">
        <f t="shared" si="20"/>
        <v>20252.41947324562</v>
      </c>
      <c r="V38" s="107">
        <f>P38*'Levy Proposition'!B$5/(1+Assumptions!$D$49)^('Incentive Relocation assumption'!$I38-2022)</f>
        <v>474682193.04689705</v>
      </c>
      <c r="W38" s="107">
        <f>Q38*'Levy Proposition'!C$5/(1+Assumptions!$D$49)^('Incentive Relocation assumption'!$I38-2022)</f>
        <v>60885523.761309065</v>
      </c>
      <c r="X38" s="107">
        <f>R38*'Levy Proposition'!D$5/(1+Assumptions!$D$49)^('Incentive Relocation assumption'!$I38-2022)</f>
        <v>45009416.07040526</v>
      </c>
      <c r="Y38" s="107">
        <f>S38*'Levy Proposition'!E$5/(1+Assumptions!$D$49)^('Incentive Relocation assumption'!$I38-2022)</f>
        <v>15849297.922580766</v>
      </c>
      <c r="Z38" s="107">
        <f>T38*'Levy Proposition'!F$5/(1+Assumptions!$D$49)^('Incentive Relocation assumption'!$I38-2022)</f>
        <v>11034043.760226194</v>
      </c>
      <c r="AA38" s="107">
        <f>U38*'Levy Proposition'!G$5/(1+Assumptions!$D$49)^('Incentive Relocation assumption'!$I38-2022)</f>
        <v>6226283.7373702917</v>
      </c>
      <c r="AB38" s="81">
        <f>P38*'Levy Proposition'!B$33/(1+Assumptions!$D$49)^('Incentive Relocation assumption'!$I38-2022)</f>
        <v>474246189.21151429</v>
      </c>
      <c r="AC38" s="81">
        <f>Q38*'Levy Proposition'!C$33/(1+Assumptions!$D$49)^('Incentive Relocation assumption'!$I38-2022)</f>
        <v>60829599.350686401</v>
      </c>
      <c r="AD38" s="81">
        <f>R38*'Levy Proposition'!D$33/(1+Assumptions!$D$49)^('Incentive Relocation assumption'!$I38-2022)</f>
        <v>44968074.140325524</v>
      </c>
      <c r="AE38" s="81">
        <f>S38*'Levy Proposition'!E$33/(1+Assumptions!$D$49)^('Incentive Relocation assumption'!$I38-2022)</f>
        <v>15834740.067275483</v>
      </c>
      <c r="AF38" s="81">
        <f>T38*'Levy Proposition'!F$33/(1+Assumptions!$D$49)^('Incentive Relocation assumption'!$I38-2022)</f>
        <v>11023908.799467796</v>
      </c>
      <c r="AG38" s="81">
        <f>U38*'Levy Proposition'!G$33/(1+Assumptions!$D$49)^('Incentive Relocation assumption'!$I38-2022)</f>
        <v>6220564.7876615385</v>
      </c>
      <c r="AH38" s="109">
        <f t="shared" si="4"/>
        <v>436003.83538275957</v>
      </c>
      <c r="AI38" s="109">
        <f t="shared" si="5"/>
        <v>55924.410622663796</v>
      </c>
      <c r="AJ38" s="109">
        <f t="shared" si="6"/>
        <v>41341.930079735816</v>
      </c>
      <c r="AK38" s="109">
        <f t="shared" si="7"/>
        <v>14557.855305282399</v>
      </c>
      <c r="AL38" s="109">
        <f t="shared" si="8"/>
        <v>10134.960758397356</v>
      </c>
      <c r="AM38" s="109">
        <f t="shared" si="9"/>
        <v>5718.9497087532654</v>
      </c>
      <c r="AN38" s="106">
        <f>'Levy Proposition'!B$11*'Incentive Relocation assumption'!J38/(1+Assumptions!$D$49)^('Incentive Relocation assumption'!$I38-2022)</f>
        <v>0</v>
      </c>
      <c r="AO38" s="106">
        <f>-'Levy Proposition'!C$11*'Incentive Relocation assumption'!K38/(1+Assumptions!$D$49)^('Incentive Relocation assumption'!$I38-2022)</f>
        <v>5032759.6104110247</v>
      </c>
      <c r="AP38" s="106">
        <f>-'Levy Proposition'!D$11*'Incentive Relocation assumption'!L38/(1+Assumptions!$D$49)^('Incentive Relocation assumption'!$I38-2022)</f>
        <v>2442671.9048972242</v>
      </c>
      <c r="AQ38" s="106">
        <f>-'Levy Proposition'!E$11*'Incentive Relocation assumption'!M38/(1+Assumptions!$D$49)^('Incentive Relocation assumption'!$I38-2022)</f>
        <v>1352793.852976982</v>
      </c>
      <c r="AR38" s="106">
        <f>-'Levy Proposition'!F$11*'Incentive Relocation assumption'!N38/(1+Assumptions!$D$49)^('Incentive Relocation assumption'!$I38-2022)</f>
        <v>515111.21410354204</v>
      </c>
      <c r="AS38" s="106">
        <f>-'Levy Proposition'!G$11*'Incentive Relocation assumption'!O38/(1+Assumptions!$D$49)^('Incentive Relocation assumption'!$I38-2022)</f>
        <v>625671.43877477502</v>
      </c>
    </row>
    <row r="39" spans="1:45" x14ac:dyDescent="0.35">
      <c r="A39">
        <v>2057</v>
      </c>
      <c r="B39" s="84">
        <f>'Future 95% Cost'!V38</f>
        <v>218620293.53891468</v>
      </c>
      <c r="C39" s="84">
        <f>'Future 95% Cost'!W38</f>
        <v>388804073.20455033</v>
      </c>
      <c r="D39" s="84">
        <f>'Future 95% Cost'!X38</f>
        <v>287712540.26068836</v>
      </c>
      <c r="E39" s="84">
        <f>'Future 95% Cost'!Y38</f>
        <v>101556322.46123418</v>
      </c>
      <c r="F39" s="84">
        <f>'Future 95% Cost'!Z38</f>
        <v>70653665.578180835</v>
      </c>
      <c r="G39" s="84">
        <f>'Future 95% Cost'!AA38</f>
        <v>39876082.697039835</v>
      </c>
      <c r="H39" s="84"/>
      <c r="I39">
        <v>2057</v>
      </c>
      <c r="J39" s="103">
        <f t="shared" si="1"/>
        <v>39461.516930224345</v>
      </c>
      <c r="K39" s="103">
        <f t="shared" si="10"/>
        <v>-14288.66051583656</v>
      </c>
      <c r="L39" s="103">
        <f t="shared" si="11"/>
        <v>-16308.828868815932</v>
      </c>
      <c r="M39" s="103">
        <f t="shared" si="12"/>
        <v>-3527.5061811279479</v>
      </c>
      <c r="N39" s="103">
        <f t="shared" si="13"/>
        <v>-4374.5314394647457</v>
      </c>
      <c r="O39" s="103">
        <f t="shared" si="14"/>
        <v>-961.98992497916697</v>
      </c>
      <c r="P39" s="106">
        <f t="shared" si="15"/>
        <v>6101361.6613955125</v>
      </c>
      <c r="Q39" s="106">
        <f t="shared" si="16"/>
        <v>285773.21031673119</v>
      </c>
      <c r="R39" s="106">
        <f t="shared" si="17"/>
        <v>326176.57737631863</v>
      </c>
      <c r="S39" s="106">
        <f t="shared" si="18"/>
        <v>70550.123622558953</v>
      </c>
      <c r="T39" s="106">
        <f t="shared" si="19"/>
        <v>87490.628789294919</v>
      </c>
      <c r="U39" s="106">
        <f t="shared" si="20"/>
        <v>19239.798499583339</v>
      </c>
      <c r="V39" s="107">
        <f>P39*'Levy Proposition'!B$5/(1+Assumptions!$D$49)^('Incentive Relocation assumption'!$I39-2022)</f>
        <v>452779313.37465829</v>
      </c>
      <c r="W39" s="107">
        <f>Q39*'Levy Proposition'!C$5/(1+Assumptions!$D$49)^('Incentive Relocation assumption'!$I39-2022)</f>
        <v>54796708.758851953</v>
      </c>
      <c r="X39" s="107">
        <f>R39*'Levy Proposition'!D$5/(1+Assumptions!$D$49)^('Incentive Relocation assumption'!$I39-2022)</f>
        <v>40508280.317747571</v>
      </c>
      <c r="Y39" s="107">
        <f>S39*'Levy Proposition'!E$5/(1+Assumptions!$D$49)^('Incentive Relocation assumption'!$I39-2022)</f>
        <v>14264299.765256099</v>
      </c>
      <c r="Z39" s="107">
        <f>T39*'Levy Proposition'!F$5/(1+Assumptions!$D$49)^('Incentive Relocation assumption'!$I39-2022)</f>
        <v>9930591.7894684579</v>
      </c>
      <c r="AA39" s="107">
        <f>U39*'Levy Proposition'!G$5/(1+Assumptions!$D$49)^('Incentive Relocation assumption'!$I39-2022)</f>
        <v>5603628.5069040628</v>
      </c>
      <c r="AB39" s="81">
        <f>P39*'Levy Proposition'!B$33/(1+Assumptions!$D$49)^('Incentive Relocation assumption'!$I39-2022)</f>
        <v>452363427.71451545</v>
      </c>
      <c r="AC39" s="81">
        <f>Q39*'Levy Proposition'!C$33/(1+Assumptions!$D$49)^('Incentive Relocation assumption'!$I39-2022)</f>
        <v>54746377.030518405</v>
      </c>
      <c r="AD39" s="81">
        <f>R39*'Levy Proposition'!D$33/(1+Assumptions!$D$49)^('Incentive Relocation assumption'!$I39-2022)</f>
        <v>40471072.759001933</v>
      </c>
      <c r="AE39" s="81">
        <f>S39*'Levy Proposition'!E$33/(1+Assumptions!$D$49)^('Incentive Relocation assumption'!$I39-2022)</f>
        <v>14251197.758275848</v>
      </c>
      <c r="AF39" s="81">
        <f>T39*'Levy Proposition'!F$33/(1+Assumptions!$D$49)^('Incentive Relocation assumption'!$I39-2022)</f>
        <v>9921470.3685024902</v>
      </c>
      <c r="AG39" s="81">
        <f>U39*'Levy Proposition'!G$33/(1+Assumptions!$D$49)^('Incentive Relocation assumption'!$I39-2022)</f>
        <v>5598481.4768345589</v>
      </c>
      <c r="AH39" s="109">
        <f t="shared" si="4"/>
        <v>415885.66014283895</v>
      </c>
      <c r="AI39" s="109">
        <f t="shared" si="5"/>
        <v>50331.728333547711</v>
      </c>
      <c r="AJ39" s="109">
        <f t="shared" si="6"/>
        <v>37207.558745637536</v>
      </c>
      <c r="AK39" s="109">
        <f t="shared" si="7"/>
        <v>13102.006980251521</v>
      </c>
      <c r="AL39" s="109">
        <f t="shared" si="8"/>
        <v>9121.4209659676999</v>
      </c>
      <c r="AM39" s="109">
        <f t="shared" si="9"/>
        <v>5147.0300695039332</v>
      </c>
      <c r="AN39" s="106">
        <f>'Levy Proposition'!B$11*'Incentive Relocation assumption'!J39/(1+Assumptions!$D$49)^('Incentive Relocation assumption'!$I39-2022)</f>
        <v>0</v>
      </c>
      <c r="AO39" s="106">
        <f>-'Levy Proposition'!C$11*'Incentive Relocation assumption'!K39/(1+Assumptions!$D$49)^('Incentive Relocation assumption'!$I39-2022)</f>
        <v>4529461.9408407761</v>
      </c>
      <c r="AP39" s="106">
        <f>-'Levy Proposition'!D$11*'Incentive Relocation assumption'!L39/(1+Assumptions!$D$49)^('Incentive Relocation assumption'!$I39-2022)</f>
        <v>2198394.1780778645</v>
      </c>
      <c r="AQ39" s="106">
        <f>-'Levy Proposition'!E$11*'Incentive Relocation assumption'!M39/(1+Assumptions!$D$49)^('Incentive Relocation assumption'!$I39-2022)</f>
        <v>1217508.6324781098</v>
      </c>
      <c r="AR39" s="106">
        <f>-'Levy Proposition'!F$11*'Incentive Relocation assumption'!N39/(1+Assumptions!$D$49)^('Incentive Relocation assumption'!$I39-2022)</f>
        <v>463597.87078956625</v>
      </c>
      <c r="AS39" s="106">
        <f>-'Levy Proposition'!G$11*'Incentive Relocation assumption'!O39/(1+Assumptions!$D$49)^('Incentive Relocation assumption'!$I39-2022)</f>
        <v>563101.59609828552</v>
      </c>
    </row>
    <row r="40" spans="1:45" x14ac:dyDescent="0.35">
      <c r="A40">
        <v>2058</v>
      </c>
      <c r="B40" s="84">
        <f>'Future 95% Cost'!V39</f>
        <v>208891349.1330694</v>
      </c>
      <c r="C40" s="84">
        <f>'Future 95% Cost'!W39</f>
        <v>371509484.18477464</v>
      </c>
      <c r="D40" s="84">
        <f>'Future 95% Cost'!X39</f>
        <v>274943739.74784201</v>
      </c>
      <c r="E40" s="84">
        <f>'Future 95% Cost'!Y39</f>
        <v>97077918.221016049</v>
      </c>
      <c r="F40" s="84">
        <f>'Future 95% Cost'!Z39</f>
        <v>67535447.356848016</v>
      </c>
      <c r="G40" s="84">
        <f>'Future 95% Cost'!AA39</f>
        <v>38116461.662520953</v>
      </c>
      <c r="H40" s="84"/>
      <c r="I40">
        <v>2058</v>
      </c>
      <c r="J40" s="103">
        <f t="shared" si="1"/>
        <v>37488.441083713136</v>
      </c>
      <c r="K40" s="103">
        <f t="shared" si="10"/>
        <v>-13574.227490044732</v>
      </c>
      <c r="L40" s="103">
        <f t="shared" si="11"/>
        <v>-15493.387425375136</v>
      </c>
      <c r="M40" s="103">
        <f t="shared" si="12"/>
        <v>-3351.1308720715506</v>
      </c>
      <c r="N40" s="103">
        <f t="shared" si="13"/>
        <v>-4155.804867491509</v>
      </c>
      <c r="O40" s="103">
        <f t="shared" si="14"/>
        <v>-913.89042873020867</v>
      </c>
      <c r="P40" s="106">
        <f t="shared" si="15"/>
        <v>6140823.1783257369</v>
      </c>
      <c r="Q40" s="106">
        <f t="shared" si="16"/>
        <v>271484.54980089463</v>
      </c>
      <c r="R40" s="106">
        <f t="shared" si="17"/>
        <v>309867.74850750272</v>
      </c>
      <c r="S40" s="106">
        <f t="shared" si="18"/>
        <v>67022.617441431008</v>
      </c>
      <c r="T40" s="106">
        <f t="shared" si="19"/>
        <v>83116.097349830176</v>
      </c>
      <c r="U40" s="106">
        <f t="shared" si="20"/>
        <v>18277.808574604172</v>
      </c>
      <c r="V40" s="107">
        <f>P40*'Levy Proposition'!B$5/(1+Assumptions!$D$49)^('Incentive Relocation assumption'!$I40-2022)</f>
        <v>431721048.10345489</v>
      </c>
      <c r="W40" s="107">
        <f>Q40*'Levy Proposition'!C$5/(1+Assumptions!$D$49)^('Incentive Relocation assumption'!$I40-2022)</f>
        <v>49316801.520406</v>
      </c>
      <c r="X40" s="107">
        <f>R40*'Levy Proposition'!D$5/(1+Assumptions!$D$49)^('Incentive Relocation assumption'!$I40-2022)</f>
        <v>36457277.555754811</v>
      </c>
      <c r="Y40" s="107">
        <f>S40*'Levy Proposition'!E$5/(1+Assumptions!$D$49)^('Incentive Relocation assumption'!$I40-2022)</f>
        <v>12837808.260465449</v>
      </c>
      <c r="Z40" s="107">
        <f>T40*'Levy Proposition'!F$5/(1+Assumptions!$D$49)^('Incentive Relocation assumption'!$I40-2022)</f>
        <v>8937489.775465304</v>
      </c>
      <c r="AA40" s="107">
        <f>U40*'Levy Proposition'!G$5/(1+Assumptions!$D$49)^('Incentive Relocation assumption'!$I40-2022)</f>
        <v>5043241.4852732224</v>
      </c>
      <c r="AB40" s="81">
        <f>P40*'Levy Proposition'!B$33/(1+Assumptions!$D$49)^('Incentive Relocation assumption'!$I40-2022)</f>
        <v>431324504.82556117</v>
      </c>
      <c r="AC40" s="81">
        <f>Q40*'Levy Proposition'!C$33/(1+Assumptions!$D$49)^('Incentive Relocation assumption'!$I40-2022)</f>
        <v>49271503.182008922</v>
      </c>
      <c r="AD40" s="81">
        <f>R40*'Levy Proposition'!D$33/(1+Assumptions!$D$49)^('Incentive Relocation assumption'!$I40-2022)</f>
        <v>36423790.913376473</v>
      </c>
      <c r="AE40" s="81">
        <f>S40*'Levy Proposition'!E$33/(1+Assumptions!$D$49)^('Incentive Relocation assumption'!$I40-2022)</f>
        <v>12826016.510698002</v>
      </c>
      <c r="AF40" s="81">
        <f>T40*'Levy Proposition'!F$33/(1+Assumptions!$D$49)^('Incentive Relocation assumption'!$I40-2022)</f>
        <v>8929280.5359406769</v>
      </c>
      <c r="AG40" s="81">
        <f>U40*'Levy Proposition'!G$33/(1+Assumptions!$D$49)^('Incentive Relocation assumption'!$I40-2022)</f>
        <v>5038609.1804120969</v>
      </c>
      <c r="AH40" s="109">
        <f t="shared" si="4"/>
        <v>396543.27789372206</v>
      </c>
      <c r="AI40" s="109">
        <f t="shared" si="5"/>
        <v>45298.338397078216</v>
      </c>
      <c r="AJ40" s="109">
        <f t="shared" si="6"/>
        <v>33486.642378337681</v>
      </c>
      <c r="AK40" s="109">
        <f t="shared" si="7"/>
        <v>11791.74976744689</v>
      </c>
      <c r="AL40" s="109">
        <f t="shared" si="8"/>
        <v>8209.2395246271044</v>
      </c>
      <c r="AM40" s="109">
        <f t="shared" si="9"/>
        <v>4632.3048611255363</v>
      </c>
      <c r="AN40" s="106">
        <f>'Levy Proposition'!B$11*'Incentive Relocation assumption'!J40/(1+Assumptions!$D$49)^('Incentive Relocation assumption'!$I40-2022)</f>
        <v>0</v>
      </c>
      <c r="AO40" s="106">
        <f>-'Levy Proposition'!C$11*'Incentive Relocation assumption'!K40/(1+Assumptions!$D$49)^('Incentive Relocation assumption'!$I40-2022)</f>
        <v>4076496.209174105</v>
      </c>
      <c r="AP40" s="106">
        <f>-'Levy Proposition'!D$11*'Incentive Relocation assumption'!L40/(1+Assumptions!$D$49)^('Incentive Relocation assumption'!$I40-2022)</f>
        <v>1978545.2776188524</v>
      </c>
      <c r="AQ40" s="106">
        <f>-'Levy Proposition'!E$11*'Incentive Relocation assumption'!M40/(1+Assumptions!$D$49)^('Incentive Relocation assumption'!$I40-2022)</f>
        <v>1095752.5175744125</v>
      </c>
      <c r="AR40" s="106">
        <f>-'Levy Proposition'!F$11*'Incentive Relocation assumption'!N40/(1+Assumptions!$D$49)^('Incentive Relocation assumption'!$I40-2022)</f>
        <v>417236.08400693437</v>
      </c>
      <c r="AS40" s="106">
        <f>-'Levy Proposition'!G$11*'Incentive Relocation assumption'!O40/(1+Assumptions!$D$49)^('Incentive Relocation assumption'!$I40-2022)</f>
        <v>506789.00758098735</v>
      </c>
    </row>
    <row r="41" spans="1:45" x14ac:dyDescent="0.35">
      <c r="A41">
        <v>2059</v>
      </c>
      <c r="B41" s="84">
        <f>'Future 95% Cost'!V40</f>
        <v>199596633.86800972</v>
      </c>
      <c r="C41" s="84">
        <f>'Future 95% Cost'!W40</f>
        <v>354986154.00722474</v>
      </c>
      <c r="D41" s="84">
        <f>'Future 95% Cost'!X40</f>
        <v>262743306.75275183</v>
      </c>
      <c r="E41" s="84">
        <f>'Future 95% Cost'!Y40</f>
        <v>92797901.776441887</v>
      </c>
      <c r="F41" s="84">
        <f>'Future 95% Cost'!Z40</f>
        <v>64555528.641702503</v>
      </c>
      <c r="G41" s="84">
        <f>'Future 95% Cost'!AA40</f>
        <v>36434866.632338181</v>
      </c>
      <c r="H41" s="84"/>
      <c r="I41">
        <v>2059</v>
      </c>
      <c r="J41" s="103">
        <f t="shared" si="1"/>
        <v>35614.019029527481</v>
      </c>
      <c r="K41" s="103">
        <f t="shared" si="10"/>
        <v>-12895.516115542496</v>
      </c>
      <c r="L41" s="103">
        <f t="shared" si="11"/>
        <v>-14718.718054106381</v>
      </c>
      <c r="M41" s="103">
        <f t="shared" si="12"/>
        <v>-3183.5743284679729</v>
      </c>
      <c r="N41" s="103">
        <f t="shared" si="13"/>
        <v>-3948.0146241169336</v>
      </c>
      <c r="O41" s="103">
        <f t="shared" si="14"/>
        <v>-868.19590729369816</v>
      </c>
      <c r="P41" s="106">
        <f t="shared" si="15"/>
        <v>6178311.6194094503</v>
      </c>
      <c r="Q41" s="106">
        <f t="shared" si="16"/>
        <v>257910.32231084991</v>
      </c>
      <c r="R41" s="106">
        <f t="shared" si="17"/>
        <v>294374.36108212761</v>
      </c>
      <c r="S41" s="106">
        <f t="shared" si="18"/>
        <v>63671.486569359455</v>
      </c>
      <c r="T41" s="106">
        <f t="shared" si="19"/>
        <v>78960.292482338671</v>
      </c>
      <c r="U41" s="106">
        <f t="shared" si="20"/>
        <v>17363.918145873962</v>
      </c>
      <c r="V41" s="107">
        <f>P41*'Levy Proposition'!B$5/(1+Assumptions!$D$49)^('Incentive Relocation assumption'!$I41-2022)</f>
        <v>411493768.15740502</v>
      </c>
      <c r="W41" s="107">
        <f>Q41*'Levy Proposition'!C$5/(1+Assumptions!$D$49)^('Incentive Relocation assumption'!$I41-2022)</f>
        <v>44384908.643080272</v>
      </c>
      <c r="X41" s="107">
        <f>R41*'Levy Proposition'!D$5/(1+Assumptions!$D$49)^('Incentive Relocation assumption'!$I41-2022)</f>
        <v>32811392.543736815</v>
      </c>
      <c r="Y41" s="107">
        <f>S41*'Levy Proposition'!E$5/(1+Assumptions!$D$49)^('Incentive Relocation assumption'!$I41-2022)</f>
        <v>11553972.059245769</v>
      </c>
      <c r="Z41" s="107">
        <f>T41*'Levy Proposition'!F$5/(1+Assumptions!$D$49)^('Incentive Relocation assumption'!$I41-2022)</f>
        <v>8043702.246552866</v>
      </c>
      <c r="AA41" s="107">
        <f>U41*'Levy Proposition'!G$5/(1+Assumptions!$D$49)^('Incentive Relocation assumption'!$I41-2022)</f>
        <v>4538895.5830037687</v>
      </c>
      <c r="AB41" s="81">
        <f>P41*'Levy Proposition'!B$33/(1+Assumptions!$D$49)^('Incentive Relocation assumption'!$I41-2022)</f>
        <v>411115803.98731226</v>
      </c>
      <c r="AC41" s="81">
        <f>Q41*'Levy Proposition'!C$33/(1+Assumptions!$D$49)^('Incentive Relocation assumption'!$I41-2022)</f>
        <v>44344140.333914764</v>
      </c>
      <c r="AD41" s="81">
        <f>R41*'Levy Proposition'!D$33/(1+Assumptions!$D$49)^('Incentive Relocation assumption'!$I41-2022)</f>
        <v>32781254.710039083</v>
      </c>
      <c r="AE41" s="81">
        <f>S41*'Levy Proposition'!E$33/(1+Assumptions!$D$49)^('Incentive Relocation assumption'!$I41-2022)</f>
        <v>11543359.535318121</v>
      </c>
      <c r="AF41" s="81">
        <f>T41*'Levy Proposition'!F$33/(1+Assumptions!$D$49)^('Incentive Relocation assumption'!$I41-2022)</f>
        <v>8036313.9663907997</v>
      </c>
      <c r="AG41" s="81">
        <f>U41*'Levy Proposition'!G$33/(1+Assumptions!$D$49)^('Incentive Relocation assumption'!$I41-2022)</f>
        <v>4534726.5286099454</v>
      </c>
      <c r="AH41" s="109">
        <f t="shared" si="4"/>
        <v>377964.17009276152</v>
      </c>
      <c r="AI41" s="109">
        <f t="shared" si="5"/>
        <v>40768.309165507555</v>
      </c>
      <c r="AJ41" s="109">
        <f t="shared" si="6"/>
        <v>30137.833697732538</v>
      </c>
      <c r="AK41" s="109">
        <f t="shared" si="7"/>
        <v>10612.52392764762</v>
      </c>
      <c r="AL41" s="109">
        <f t="shared" si="8"/>
        <v>7388.2801620662212</v>
      </c>
      <c r="AM41" s="109">
        <f t="shared" si="9"/>
        <v>4169.0543938232586</v>
      </c>
      <c r="AN41" s="106">
        <f>'Levy Proposition'!B$11*'Incentive Relocation assumption'!J41/(1+Assumptions!$D$49)^('Incentive Relocation assumption'!$I41-2022)</f>
        <v>0</v>
      </c>
      <c r="AO41" s="106">
        <f>-'Levy Proposition'!C$11*'Incentive Relocation assumption'!K41/(1+Assumptions!$D$49)^('Incentive Relocation assumption'!$I41-2022)</f>
        <v>3668829.0045166365</v>
      </c>
      <c r="AP41" s="106">
        <f>-'Levy Proposition'!D$11*'Incentive Relocation assumption'!L41/(1+Assumptions!$D$49)^('Incentive Relocation assumption'!$I41-2022)</f>
        <v>1780682.2155117674</v>
      </c>
      <c r="AQ41" s="106">
        <f>-'Levy Proposition'!E$11*'Incentive Relocation assumption'!M41/(1+Assumptions!$D$49)^('Incentive Relocation assumption'!$I41-2022)</f>
        <v>986172.53934932617</v>
      </c>
      <c r="AR41" s="106">
        <f>-'Levy Proposition'!F$11*'Incentive Relocation assumption'!N41/(1+Assumptions!$D$49)^('Incentive Relocation assumption'!$I41-2022)</f>
        <v>375510.67588155885</v>
      </c>
      <c r="AS41" s="106">
        <f>-'Levy Proposition'!G$11*'Incentive Relocation assumption'!O41/(1+Assumptions!$D$49)^('Incentive Relocation assumption'!$I41-2022)</f>
        <v>456107.92081664287</v>
      </c>
    </row>
    <row r="42" spans="1:45" x14ac:dyDescent="0.35">
      <c r="A42">
        <v>2060</v>
      </c>
      <c r="B42" s="84">
        <f>'Future 95% Cost'!V41</f>
        <v>192550901.42816615</v>
      </c>
      <c r="C42" s="84">
        <f>'Future 95% Cost'!W41</f>
        <v>342461802.92704123</v>
      </c>
      <c r="D42" s="84">
        <f>'Future 95% Cost'!X41</f>
        <v>253500651.46787244</v>
      </c>
      <c r="E42" s="84">
        <f>'Future 95% Cost'!Y41</f>
        <v>89560578.91568625</v>
      </c>
      <c r="F42" s="84">
        <f>'Future 95% Cost'!Z41</f>
        <v>62301213.386747628</v>
      </c>
      <c r="G42" s="84">
        <f>'Future 95% Cost'!AA41</f>
        <v>35162774.196818069</v>
      </c>
      <c r="H42" s="84"/>
      <c r="I42">
        <v>2060</v>
      </c>
      <c r="J42" s="103">
        <f t="shared" si="1"/>
        <v>33833.318078051103</v>
      </c>
      <c r="K42" s="103">
        <f t="shared" si="10"/>
        <v>-12250.740309765371</v>
      </c>
      <c r="L42" s="103">
        <f t="shared" si="11"/>
        <v>-13982.782151401061</v>
      </c>
      <c r="M42" s="103">
        <f t="shared" si="12"/>
        <v>-3024.3956120445746</v>
      </c>
      <c r="N42" s="103">
        <f t="shared" si="13"/>
        <v>-3750.6138929110875</v>
      </c>
      <c r="O42" s="103">
        <f t="shared" si="14"/>
        <v>-824.78611192901326</v>
      </c>
      <c r="P42" s="106">
        <f t="shared" si="15"/>
        <v>6213925.6384389782</v>
      </c>
      <c r="Q42" s="106">
        <f t="shared" si="16"/>
        <v>245014.80619530741</v>
      </c>
      <c r="R42" s="106">
        <f t="shared" si="17"/>
        <v>279655.64302802121</v>
      </c>
      <c r="S42" s="106">
        <f t="shared" si="18"/>
        <v>60487.912240891485</v>
      </c>
      <c r="T42" s="106">
        <f t="shared" si="19"/>
        <v>75012.277858221743</v>
      </c>
      <c r="U42" s="106">
        <f t="shared" si="20"/>
        <v>16495.722238580263</v>
      </c>
      <c r="V42" s="107">
        <f>P42*'Levy Proposition'!B$5/(1+Assumptions!$D$49)^('Incentive Relocation assumption'!$I42-2022)</f>
        <v>392081478.89445752</v>
      </c>
      <c r="W42" s="107">
        <f>Q42*'Levy Proposition'!C$5/(1+Assumptions!$D$49)^('Incentive Relocation assumption'!$I42-2022)</f>
        <v>39946226.326933198</v>
      </c>
      <c r="X42" s="107">
        <f>R42*'Levy Proposition'!D$5/(1+Assumptions!$D$49)^('Incentive Relocation assumption'!$I42-2022)</f>
        <v>29530111.759243183</v>
      </c>
      <c r="Y42" s="107">
        <f>S42*'Levy Proposition'!E$5/(1+Assumptions!$D$49)^('Incentive Relocation assumption'!$I42-2022)</f>
        <v>10398525.015904225</v>
      </c>
      <c r="Z42" s="107">
        <f>T42*'Levy Proposition'!F$5/(1+Assumptions!$D$49)^('Incentive Relocation assumption'!$I42-2022)</f>
        <v>7239297.325834549</v>
      </c>
      <c r="AA42" s="107">
        <f>U42*'Levy Proposition'!G$5/(1+Assumptions!$D$49)^('Incentive Relocation assumption'!$I42-2022)</f>
        <v>4084986.446429308</v>
      </c>
      <c r="AB42" s="81">
        <f>P42*'Levy Proposition'!B$33/(1+Assumptions!$D$49)^('Incentive Relocation assumption'!$I42-2022)</f>
        <v>391721345.24907416</v>
      </c>
      <c r="AC42" s="81">
        <f>Q42*'Levy Proposition'!C$33/(1+Assumptions!$D$49)^('Incentive Relocation assumption'!$I42-2022)</f>
        <v>39909535.024536073</v>
      </c>
      <c r="AD42" s="81">
        <f>R42*'Levy Proposition'!D$33/(1+Assumptions!$D$49)^('Incentive Relocation assumption'!$I42-2022)</f>
        <v>29502987.838913094</v>
      </c>
      <c r="AE42" s="81">
        <f>S42*'Levy Proposition'!E$33/(1+Assumptions!$D$49)^('Incentive Relocation assumption'!$I42-2022)</f>
        <v>10388973.790145878</v>
      </c>
      <c r="AF42" s="81">
        <f>T42*'Levy Proposition'!F$33/(1+Assumptions!$D$49)^('Incentive Relocation assumption'!$I42-2022)</f>
        <v>7232647.9055576259</v>
      </c>
      <c r="AG42" s="81">
        <f>U42*'Levy Proposition'!G$33/(1+Assumptions!$D$49)^('Incentive Relocation assumption'!$I42-2022)</f>
        <v>4081234.3154578516</v>
      </c>
      <c r="AH42" s="109">
        <f t="shared" si="4"/>
        <v>360133.645383358</v>
      </c>
      <c r="AI42" s="109">
        <f t="shared" si="5"/>
        <v>36691.302397124469</v>
      </c>
      <c r="AJ42" s="109">
        <f t="shared" si="6"/>
        <v>27123.920330088586</v>
      </c>
      <c r="AK42" s="109">
        <f t="shared" si="7"/>
        <v>9551.2257583476603</v>
      </c>
      <c r="AL42" s="109">
        <f t="shared" si="8"/>
        <v>6649.4202769231051</v>
      </c>
      <c r="AM42" s="109">
        <f t="shared" si="9"/>
        <v>3752.1309714564122</v>
      </c>
      <c r="AN42" s="106">
        <f>'Levy Proposition'!B$11*'Incentive Relocation assumption'!J42/(1+Assumptions!$D$49)^('Incentive Relocation assumption'!$I42-2022)</f>
        <v>0</v>
      </c>
      <c r="AO42" s="106">
        <f>-'Levy Proposition'!C$11*'Incentive Relocation assumption'!K42/(1+Assumptions!$D$49)^('Incentive Relocation assumption'!$I42-2022)</f>
        <v>3301930.2787747663</v>
      </c>
      <c r="AP42" s="106">
        <f>-'Levy Proposition'!D$11*'Incentive Relocation assumption'!L42/(1+Assumptions!$D$49)^('Incentive Relocation assumption'!$I42-2022)</f>
        <v>1602606.3130867227</v>
      </c>
      <c r="AQ42" s="106">
        <f>-'Levy Proposition'!E$11*'Incentive Relocation assumption'!M42/(1+Assumptions!$D$49)^('Incentive Relocation assumption'!$I42-2022)</f>
        <v>887551.03161390044</v>
      </c>
      <c r="AR42" s="106">
        <f>-'Levy Proposition'!F$11*'Incentive Relocation assumption'!N42/(1+Assumptions!$D$49)^('Incentive Relocation assumption'!$I42-2022)</f>
        <v>337957.98854895204</v>
      </c>
      <c r="AS42" s="106">
        <f>-'Levy Proposition'!G$11*'Incentive Relocation assumption'!O42/(1+Assumptions!$D$49)^('Incentive Relocation assumption'!$I42-2022)</f>
        <v>410495.16133878659</v>
      </c>
    </row>
    <row r="43" spans="1:45" x14ac:dyDescent="0.35">
      <c r="A43">
        <v>2061</v>
      </c>
      <c r="B43" s="84">
        <f>'Future 95% Cost'!V42</f>
        <v>183985637.24803033</v>
      </c>
      <c r="C43" s="84">
        <f>'Future 95% Cost'!W42</f>
        <v>327234069.33543581</v>
      </c>
      <c r="D43" s="84">
        <f>'Future 95% Cost'!X42</f>
        <v>242254876.92246392</v>
      </c>
      <c r="E43" s="84">
        <f>'Future 95% Cost'!Y42</f>
        <v>85613668.895452783</v>
      </c>
      <c r="F43" s="84">
        <f>'Future 95% Cost'!Z42</f>
        <v>59553518.087602302</v>
      </c>
      <c r="G43" s="84">
        <f>'Future 95% Cost'!AA42</f>
        <v>33612195.08450488</v>
      </c>
      <c r="H43" s="84"/>
      <c r="I43">
        <v>2061</v>
      </c>
      <c r="J43" s="103">
        <f t="shared" si="1"/>
        <v>32141.652174148556</v>
      </c>
      <c r="K43" s="103">
        <f t="shared" si="10"/>
        <v>-11638.203294277104</v>
      </c>
      <c r="L43" s="103">
        <f t="shared" si="11"/>
        <v>-13283.643043831009</v>
      </c>
      <c r="M43" s="103">
        <f t="shared" si="12"/>
        <v>-2873.175831442346</v>
      </c>
      <c r="N43" s="103">
        <f t="shared" si="13"/>
        <v>-3563.0831982655327</v>
      </c>
      <c r="O43" s="103">
        <f t="shared" si="14"/>
        <v>-783.54680633256248</v>
      </c>
      <c r="P43" s="106">
        <f t="shared" si="15"/>
        <v>6247758.9565170296</v>
      </c>
      <c r="Q43" s="106">
        <f t="shared" si="16"/>
        <v>232764.06588554205</v>
      </c>
      <c r="R43" s="106">
        <f t="shared" si="17"/>
        <v>265672.86087662017</v>
      </c>
      <c r="S43" s="106">
        <f t="shared" si="18"/>
        <v>57463.516628846912</v>
      </c>
      <c r="T43" s="106">
        <f t="shared" si="19"/>
        <v>71261.663965310654</v>
      </c>
      <c r="U43" s="106">
        <f t="shared" si="20"/>
        <v>15670.93612665125</v>
      </c>
      <c r="V43" s="107">
        <f>P43*'Levy Proposition'!B$5/(1+Assumptions!$D$49)^('Incentive Relocation assumption'!$I43-2022)</f>
        <v>373466252.92869753</v>
      </c>
      <c r="W43" s="107">
        <f>Q43*'Levy Proposition'!C$5/(1+Assumptions!$D$49)^('Incentive Relocation assumption'!$I43-2022)</f>
        <v>35951431.388410538</v>
      </c>
      <c r="X43" s="107">
        <f>R43*'Levy Proposition'!D$5/(1+Assumptions!$D$49)^('Incentive Relocation assumption'!$I43-2022)</f>
        <v>26576973.206821386</v>
      </c>
      <c r="Y43" s="107">
        <f>S43*'Levy Proposition'!E$5/(1+Assumptions!$D$49)^('Incentive Relocation assumption'!$I43-2022)</f>
        <v>9358627.6608535033</v>
      </c>
      <c r="Z43" s="107">
        <f>T43*'Levy Proposition'!F$5/(1+Assumptions!$D$49)^('Incentive Relocation assumption'!$I43-2022)</f>
        <v>6515336.3669440253</v>
      </c>
      <c r="AA43" s="107">
        <f>U43*'Levy Proposition'!G$5/(1+Assumptions!$D$49)^('Incentive Relocation assumption'!$I43-2022)</f>
        <v>3676470.1814241502</v>
      </c>
      <c r="AB43" s="81">
        <f>P43*'Levy Proposition'!B$33/(1+Assumptions!$D$49)^('Incentive Relocation assumption'!$I43-2022)</f>
        <v>373123217.69154704</v>
      </c>
      <c r="AC43" s="81">
        <f>Q43*'Levy Proposition'!C$33/(1+Assumptions!$D$49)^('Incentive Relocation assumption'!$I43-2022)</f>
        <v>35918409.374519028</v>
      </c>
      <c r="AD43" s="81">
        <f>R43*'Levy Proposition'!D$33/(1+Assumptions!$D$49)^('Incentive Relocation assumption'!$I43-2022)</f>
        <v>26552561.795521833</v>
      </c>
      <c r="AE43" s="81">
        <f>S43*'Levy Proposition'!E$33/(1+Assumptions!$D$49)^('Incentive Relocation assumption'!$I43-2022)</f>
        <v>9350031.5988696702</v>
      </c>
      <c r="AF43" s="81">
        <f>T43*'Levy Proposition'!F$33/(1+Assumptions!$D$49)^('Incentive Relocation assumption'!$I43-2022)</f>
        <v>6509351.9173766999</v>
      </c>
      <c r="AG43" s="81">
        <f>U43*'Levy Proposition'!G$33/(1+Assumptions!$D$49)^('Incentive Relocation assumption'!$I43-2022)</f>
        <v>3673093.2797344481</v>
      </c>
      <c r="AH43" s="109">
        <f t="shared" si="4"/>
        <v>343035.23715049028</v>
      </c>
      <c r="AI43" s="109">
        <f t="shared" si="5"/>
        <v>33022.013891510665</v>
      </c>
      <c r="AJ43" s="109">
        <f t="shared" si="6"/>
        <v>24411.411299552768</v>
      </c>
      <c r="AK43" s="109">
        <f t="shared" si="7"/>
        <v>8596.0619838330895</v>
      </c>
      <c r="AL43" s="109">
        <f t="shared" si="8"/>
        <v>5984.4495673254132</v>
      </c>
      <c r="AM43" s="109">
        <f t="shared" si="9"/>
        <v>3376.9016897021793</v>
      </c>
      <c r="AN43" s="106">
        <f>'Levy Proposition'!B$11*'Incentive Relocation assumption'!J43/(1+Assumptions!$D$49)^('Incentive Relocation assumption'!$I43-2022)</f>
        <v>0</v>
      </c>
      <c r="AO43" s="106">
        <f>-'Levy Proposition'!C$11*'Incentive Relocation assumption'!K43/(1+Assumptions!$D$49)^('Incentive Relocation assumption'!$I43-2022)</f>
        <v>2971723.0082043647</v>
      </c>
      <c r="AP43" s="106">
        <f>-'Levy Proposition'!D$11*'Incentive Relocation assumption'!L43/(1+Assumptions!$D$49)^('Incentive Relocation assumption'!$I43-2022)</f>
        <v>1442338.7690247002</v>
      </c>
      <c r="AQ43" s="106">
        <f>-'Levy Proposition'!E$11*'Incentive Relocation assumption'!M43/(1+Assumptions!$D$49)^('Incentive Relocation assumption'!$I43-2022)</f>
        <v>798792.10005041491</v>
      </c>
      <c r="AR43" s="106">
        <f>-'Levy Proposition'!F$11*'Incentive Relocation assumption'!N43/(1+Assumptions!$D$49)^('Incentive Relocation assumption'!$I43-2022)</f>
        <v>304160.73193103762</v>
      </c>
      <c r="AS43" s="106">
        <f>-'Levy Proposition'!G$11*'Incentive Relocation assumption'!O43/(1+Assumptions!$D$49)^('Incentive Relocation assumption'!$I43-2022)</f>
        <v>369443.87455682131</v>
      </c>
    </row>
    <row r="44" spans="1:45" x14ac:dyDescent="0.35">
      <c r="A44">
        <v>2062</v>
      </c>
      <c r="B44" s="84">
        <f>'Future 95% Cost'!V43</f>
        <v>175802528.88046604</v>
      </c>
      <c r="C44" s="84">
        <f>'Future 95% Cost'!W43</f>
        <v>312685212.94855696</v>
      </c>
      <c r="D44" s="84">
        <f>'Future 95% Cost'!X43</f>
        <v>231509501.37404612</v>
      </c>
      <c r="E44" s="84">
        <f>'Future 95% Cost'!Y43</f>
        <v>81841508.752682745</v>
      </c>
      <c r="F44" s="84">
        <f>'Future 95% Cost'!Z43</f>
        <v>56927618.773339272</v>
      </c>
      <c r="G44" s="84">
        <f>'Future 95% Cost'!AA43</f>
        <v>32130334.193432853</v>
      </c>
      <c r="H44" s="84"/>
      <c r="I44">
        <v>2062</v>
      </c>
      <c r="J44" s="103">
        <f t="shared" si="1"/>
        <v>30534.569565441125</v>
      </c>
      <c r="K44" s="103">
        <f t="shared" si="10"/>
        <v>-11056.293129563248</v>
      </c>
      <c r="L44" s="103">
        <f t="shared" si="11"/>
        <v>-12619.460891639457</v>
      </c>
      <c r="M44" s="103">
        <f t="shared" si="12"/>
        <v>-2729.5170398702285</v>
      </c>
      <c r="N44" s="103">
        <f t="shared" si="13"/>
        <v>-3384.9290383522562</v>
      </c>
      <c r="O44" s="103">
        <f t="shared" si="14"/>
        <v>-744.36946601593445</v>
      </c>
      <c r="P44" s="106">
        <f t="shared" si="15"/>
        <v>6279900.6086911783</v>
      </c>
      <c r="Q44" s="106">
        <f t="shared" si="16"/>
        <v>221125.86259126494</v>
      </c>
      <c r="R44" s="106">
        <f t="shared" si="17"/>
        <v>252389.21783278915</v>
      </c>
      <c r="S44" s="106">
        <f t="shared" si="18"/>
        <v>54590.340797404569</v>
      </c>
      <c r="T44" s="106">
        <f t="shared" si="19"/>
        <v>67698.580767045118</v>
      </c>
      <c r="U44" s="106">
        <f t="shared" si="20"/>
        <v>14887.389320318687</v>
      </c>
      <c r="V44" s="107">
        <f>P44*'Levy Proposition'!B$5/(1+Assumptions!$D$49)^('Incentive Relocation assumption'!$I44-2022)</f>
        <v>355628609.33842659</v>
      </c>
      <c r="W44" s="107">
        <f>Q44*'Levy Proposition'!C$5/(1+Assumptions!$D$49)^('Incentive Relocation assumption'!$I44-2022)</f>
        <v>32356133.17506633</v>
      </c>
      <c r="X44" s="107">
        <f>R44*'Levy Proposition'!D$5/(1+Assumptions!$D$49)^('Incentive Relocation assumption'!$I44-2022)</f>
        <v>23919161.247840956</v>
      </c>
      <c r="Y44" s="107">
        <f>S44*'Levy Proposition'!E$5/(1+Assumptions!$D$49)^('Incentive Relocation assumption'!$I44-2022)</f>
        <v>8422724.5268473569</v>
      </c>
      <c r="Z44" s="107">
        <f>T44*'Levy Proposition'!F$5/(1+Assumptions!$D$49)^('Incentive Relocation assumption'!$I44-2022)</f>
        <v>5863774.6267079562</v>
      </c>
      <c r="AA44" s="107">
        <f>U44*'Levy Proposition'!G$5/(1+Assumptions!$D$49)^('Incentive Relocation assumption'!$I44-2022)</f>
        <v>3308807.3050317368</v>
      </c>
      <c r="AB44" s="81">
        <f>P44*'Levy Proposition'!B$33/(1+Assumptions!$D$49)^('Incentive Relocation assumption'!$I44-2022)</f>
        <v>355301958.28659725</v>
      </c>
      <c r="AC44" s="81">
        <f>Q44*'Levy Proposition'!C$33/(1+Assumptions!$D$49)^('Incentive Relocation assumption'!$I44-2022)</f>
        <v>32326413.505002595</v>
      </c>
      <c r="AD44" s="81">
        <f>R44*'Levy Proposition'!D$33/(1+Assumptions!$D$49)^('Incentive Relocation assumption'!$I44-2022)</f>
        <v>23897191.082968626</v>
      </c>
      <c r="AE44" s="81">
        <f>S44*'Levy Proposition'!E$33/(1+Assumptions!$D$49)^('Incentive Relocation assumption'!$I44-2022)</f>
        <v>8414988.108140545</v>
      </c>
      <c r="AF44" s="81">
        <f>T44*'Levy Proposition'!F$33/(1+Assumptions!$D$49)^('Incentive Relocation assumption'!$I44-2022)</f>
        <v>5858388.6479109535</v>
      </c>
      <c r="AG44" s="81">
        <f>U44*'Levy Proposition'!G$33/(1+Assumptions!$D$49)^('Incentive Relocation assumption'!$I44-2022)</f>
        <v>3305768.1080770828</v>
      </c>
      <c r="AH44" s="109">
        <f t="shared" si="4"/>
        <v>326651.05182933807</v>
      </c>
      <c r="AI44" s="109">
        <f t="shared" si="5"/>
        <v>29719.670063734055</v>
      </c>
      <c r="AJ44" s="109">
        <f t="shared" si="6"/>
        <v>21970.164872329682</v>
      </c>
      <c r="AK44" s="109">
        <f t="shared" si="7"/>
        <v>7736.4187068119645</v>
      </c>
      <c r="AL44" s="109">
        <f t="shared" si="8"/>
        <v>5385.9787970026955</v>
      </c>
      <c r="AM44" s="109">
        <f t="shared" si="9"/>
        <v>3039.196954654064</v>
      </c>
      <c r="AN44" s="106">
        <f>'Levy Proposition'!B$11*'Incentive Relocation assumption'!J44/(1+Assumptions!$D$49)^('Incentive Relocation assumption'!$I44-2022)</f>
        <v>0</v>
      </c>
      <c r="AO44" s="106">
        <f>-'Levy Proposition'!C$11*'Incentive Relocation assumption'!K44/(1+Assumptions!$D$49)^('Incentive Relocation assumption'!$I44-2022)</f>
        <v>2674537.8890217314</v>
      </c>
      <c r="AP44" s="106">
        <f>-'Levy Proposition'!D$11*'Incentive Relocation assumption'!L44/(1+Assumptions!$D$49)^('Incentive Relocation assumption'!$I44-2022)</f>
        <v>1298098.670674033</v>
      </c>
      <c r="AQ44" s="106">
        <f>-'Levy Proposition'!E$11*'Incentive Relocation assumption'!M44/(1+Assumptions!$D$49)^('Incentive Relocation assumption'!$I44-2022)</f>
        <v>718909.44450000115</v>
      </c>
      <c r="AR44" s="106">
        <f>-'Levy Proposition'!F$11*'Incentive Relocation assumption'!N44/(1+Assumptions!$D$49)^('Incentive Relocation assumption'!$I44-2022)</f>
        <v>273743.34675750462</v>
      </c>
      <c r="AS44" s="106">
        <f>-'Levy Proposition'!G$11*'Incentive Relocation assumption'!O44/(1+Assumptions!$D$49)^('Incentive Relocation assumption'!$I44-2022)</f>
        <v>332497.89352549898</v>
      </c>
    </row>
    <row r="45" spans="1:45" x14ac:dyDescent="0.35">
      <c r="A45">
        <v>2063</v>
      </c>
      <c r="B45" s="84">
        <f>'Future 95% Cost'!V44</f>
        <v>167984482.18301132</v>
      </c>
      <c r="C45" s="84">
        <f>'Future 95% Cost'!W44</f>
        <v>298784900.84898263</v>
      </c>
      <c r="D45" s="84">
        <f>'Future 95% Cost'!X44</f>
        <v>221242202.20159909</v>
      </c>
      <c r="E45" s="84">
        <f>'Future 95% Cost'!Y44</f>
        <v>78236331.295621082</v>
      </c>
      <c r="F45" s="84">
        <f>'Future 95% Cost'!Z44</f>
        <v>54418094.035308294</v>
      </c>
      <c r="G45" s="84">
        <f>'Future 95% Cost'!AA44</f>
        <v>30714133.69258428</v>
      </c>
      <c r="H45" s="84"/>
      <c r="I45">
        <v>2063</v>
      </c>
      <c r="J45" s="103">
        <f t="shared" si="1"/>
        <v>29007.841087169072</v>
      </c>
      <c r="K45" s="103">
        <f t="shared" si="10"/>
        <v>-10503.478473085086</v>
      </c>
      <c r="L45" s="103">
        <f t="shared" si="11"/>
        <v>-11988.487847057484</v>
      </c>
      <c r="M45" s="103">
        <f t="shared" si="12"/>
        <v>-2593.0411878767172</v>
      </c>
      <c r="N45" s="103">
        <f t="shared" si="13"/>
        <v>-3215.6825864346433</v>
      </c>
      <c r="O45" s="103">
        <f t="shared" si="14"/>
        <v>-707.1509927151377</v>
      </c>
      <c r="P45" s="106">
        <f t="shared" si="15"/>
        <v>6310435.1782566197</v>
      </c>
      <c r="Q45" s="106">
        <f t="shared" si="16"/>
        <v>210069.5694617017</v>
      </c>
      <c r="R45" s="106">
        <f t="shared" si="17"/>
        <v>239769.75694114968</v>
      </c>
      <c r="S45" s="106">
        <f t="shared" si="18"/>
        <v>51860.823757534337</v>
      </c>
      <c r="T45" s="106">
        <f t="shared" si="19"/>
        <v>64313.651728692865</v>
      </c>
      <c r="U45" s="106">
        <f t="shared" si="20"/>
        <v>14143.019854302753</v>
      </c>
      <c r="V45" s="107">
        <f>P45*'Levy Proposition'!B$5/(1+Assumptions!$D$49)^('Incentive Relocation assumption'!$I45-2022)</f>
        <v>338547845.16540986</v>
      </c>
      <c r="W45" s="107">
        <f>Q45*'Levy Proposition'!C$5/(1+Assumptions!$D$49)^('Incentive Relocation assumption'!$I45-2022)</f>
        <v>29120380.291175757</v>
      </c>
      <c r="X45" s="107">
        <f>R45*'Levy Proposition'!D$5/(1+Assumptions!$D$49)^('Incentive Relocation assumption'!$I45-2022)</f>
        <v>21527141.949082881</v>
      </c>
      <c r="Y45" s="107">
        <f>S45*'Levy Proposition'!E$5/(1+Assumptions!$D$49)^('Incentive Relocation assumption'!$I45-2022)</f>
        <v>7580415.7432080302</v>
      </c>
      <c r="Z45" s="107">
        <f>T45*'Levy Proposition'!F$5/(1+Assumptions!$D$49)^('Incentive Relocation assumption'!$I45-2022)</f>
        <v>5277371.8709708825</v>
      </c>
      <c r="AA45" s="107">
        <f>U45*'Levy Proposition'!G$5/(1+Assumptions!$D$49)^('Incentive Relocation assumption'!$I45-2022)</f>
        <v>2977912.3021719679</v>
      </c>
      <c r="AB45" s="81">
        <f>P45*'Levy Proposition'!B$33/(1+Assumptions!$D$49)^('Incentive Relocation assumption'!$I45-2022)</f>
        <v>338236883.09201658</v>
      </c>
      <c r="AC45" s="81">
        <f>Q45*'Levy Proposition'!C$33/(1+Assumptions!$D$49)^('Incentive Relocation assumption'!$I45-2022)</f>
        <v>29093632.716312539</v>
      </c>
      <c r="AD45" s="81">
        <f>R45*'Levy Proposition'!D$33/(1+Assumptions!$D$49)^('Incentive Relocation assumption'!$I45-2022)</f>
        <v>21507368.895464871</v>
      </c>
      <c r="AE45" s="81">
        <f>S45*'Levy Proposition'!E$33/(1+Assumptions!$D$49)^('Incentive Relocation assumption'!$I45-2022)</f>
        <v>7573452.9997425107</v>
      </c>
      <c r="AF45" s="81">
        <f>T45*'Levy Proposition'!F$33/(1+Assumptions!$D$49)^('Incentive Relocation assumption'!$I45-2022)</f>
        <v>5272524.5132857012</v>
      </c>
      <c r="AG45" s="81">
        <f>U45*'Levy Proposition'!G$33/(1+Assumptions!$D$49)^('Incentive Relocation assumption'!$I45-2022)</f>
        <v>2975177.0380221866</v>
      </c>
      <c r="AH45" s="109">
        <f t="shared" si="4"/>
        <v>310962.07339328527</v>
      </c>
      <c r="AI45" s="109">
        <f t="shared" si="5"/>
        <v>26747.574863217771</v>
      </c>
      <c r="AJ45" s="109">
        <f t="shared" si="6"/>
        <v>19773.053618010134</v>
      </c>
      <c r="AK45" s="109">
        <f t="shared" si="7"/>
        <v>6962.7434655195102</v>
      </c>
      <c r="AL45" s="109">
        <f t="shared" si="8"/>
        <v>4847.3576851813123</v>
      </c>
      <c r="AM45" s="109">
        <f t="shared" si="9"/>
        <v>2735.2641497813165</v>
      </c>
      <c r="AN45" s="106">
        <f>'Levy Proposition'!B$11*'Incentive Relocation assumption'!J45/(1+Assumptions!$D$49)^('Incentive Relocation assumption'!$I45-2022)</f>
        <v>0</v>
      </c>
      <c r="AO45" s="106">
        <f>-'Levy Proposition'!C$11*'Incentive Relocation assumption'!K45/(1+Assumptions!$D$49)^('Incentive Relocation assumption'!$I45-2022)</f>
        <v>2407072.5636488725</v>
      </c>
      <c r="AP45" s="106">
        <f>-'Levy Proposition'!D$11*'Incentive Relocation assumption'!L45/(1+Assumptions!$D$49)^('Incentive Relocation assumption'!$I45-2022)</f>
        <v>1168283.2043300881</v>
      </c>
      <c r="AQ45" s="106">
        <f>-'Levy Proposition'!E$11*'Incentive Relocation assumption'!M45/(1+Assumptions!$D$49)^('Incentive Relocation assumption'!$I45-2022)</f>
        <v>647015.39907402825</v>
      </c>
      <c r="AR45" s="106">
        <f>-'Levy Proposition'!F$11*'Incentive Relocation assumption'!N45/(1+Assumptions!$D$49)^('Incentive Relocation assumption'!$I45-2022)</f>
        <v>246367.83130502695</v>
      </c>
      <c r="AS45" s="106">
        <f>-'Levy Proposition'!G$11*'Incentive Relocation assumption'!O45/(1+Assumptions!$D$49)^('Incentive Relocation assumption'!$I45-2022)</f>
        <v>299246.66996174661</v>
      </c>
    </row>
    <row r="46" spans="1:45" x14ac:dyDescent="0.35">
      <c r="A46">
        <v>2064</v>
      </c>
      <c r="B46" s="84">
        <f>'Future 95% Cost'!V45</f>
        <v>160515169.34570801</v>
      </c>
      <c r="C46" s="84">
        <f>'Future 95% Cost'!W45</f>
        <v>285504158.05140126</v>
      </c>
      <c r="D46" s="84">
        <f>'Future 95% Cost'!X45</f>
        <v>211431654.74216238</v>
      </c>
      <c r="E46" s="84">
        <f>'Future 95% Cost'!Y45</f>
        <v>74790715.710681304</v>
      </c>
      <c r="F46" s="84">
        <f>'Future 95% Cost'!Z45</f>
        <v>52019764.63950371</v>
      </c>
      <c r="G46" s="84">
        <f>'Future 95% Cost'!AA45</f>
        <v>29360672.27853125</v>
      </c>
      <c r="H46" s="84"/>
      <c r="I46">
        <v>2064</v>
      </c>
      <c r="J46" s="103">
        <f t="shared" si="1"/>
        <v>27557.449032810615</v>
      </c>
      <c r="K46" s="103">
        <f t="shared" si="10"/>
        <v>-9978.3045494308317</v>
      </c>
      <c r="L46" s="103">
        <f t="shared" si="11"/>
        <v>-11389.06345470461</v>
      </c>
      <c r="M46" s="103">
        <f t="shared" si="12"/>
        <v>-2463.389128482881</v>
      </c>
      <c r="N46" s="103">
        <f t="shared" si="13"/>
        <v>-3054.8984571129113</v>
      </c>
      <c r="O46" s="103">
        <f t="shared" si="14"/>
        <v>-671.79344307938072</v>
      </c>
      <c r="P46" s="106">
        <f t="shared" si="15"/>
        <v>6339443.0193437887</v>
      </c>
      <c r="Q46" s="106">
        <f t="shared" si="16"/>
        <v>199566.0909886166</v>
      </c>
      <c r="R46" s="106">
        <f t="shared" si="17"/>
        <v>227781.26909409219</v>
      </c>
      <c r="S46" s="106">
        <f t="shared" si="18"/>
        <v>49267.782569657618</v>
      </c>
      <c r="T46" s="106">
        <f t="shared" si="19"/>
        <v>61097.969142258218</v>
      </c>
      <c r="U46" s="106">
        <f t="shared" si="20"/>
        <v>13435.868861587614</v>
      </c>
      <c r="V46" s="107">
        <f>P46*'Levy Proposition'!B$5/(1+Assumptions!$D$49)^('Incentive Relocation assumption'!$I46-2022)</f>
        <v>322202324.49149698</v>
      </c>
      <c r="W46" s="107">
        <f>Q46*'Levy Proposition'!C$5/(1+Assumptions!$D$49)^('Incentive Relocation assumption'!$I46-2022)</f>
        <v>26208216.652914643</v>
      </c>
      <c r="X46" s="107">
        <f>R46*'Levy Proposition'!D$5/(1+Assumptions!$D$49)^('Incentive Relocation assumption'!$I46-2022)</f>
        <v>19374334.898043044</v>
      </c>
      <c r="Y46" s="107">
        <f>S46*'Levy Proposition'!E$5/(1+Assumptions!$D$49)^('Incentive Relocation assumption'!$I46-2022)</f>
        <v>6822341.471184805</v>
      </c>
      <c r="Z46" s="107">
        <f>T46*'Levy Proposition'!F$5/(1+Assumptions!$D$49)^('Incentive Relocation assumption'!$I46-2022)</f>
        <v>4749611.9202232435</v>
      </c>
      <c r="AA46" s="107">
        <f>U46*'Levy Proposition'!G$5/(1+Assumptions!$D$49)^('Incentive Relocation assumption'!$I46-2022)</f>
        <v>2680108.2268953975</v>
      </c>
      <c r="AB46" s="81">
        <f>P46*'Levy Proposition'!B$33/(1+Assumptions!$D$49)^('Incentive Relocation assumption'!$I46-2022)</f>
        <v>321906376.06262118</v>
      </c>
      <c r="AC46" s="81">
        <f>Q46*'Levy Proposition'!C$33/(1+Assumptions!$D$49)^('Incentive Relocation assumption'!$I46-2022)</f>
        <v>26184143.950911924</v>
      </c>
      <c r="AD46" s="81">
        <f>R46*'Levy Proposition'!D$33/(1+Assumptions!$D$49)^('Incentive Relocation assumption'!$I46-2022)</f>
        <v>19356539.2350768</v>
      </c>
      <c r="AE46" s="81">
        <f>S46*'Levy Proposition'!E$33/(1+Assumptions!$D$49)^('Incentive Relocation assumption'!$I46-2022)</f>
        <v>6816075.0320992451</v>
      </c>
      <c r="AF46" s="81">
        <f>T46*'Levy Proposition'!F$33/(1+Assumptions!$D$49)^('Incentive Relocation assumption'!$I46-2022)</f>
        <v>4745249.319215388</v>
      </c>
      <c r="AG46" s="81">
        <f>U46*'Levy Proposition'!G$33/(1+Assumptions!$D$49)^('Incentive Relocation assumption'!$I46-2022)</f>
        <v>2677646.5009590047</v>
      </c>
      <c r="AH46" s="109">
        <f t="shared" si="4"/>
        <v>295948.42887580395</v>
      </c>
      <c r="AI46" s="109">
        <f t="shared" si="5"/>
        <v>24072.702002719045</v>
      </c>
      <c r="AJ46" s="109">
        <f t="shared" si="6"/>
        <v>17795.662966243923</v>
      </c>
      <c r="AK46" s="109">
        <f t="shared" si="7"/>
        <v>6266.4390855599195</v>
      </c>
      <c r="AL46" s="109">
        <f t="shared" si="8"/>
        <v>4362.6010078554973</v>
      </c>
      <c r="AM46" s="109">
        <f t="shared" si="9"/>
        <v>2461.7259363927878</v>
      </c>
      <c r="AN46" s="106">
        <f>'Levy Proposition'!B$11*'Incentive Relocation assumption'!J46/(1+Assumptions!$D$49)^('Incentive Relocation assumption'!$I46-2022)</f>
        <v>0</v>
      </c>
      <c r="AO46" s="106">
        <f>-'Levy Proposition'!C$11*'Incentive Relocation assumption'!K46/(1+Assumptions!$D$49)^('Incentive Relocation assumption'!$I46-2022)</f>
        <v>2166354.9245101302</v>
      </c>
      <c r="AP46" s="106">
        <f>-'Levy Proposition'!D$11*'Incentive Relocation assumption'!L46/(1+Assumptions!$D$49)^('Incentive Relocation assumption'!$I46-2022)</f>
        <v>1051449.8445723439</v>
      </c>
      <c r="AQ46" s="106">
        <f>-'Levy Proposition'!E$11*'Incentive Relocation assumption'!M46/(1+Assumptions!$D$49)^('Incentive Relocation assumption'!$I46-2022)</f>
        <v>582311.06830162567</v>
      </c>
      <c r="AR46" s="106">
        <f>-'Levy Proposition'!F$11*'Incentive Relocation assumption'!N46/(1+Assumptions!$D$49)^('Incentive Relocation assumption'!$I46-2022)</f>
        <v>221729.98548056299</v>
      </c>
      <c r="AS46" s="106">
        <f>-'Levy Proposition'!G$11*'Incentive Relocation assumption'!O46/(1+Assumptions!$D$49)^('Incentive Relocation assumption'!$I46-2022)</f>
        <v>269320.71218167612</v>
      </c>
    </row>
    <row r="47" spans="1:45" x14ac:dyDescent="0.35">
      <c r="A47">
        <v>2065</v>
      </c>
      <c r="B47" s="84">
        <f>'Future 95% Cost'!V46</f>
        <v>153378994.46819842</v>
      </c>
      <c r="C47" s="84">
        <f>'Future 95% Cost'!W46</f>
        <v>272815306.60675001</v>
      </c>
      <c r="D47" s="84">
        <f>'Future 95% Cost'!X46</f>
        <v>202057487.5922046</v>
      </c>
      <c r="E47" s="84">
        <f>'Future 95% Cost'!Y46</f>
        <v>71497572.070939064</v>
      </c>
      <c r="F47" s="84">
        <f>'Future 95% Cost'!Z46</f>
        <v>49727682.675226204</v>
      </c>
      <c r="G47" s="84">
        <f>'Future 95% Cost'!AA46</f>
        <v>28067159.062129341</v>
      </c>
      <c r="H47" s="84"/>
      <c r="I47">
        <v>2065</v>
      </c>
      <c r="J47" s="103">
        <f t="shared" si="1"/>
        <v>26179.576581170084</v>
      </c>
      <c r="K47" s="103">
        <f t="shared" si="10"/>
        <v>-9479.3893219592901</v>
      </c>
      <c r="L47" s="103">
        <f t="shared" si="11"/>
        <v>-10819.610281969379</v>
      </c>
      <c r="M47" s="103">
        <f t="shared" si="12"/>
        <v>-2340.2196720587372</v>
      </c>
      <c r="N47" s="103">
        <f t="shared" si="13"/>
        <v>-2902.1535342572656</v>
      </c>
      <c r="O47" s="103">
        <f t="shared" si="14"/>
        <v>-638.20377092541173</v>
      </c>
      <c r="P47" s="106">
        <f t="shared" si="15"/>
        <v>6367000.4683765993</v>
      </c>
      <c r="Q47" s="106">
        <f t="shared" si="16"/>
        <v>189587.78643918579</v>
      </c>
      <c r="R47" s="106">
        <f t="shared" si="17"/>
        <v>216392.20563938757</v>
      </c>
      <c r="S47" s="106">
        <f t="shared" si="18"/>
        <v>46804.39344117474</v>
      </c>
      <c r="T47" s="106">
        <f t="shared" si="19"/>
        <v>58043.070685145307</v>
      </c>
      <c r="U47" s="106">
        <f t="shared" si="20"/>
        <v>12764.075418508233</v>
      </c>
      <c r="V47" s="107">
        <f>P47*'Levy Proposition'!B$5/(1+Assumptions!$D$49)^('Incentive Relocation assumption'!$I47-2022)</f>
        <v>306569729.82306671</v>
      </c>
      <c r="W47" s="107">
        <f>Q47*'Levy Proposition'!C$5/(1+Assumptions!$D$49)^('Incentive Relocation assumption'!$I47-2022)</f>
        <v>23587281.939935803</v>
      </c>
      <c r="X47" s="107">
        <f>R47*'Levy Proposition'!D$5/(1+Assumptions!$D$49)^('Incentive Relocation assumption'!$I47-2022)</f>
        <v>17436817.838120878</v>
      </c>
      <c r="Y47" s="107">
        <f>S47*'Levy Proposition'!E$5/(1+Assumptions!$D$49)^('Incentive Relocation assumption'!$I47-2022)</f>
        <v>6140077.896275186</v>
      </c>
      <c r="Z47" s="107">
        <f>T47*'Levy Proposition'!F$5/(1+Assumptions!$D$49)^('Incentive Relocation assumption'!$I47-2022)</f>
        <v>4274630.2410136145</v>
      </c>
      <c r="AA47" s="107">
        <f>U47*'Levy Proposition'!G$5/(1+Assumptions!$D$49)^('Incentive Relocation assumption'!$I47-2022)</f>
        <v>2412085.8437078292</v>
      </c>
      <c r="AB47" s="81">
        <f>P47*'Levy Proposition'!B$33/(1+Assumptions!$D$49)^('Incentive Relocation assumption'!$I47-2022)</f>
        <v>306288140.20379502</v>
      </c>
      <c r="AC47" s="81">
        <f>Q47*'Levy Proposition'!C$33/(1+Assumptions!$D$49)^('Incentive Relocation assumption'!$I47-2022)</f>
        <v>23565616.611969624</v>
      </c>
      <c r="AD47" s="81">
        <f>R47*'Levy Proposition'!D$33/(1+Assumptions!$D$49)^('Incentive Relocation assumption'!$I47-2022)</f>
        <v>17420801.818211865</v>
      </c>
      <c r="AE47" s="81">
        <f>S47*'Levy Proposition'!E$33/(1+Assumptions!$D$49)^('Incentive Relocation assumption'!$I47-2022)</f>
        <v>6134438.1281281188</v>
      </c>
      <c r="AF47" s="81">
        <f>T47*'Levy Proposition'!F$33/(1+Assumptions!$D$49)^('Incentive Relocation assumption'!$I47-2022)</f>
        <v>4270703.918924382</v>
      </c>
      <c r="AG47" s="81">
        <f>U47*'Levy Proposition'!G$33/(1+Assumptions!$D$49)^('Incentive Relocation assumption'!$I47-2022)</f>
        <v>2409870.3009835933</v>
      </c>
      <c r="AH47" s="109">
        <f t="shared" si="4"/>
        <v>281589.61927169561</v>
      </c>
      <c r="AI47" s="109">
        <f t="shared" si="5"/>
        <v>21665.327966179699</v>
      </c>
      <c r="AJ47" s="109">
        <f t="shared" si="6"/>
        <v>16016.019909013063</v>
      </c>
      <c r="AK47" s="109">
        <f t="shared" si="7"/>
        <v>5639.7681470671669</v>
      </c>
      <c r="AL47" s="109">
        <f t="shared" si="8"/>
        <v>3926.3220892325044</v>
      </c>
      <c r="AM47" s="109">
        <f t="shared" si="9"/>
        <v>2215.5427242359146</v>
      </c>
      <c r="AN47" s="106">
        <f>'Levy Proposition'!B$11*'Incentive Relocation assumption'!J47/(1+Assumptions!$D$49)^('Incentive Relocation assumption'!$I47-2022)</f>
        <v>0</v>
      </c>
      <c r="AO47" s="106">
        <f>-'Levy Proposition'!C$11*'Incentive Relocation assumption'!K47/(1+Assumptions!$D$49)^('Incentive Relocation assumption'!$I47-2022)</f>
        <v>1949710.0876074326</v>
      </c>
      <c r="AP47" s="106">
        <f>-'Levy Proposition'!D$11*'Incentive Relocation assumption'!L47/(1+Assumptions!$D$49)^('Incentive Relocation assumption'!$I47-2022)</f>
        <v>946300.3247445845</v>
      </c>
      <c r="AQ47" s="106">
        <f>-'Levy Proposition'!E$11*'Incentive Relocation assumption'!M47/(1+Assumptions!$D$49)^('Incentive Relocation assumption'!$I47-2022)</f>
        <v>524077.44970500167</v>
      </c>
      <c r="AR47" s="106">
        <f>-'Levy Proposition'!F$11*'Incentive Relocation assumption'!N47/(1+Assumptions!$D$49)^('Incentive Relocation assumption'!$I47-2022)</f>
        <v>199556.03051252541</v>
      </c>
      <c r="AS47" s="106">
        <f>-'Levy Proposition'!G$11*'Incentive Relocation assumption'!O47/(1+Assumptions!$D$49)^('Incentive Relocation assumption'!$I47-2022)</f>
        <v>242387.47926357004</v>
      </c>
    </row>
    <row r="48" spans="1:45" x14ac:dyDescent="0.35">
      <c r="A48">
        <v>2066</v>
      </c>
      <c r="B48" s="84">
        <f>'Future 95% Cost'!V47</f>
        <v>146561060.68588001</v>
      </c>
      <c r="C48" s="84">
        <f>'Future 95% Cost'!W47</f>
        <v>260691907.44145024</v>
      </c>
      <c r="D48" s="84">
        <f>'Future 95% Cost'!X47</f>
        <v>193100239.9143801</v>
      </c>
      <c r="E48" s="84">
        <f>'Future 95% Cost'!Y47</f>
        <v>68350126.539269179</v>
      </c>
      <c r="F48" s="84">
        <f>'Future 95% Cost'!Z47</f>
        <v>47537121.191315576</v>
      </c>
      <c r="G48" s="84">
        <f>'Future 95% Cost'!AA47</f>
        <v>26830927.729638446</v>
      </c>
      <c r="H48" s="84"/>
      <c r="I48">
        <v>2066</v>
      </c>
      <c r="J48" s="103">
        <f t="shared" si="1"/>
        <v>24870.597752111582</v>
      </c>
      <c r="K48" s="103">
        <f t="shared" si="10"/>
        <v>-9005.4198558613261</v>
      </c>
      <c r="L48" s="103">
        <f t="shared" si="11"/>
        <v>-10278.629767870909</v>
      </c>
      <c r="M48" s="103">
        <f t="shared" si="12"/>
        <v>-2223.2086884558003</v>
      </c>
      <c r="N48" s="103">
        <f t="shared" si="13"/>
        <v>-2757.0458575444022</v>
      </c>
      <c r="O48" s="103">
        <f t="shared" si="14"/>
        <v>-606.29358237914118</v>
      </c>
      <c r="P48" s="106">
        <f t="shared" si="15"/>
        <v>6393180.0449577691</v>
      </c>
      <c r="Q48" s="106">
        <f t="shared" si="16"/>
        <v>180108.3971172265</v>
      </c>
      <c r="R48" s="106">
        <f t="shared" si="17"/>
        <v>205572.59535741818</v>
      </c>
      <c r="S48" s="106">
        <f t="shared" si="18"/>
        <v>44464.173769116001</v>
      </c>
      <c r="T48" s="106">
        <f t="shared" si="19"/>
        <v>55140.917150888039</v>
      </c>
      <c r="U48" s="106">
        <f t="shared" si="20"/>
        <v>12125.871647582822</v>
      </c>
      <c r="V48" s="107">
        <f>P48*'Levy Proposition'!B$5/(1+Assumptions!$D$49)^('Incentive Relocation assumption'!$I48-2022)</f>
        <v>291627280.01499039</v>
      </c>
      <c r="W48" s="107">
        <f>Q48*'Levy Proposition'!C$5/(1+Assumptions!$D$49)^('Incentive Relocation assumption'!$I48-2022)</f>
        <v>21228452.003511213</v>
      </c>
      <c r="X48" s="107">
        <f>R48*'Levy Proposition'!D$5/(1+Assumptions!$D$49)^('Incentive Relocation assumption'!$I48-2022)</f>
        <v>15693060.841563188</v>
      </c>
      <c r="Y48" s="107">
        <f>S48*'Levy Proposition'!E$5/(1+Assumptions!$D$49)^('Incentive Relocation assumption'!$I48-2022)</f>
        <v>5526043.6217625765</v>
      </c>
      <c r="Z48" s="107">
        <f>T48*'Levy Proposition'!F$5/(1+Assumptions!$D$49)^('Incentive Relocation assumption'!$I48-2022)</f>
        <v>3847148.7785320478</v>
      </c>
      <c r="AA48" s="107">
        <f>U48*'Levy Proposition'!G$5/(1+Assumptions!$D$49)^('Incentive Relocation assumption'!$I48-2022)</f>
        <v>2170866.8549386854</v>
      </c>
      <c r="AB48" s="81">
        <f>P48*'Levy Proposition'!B$33/(1+Assumptions!$D$49)^('Incentive Relocation assumption'!$I48-2022)</f>
        <v>291359415.29528677</v>
      </c>
      <c r="AC48" s="81">
        <f>Q48*'Levy Proposition'!C$33/(1+Assumptions!$D$49)^('Incentive Relocation assumption'!$I48-2022)</f>
        <v>21208953.30179384</v>
      </c>
      <c r="AD48" s="81">
        <f>R48*'Levy Proposition'!D$33/(1+Assumptions!$D$49)^('Incentive Relocation assumption'!$I48-2022)</f>
        <v>15678646.492729289</v>
      </c>
      <c r="AE48" s="81">
        <f>S48*'Levy Proposition'!E$33/(1+Assumptions!$D$49)^('Incentive Relocation assumption'!$I48-2022)</f>
        <v>5520967.8547570435</v>
      </c>
      <c r="AF48" s="81">
        <f>T48*'Levy Proposition'!F$33/(1+Assumptions!$D$49)^('Incentive Relocation assumption'!$I48-2022)</f>
        <v>3843615.1055877111</v>
      </c>
      <c r="AG48" s="81">
        <f>U48*'Levy Proposition'!G$33/(1+Assumptions!$D$49)^('Incentive Relocation assumption'!$I48-2022)</f>
        <v>2168872.8760434939</v>
      </c>
      <c r="AH48" s="109">
        <f t="shared" si="4"/>
        <v>267864.71970361471</v>
      </c>
      <c r="AI48" s="109">
        <f t="shared" si="5"/>
        <v>19498.701717372984</v>
      </c>
      <c r="AJ48" s="109">
        <f t="shared" si="6"/>
        <v>14414.348833898082</v>
      </c>
      <c r="AK48" s="109">
        <f t="shared" si="7"/>
        <v>5075.76700553298</v>
      </c>
      <c r="AL48" s="109">
        <f t="shared" si="8"/>
        <v>3533.6729443366639</v>
      </c>
      <c r="AM48" s="109">
        <f t="shared" si="9"/>
        <v>1993.9788951915689</v>
      </c>
      <c r="AN48" s="106">
        <f>'Levy Proposition'!B$11*'Incentive Relocation assumption'!J48/(1+Assumptions!$D$49)^('Incentive Relocation assumption'!$I48-2022)</f>
        <v>0</v>
      </c>
      <c r="AO48" s="106">
        <f>-'Levy Proposition'!C$11*'Incentive Relocation assumption'!K48/(1+Assumptions!$D$49)^('Incentive Relocation assumption'!$I48-2022)</f>
        <v>1754730.6688804801</v>
      </c>
      <c r="AP48" s="106">
        <f>-'Levy Proposition'!D$11*'Incentive Relocation assumption'!L48/(1+Assumptions!$D$49)^('Incentive Relocation assumption'!$I48-2022)</f>
        <v>851666.21045621659</v>
      </c>
      <c r="AQ48" s="106">
        <f>-'Levy Proposition'!E$11*'Incentive Relocation assumption'!M48/(1+Assumptions!$D$49)^('Incentive Relocation assumption'!$I48-2022)</f>
        <v>471667.44415552053</v>
      </c>
      <c r="AR48" s="106">
        <f>-'Levy Proposition'!F$11*'Incentive Relocation assumption'!N48/(1+Assumptions!$D$49)^('Incentive Relocation assumption'!$I48-2022)</f>
        <v>179599.56668741521</v>
      </c>
      <c r="AS48" s="106">
        <f>-'Levy Proposition'!G$11*'Incentive Relocation assumption'!O48/(1+Assumptions!$D$49)^('Incentive Relocation assumption'!$I48-2022)</f>
        <v>218147.68581227929</v>
      </c>
    </row>
    <row r="49" spans="1:45" x14ac:dyDescent="0.35">
      <c r="A49">
        <v>2067</v>
      </c>
      <c r="B49" s="84">
        <f>'Future 95% Cost'!V48</f>
        <v>140047138.77529025</v>
      </c>
      <c r="C49" s="84">
        <f>'Future 95% Cost'!W48</f>
        <v>249108704.80871958</v>
      </c>
      <c r="D49" s="84">
        <f>'Future 95% Cost'!X48</f>
        <v>184541320.65956816</v>
      </c>
      <c r="E49" s="84">
        <f>'Future 95% Cost'!Y48</f>
        <v>65341907.234904326</v>
      </c>
      <c r="F49" s="84">
        <f>'Future 95% Cost'!Z48</f>
        <v>45443564.297990702</v>
      </c>
      <c r="G49" s="84">
        <f>'Future 95% Cost'!AA48</f>
        <v>25649430.965923633</v>
      </c>
      <c r="H49" s="84"/>
      <c r="I49">
        <v>2067</v>
      </c>
      <c r="J49" s="103">
        <f t="shared" si="1"/>
        <v>23627.067864505996</v>
      </c>
      <c r="K49" s="103">
        <f t="shared" si="10"/>
        <v>-8555.1488630682597</v>
      </c>
      <c r="L49" s="103">
        <f t="shared" si="11"/>
        <v>-9764.698279477363</v>
      </c>
      <c r="M49" s="103">
        <f t="shared" si="12"/>
        <v>-2112.0482540330099</v>
      </c>
      <c r="N49" s="103">
        <f t="shared" si="13"/>
        <v>-2619.1935646671823</v>
      </c>
      <c r="O49" s="103">
        <f t="shared" si="14"/>
        <v>-575.9789032601841</v>
      </c>
      <c r="P49" s="106">
        <f t="shared" si="15"/>
        <v>6418050.6427098811</v>
      </c>
      <c r="Q49" s="106">
        <f t="shared" si="16"/>
        <v>171102.97726136519</v>
      </c>
      <c r="R49" s="106">
        <f t="shared" si="17"/>
        <v>195293.96558954727</v>
      </c>
      <c r="S49" s="106">
        <f t="shared" si="18"/>
        <v>42240.9650806602</v>
      </c>
      <c r="T49" s="106">
        <f t="shared" si="19"/>
        <v>52383.87129334364</v>
      </c>
      <c r="U49" s="106">
        <f t="shared" si="20"/>
        <v>11519.578065203681</v>
      </c>
      <c r="V49" s="107">
        <f>P49*'Levy Proposition'!B$5/(1+Assumptions!$D$49)^('Incentive Relocation assumption'!$I49-2022)</f>
        <v>277351918.51829249</v>
      </c>
      <c r="W49" s="107">
        <f>Q49*'Levy Proposition'!C$5/(1+Assumptions!$D$49)^('Incentive Relocation assumption'!$I49-2022)</f>
        <v>19105515.235411044</v>
      </c>
      <c r="X49" s="107">
        <f>R49*'Levy Proposition'!D$5/(1+Assumptions!$D$49)^('Incentive Relocation assumption'!$I49-2022)</f>
        <v>14123687.066260254</v>
      </c>
      <c r="Y49" s="107">
        <f>S49*'Levy Proposition'!E$5/(1+Assumptions!$D$49)^('Incentive Relocation assumption'!$I49-2022)</f>
        <v>4973415.4233039785</v>
      </c>
      <c r="Z49" s="107">
        <f>T49*'Levy Proposition'!F$5/(1+Assumptions!$D$49)^('Incentive Relocation assumption'!$I49-2022)</f>
        <v>3462417.3062161929</v>
      </c>
      <c r="AA49" s="107">
        <f>U49*'Levy Proposition'!G$5/(1+Assumptions!$D$49)^('Incentive Relocation assumption'!$I49-2022)</f>
        <v>1953770.8055311714</v>
      </c>
      <c r="AB49" s="81">
        <f>P49*'Levy Proposition'!B$33/(1+Assumptions!$D$49)^('Incentive Relocation assumption'!$I49-2022)</f>
        <v>277097165.96596146</v>
      </c>
      <c r="AC49" s="81">
        <f>Q49*'Levy Proposition'!C$33/(1+Assumptions!$D$49)^('Incentive Relocation assumption'!$I49-2022)</f>
        <v>19087966.487971973</v>
      </c>
      <c r="AD49" s="81">
        <f>R49*'Levy Proposition'!D$33/(1+Assumptions!$D$49)^('Incentive Relocation assumption'!$I49-2022)</f>
        <v>14110714.214485239</v>
      </c>
      <c r="AE49" s="81">
        <f>S49*'Levy Proposition'!E$33/(1+Assumptions!$D$49)^('Incentive Relocation assumption'!$I49-2022)</f>
        <v>4968847.2548930384</v>
      </c>
      <c r="AF49" s="81">
        <f>T49*'Levy Proposition'!F$33/(1+Assumptions!$D$49)^('Incentive Relocation assumption'!$I49-2022)</f>
        <v>3459237.0158085912</v>
      </c>
      <c r="AG49" s="81">
        <f>U49*'Levy Proposition'!G$33/(1+Assumptions!$D$49)^('Incentive Relocation assumption'!$I49-2022)</f>
        <v>1951976.2331264161</v>
      </c>
      <c r="AH49" s="109">
        <f t="shared" si="4"/>
        <v>254752.55233103037</v>
      </c>
      <c r="AI49" s="109">
        <f t="shared" si="5"/>
        <v>17548.747439071536</v>
      </c>
      <c r="AJ49" s="109">
        <f t="shared" si="6"/>
        <v>12972.851775014773</v>
      </c>
      <c r="AK49" s="109">
        <f t="shared" si="7"/>
        <v>4568.1684109400958</v>
      </c>
      <c r="AL49" s="109">
        <f t="shared" si="8"/>
        <v>3180.2904076017439</v>
      </c>
      <c r="AM49" s="109">
        <f t="shared" si="9"/>
        <v>1794.5724047552794</v>
      </c>
      <c r="AN49" s="106">
        <f>'Levy Proposition'!B$11*'Incentive Relocation assumption'!J49/(1+Assumptions!$D$49)^('Incentive Relocation assumption'!$I49-2022)</f>
        <v>0</v>
      </c>
      <c r="AO49" s="106">
        <f>-'Levy Proposition'!C$11*'Incentive Relocation assumption'!K49/(1+Assumptions!$D$49)^('Incentive Relocation assumption'!$I49-2022)</f>
        <v>1579250.0330591197</v>
      </c>
      <c r="AP49" s="106">
        <f>-'Levy Proposition'!D$11*'Incentive Relocation assumption'!L49/(1+Assumptions!$D$49)^('Incentive Relocation assumption'!$I49-2022)</f>
        <v>766495.91579568316</v>
      </c>
      <c r="AQ49" s="106">
        <f>-'Levy Proposition'!E$11*'Incentive Relocation assumption'!M49/(1+Assumptions!$D$49)^('Incentive Relocation assumption'!$I49-2022)</f>
        <v>424498.66522863647</v>
      </c>
      <c r="AR49" s="106">
        <f>-'Levy Proposition'!F$11*'Incentive Relocation assumption'!N49/(1+Assumptions!$D$49)^('Incentive Relocation assumption'!$I49-2022)</f>
        <v>161638.8353259147</v>
      </c>
      <c r="AS49" s="106">
        <f>-'Levy Proposition'!G$11*'Incentive Relocation assumption'!O49/(1+Assumptions!$D$49)^('Incentive Relocation assumption'!$I49-2022)</f>
        <v>196331.97626312083</v>
      </c>
    </row>
    <row r="50" spans="1:45" x14ac:dyDescent="0.35">
      <c r="A50">
        <v>2068</v>
      </c>
      <c r="B50" s="84">
        <f>'Future 95% Cost'!V49</f>
        <v>133823637.17204584</v>
      </c>
      <c r="C50" s="84">
        <f>'Future 95% Cost'!W49</f>
        <v>238041573.2344788</v>
      </c>
      <c r="D50" s="84">
        <f>'Future 95% Cost'!X49</f>
        <v>176362969.61814061</v>
      </c>
      <c r="E50" s="84">
        <f>'Future 95% Cost'!Y49</f>
        <v>62466730.733599275</v>
      </c>
      <c r="F50" s="84">
        <f>'Future 95% Cost'!Z49</f>
        <v>43442697.713325165</v>
      </c>
      <c r="G50" s="84">
        <f>'Future 95% Cost'!AA49</f>
        <v>24520235.12794546</v>
      </c>
      <c r="H50" s="84"/>
      <c r="I50">
        <v>2068</v>
      </c>
      <c r="J50" s="103">
        <f t="shared" si="1"/>
        <v>22445.714471280698</v>
      </c>
      <c r="K50" s="103">
        <f t="shared" si="10"/>
        <v>-8127.3914199148467</v>
      </c>
      <c r="L50" s="103">
        <f t="shared" si="11"/>
        <v>-9276.4633655034959</v>
      </c>
      <c r="M50" s="103">
        <f t="shared" si="12"/>
        <v>-2006.4458413313596</v>
      </c>
      <c r="N50" s="103">
        <f t="shared" si="13"/>
        <v>-2488.233886433823</v>
      </c>
      <c r="O50" s="103">
        <f t="shared" si="14"/>
        <v>-547.1799580971749</v>
      </c>
      <c r="P50" s="106">
        <f t="shared" si="15"/>
        <v>6441677.7105743866</v>
      </c>
      <c r="Q50" s="106">
        <f t="shared" si="16"/>
        <v>162547.82839829693</v>
      </c>
      <c r="R50" s="106">
        <f t="shared" si="17"/>
        <v>185529.2673100699</v>
      </c>
      <c r="S50" s="106">
        <f t="shared" si="18"/>
        <v>40128.916826627188</v>
      </c>
      <c r="T50" s="106">
        <f t="shared" si="19"/>
        <v>49764.677728676455</v>
      </c>
      <c r="U50" s="106">
        <f t="shared" si="20"/>
        <v>10943.599161943497</v>
      </c>
      <c r="V50" s="107">
        <f>P50*'Levy Proposition'!B$5/(1+Assumptions!$D$49)^('Incentive Relocation assumption'!$I50-2022)</f>
        <v>263720475.33419204</v>
      </c>
      <c r="W50" s="107">
        <f>Q50*'Levy Proposition'!C$5/(1+Assumptions!$D$49)^('Incentive Relocation assumption'!$I50-2022)</f>
        <v>17194881.301290765</v>
      </c>
      <c r="X50" s="107">
        <f>R50*'Levy Proposition'!D$5/(1+Assumptions!$D$49)^('Incentive Relocation assumption'!$I50-2022)</f>
        <v>12711257.437894257</v>
      </c>
      <c r="Y50" s="107">
        <f>S50*'Levy Proposition'!E$5/(1+Assumptions!$D$49)^('Incentive Relocation assumption'!$I50-2022)</f>
        <v>4476052.4284222918</v>
      </c>
      <c r="Z50" s="107">
        <f>T50*'Levy Proposition'!F$5/(1+Assumptions!$D$49)^('Incentive Relocation assumption'!$I50-2022)</f>
        <v>3116160.6406497667</v>
      </c>
      <c r="AA50" s="107">
        <f>U50*'Levy Proposition'!G$5/(1+Assumptions!$D$49)^('Incentive Relocation assumption'!$I50-2022)</f>
        <v>1758385.2974961635</v>
      </c>
      <c r="AB50" s="81">
        <f>P50*'Levy Proposition'!B$33/(1+Assumptions!$D$49)^('Incentive Relocation assumption'!$I50-2022)</f>
        <v>263478243.49908435</v>
      </c>
      <c r="AC50" s="81">
        <f>Q50*'Levy Proposition'!C$33/(1+Assumptions!$D$49)^('Incentive Relocation assumption'!$I50-2022)</f>
        <v>17179087.504291151</v>
      </c>
      <c r="AD50" s="81">
        <f>R50*'Levy Proposition'!D$33/(1+Assumptions!$D$49)^('Incentive Relocation assumption'!$I50-2022)</f>
        <v>12699581.92725442</v>
      </c>
      <c r="AE50" s="81">
        <f>S50*'Levy Proposition'!E$33/(1+Assumptions!$D$49)^('Incentive Relocation assumption'!$I50-2022)</f>
        <v>4471941.0965569858</v>
      </c>
      <c r="AF50" s="81">
        <f>T50*'Levy Proposition'!F$33/(1+Assumptions!$D$49)^('Incentive Relocation assumption'!$I50-2022)</f>
        <v>3113298.3930009315</v>
      </c>
      <c r="AG50" s="81">
        <f>U50*'Levy Proposition'!G$33/(1+Assumptions!$D$49)^('Incentive Relocation assumption'!$I50-2022)</f>
        <v>1756770.1900726724</v>
      </c>
      <c r="AH50" s="109">
        <f t="shared" si="4"/>
        <v>242231.83510768414</v>
      </c>
      <c r="AI50" s="109">
        <f t="shared" si="5"/>
        <v>15793.796999614686</v>
      </c>
      <c r="AJ50" s="109">
        <f t="shared" si="6"/>
        <v>11675.510639837012</v>
      </c>
      <c r="AK50" s="109">
        <f t="shared" si="7"/>
        <v>4111.3318653060123</v>
      </c>
      <c r="AL50" s="109">
        <f t="shared" si="8"/>
        <v>2862.2476488351822</v>
      </c>
      <c r="AM50" s="109">
        <f t="shared" si="9"/>
        <v>1615.1074234910775</v>
      </c>
      <c r="AN50" s="106">
        <f>'Levy Proposition'!B$11*'Incentive Relocation assumption'!J50/(1+Assumptions!$D$49)^('Incentive Relocation assumption'!$I50-2022)</f>
        <v>0</v>
      </c>
      <c r="AO50" s="106">
        <f>-'Levy Proposition'!C$11*'Incentive Relocation assumption'!K50/(1+Assumptions!$D$49)^('Incentive Relocation assumption'!$I50-2022)</f>
        <v>1421318.2177458748</v>
      </c>
      <c r="AP50" s="106">
        <f>-'Levy Proposition'!D$11*'Incentive Relocation assumption'!L50/(1+Assumptions!$D$49)^('Incentive Relocation assumption'!$I50-2022)</f>
        <v>689843.01797854039</v>
      </c>
      <c r="AQ50" s="106">
        <f>-'Levy Proposition'!E$11*'Incentive Relocation assumption'!M50/(1+Assumptions!$D$49)^('Incentive Relocation assumption'!$I50-2022)</f>
        <v>382046.96765434981</v>
      </c>
      <c r="AR50" s="106">
        <f>-'Levy Proposition'!F$11*'Incentive Relocation assumption'!N50/(1+Assumptions!$D$49)^('Incentive Relocation assumption'!$I50-2022)</f>
        <v>145474.25457318171</v>
      </c>
      <c r="AS50" s="106">
        <f>-'Levy Proposition'!G$11*'Incentive Relocation assumption'!O50/(1+Assumptions!$D$49)^('Incentive Relocation assumption'!$I50-2022)</f>
        <v>176697.93176973006</v>
      </c>
    </row>
    <row r="51" spans="1:45" x14ac:dyDescent="0.35">
      <c r="A51">
        <v>2069</v>
      </c>
      <c r="B51" s="84">
        <f>'Future 95% Cost'!V50</f>
        <v>127877573.33767019</v>
      </c>
      <c r="C51" s="84">
        <f>'Future 95% Cost'!W50</f>
        <v>227467466.84566349</v>
      </c>
      <c r="D51" s="84">
        <f>'Future 95% Cost'!X50</f>
        <v>168548220.21827844</v>
      </c>
      <c r="E51" s="84">
        <f>'Future 95% Cost'!Y50</f>
        <v>59718689.172927909</v>
      </c>
      <c r="F51" s="84">
        <f>'Future 95% Cost'!Z50</f>
        <v>41530399.734333776</v>
      </c>
      <c r="G51" s="84">
        <f>'Future 95% Cost'!AA50</f>
        <v>23441015.157280844</v>
      </c>
      <c r="H51" s="84"/>
      <c r="I51">
        <v>2069</v>
      </c>
      <c r="J51" s="103">
        <f t="shared" si="1"/>
        <v>21323.428747716662</v>
      </c>
      <c r="K51" s="103">
        <f t="shared" si="10"/>
        <v>-7721.0218489191047</v>
      </c>
      <c r="L51" s="103">
        <f t="shared" si="11"/>
        <v>-8812.6401972283202</v>
      </c>
      <c r="M51" s="103">
        <f t="shared" si="12"/>
        <v>-1906.1235492647913</v>
      </c>
      <c r="N51" s="103">
        <f t="shared" si="13"/>
        <v>-2363.8221921121317</v>
      </c>
      <c r="O51" s="103">
        <f t="shared" si="14"/>
        <v>-519.82096019231619</v>
      </c>
      <c r="P51" s="106">
        <f t="shared" si="15"/>
        <v>6464123.4250456672</v>
      </c>
      <c r="Q51" s="106">
        <f t="shared" si="16"/>
        <v>154420.43697838209</v>
      </c>
      <c r="R51" s="106">
        <f t="shared" si="17"/>
        <v>176252.8039445664</v>
      </c>
      <c r="S51" s="106">
        <f t="shared" si="18"/>
        <v>38122.470985295826</v>
      </c>
      <c r="T51" s="106">
        <f t="shared" si="19"/>
        <v>47276.443842242632</v>
      </c>
      <c r="U51" s="106">
        <f t="shared" si="20"/>
        <v>10396.419203846322</v>
      </c>
      <c r="V51" s="107">
        <f>P51*'Levy Proposition'!B$5/(1+Assumptions!$D$49)^('Incentive Relocation assumption'!$I51-2022)</f>
        <v>250709805.69709215</v>
      </c>
      <c r="W51" s="107">
        <f>Q51*'Levy Proposition'!C$5/(1+Assumptions!$D$49)^('Incentive Relocation assumption'!$I51-2022)</f>
        <v>15475319.001995908</v>
      </c>
      <c r="X51" s="107">
        <f>R51*'Levy Proposition'!D$5/(1+Assumptions!$D$49)^('Incentive Relocation assumption'!$I51-2022)</f>
        <v>11440076.86480164</v>
      </c>
      <c r="Y51" s="107">
        <f>S51*'Levy Proposition'!E$5/(1+Assumptions!$D$49)^('Incentive Relocation assumption'!$I51-2022)</f>
        <v>4028427.8783764355</v>
      </c>
      <c r="Z51" s="107">
        <f>T51*'Levy Proposition'!F$5/(1+Assumptions!$D$49)^('Incentive Relocation assumption'!$I51-2022)</f>
        <v>2804531.1351988846</v>
      </c>
      <c r="AA51" s="107">
        <f>U51*'Levy Proposition'!G$5/(1+Assumptions!$D$49)^('Incentive Relocation assumption'!$I51-2022)</f>
        <v>1582539.1830491971</v>
      </c>
      <c r="AB51" s="81">
        <f>P51*'Levy Proposition'!B$33/(1+Assumptions!$D$49)^('Incentive Relocation assumption'!$I51-2022)</f>
        <v>250479524.38792744</v>
      </c>
      <c r="AC51" s="81">
        <f>Q51*'Levy Proposition'!C$33/(1+Assumptions!$D$49)^('Incentive Relocation assumption'!$I51-2022)</f>
        <v>15461104.652821919</v>
      </c>
      <c r="AD51" s="81">
        <f>R51*'Levy Proposition'!D$33/(1+Assumptions!$D$49)^('Incentive Relocation assumption'!$I51-2022)</f>
        <v>11429568.955587452</v>
      </c>
      <c r="AE51" s="81">
        <f>S51*'Levy Proposition'!E$33/(1+Assumptions!$D$49)^('Incentive Relocation assumption'!$I51-2022)</f>
        <v>4024727.6974316617</v>
      </c>
      <c r="AF51" s="81">
        <f>T51*'Levy Proposition'!F$33/(1+Assumptions!$D$49)^('Incentive Relocation assumption'!$I51-2022)</f>
        <v>2801955.1246610796</v>
      </c>
      <c r="AG51" s="81">
        <f>U51*'Levy Proposition'!G$33/(1+Assumptions!$D$49)^('Incentive Relocation assumption'!$I51-2022)</f>
        <v>1581085.5933347312</v>
      </c>
      <c r="AH51" s="109">
        <f t="shared" si="4"/>
        <v>230281.30916470289</v>
      </c>
      <c r="AI51" s="109">
        <f t="shared" si="5"/>
        <v>14214.349173989147</v>
      </c>
      <c r="AJ51" s="109">
        <f t="shared" si="6"/>
        <v>10507.909214187413</v>
      </c>
      <c r="AK51" s="109">
        <f t="shared" si="7"/>
        <v>3700.1809447738342</v>
      </c>
      <c r="AL51" s="109">
        <f t="shared" si="8"/>
        <v>2576.0105378050357</v>
      </c>
      <c r="AM51" s="109">
        <f t="shared" si="9"/>
        <v>1453.5897144658957</v>
      </c>
      <c r="AN51" s="106">
        <f>'Levy Proposition'!B$11*'Incentive Relocation assumption'!J51/(1+Assumptions!$D$49)^('Incentive Relocation assumption'!$I51-2022)</f>
        <v>0</v>
      </c>
      <c r="AO51" s="106">
        <f>-'Levy Proposition'!C$11*'Incentive Relocation assumption'!K51/(1+Assumptions!$D$49)^('Incentive Relocation assumption'!$I51-2022)</f>
        <v>1279180.265194071</v>
      </c>
      <c r="AP51" s="106">
        <f>-'Levy Proposition'!D$11*'Incentive Relocation assumption'!L51/(1+Assumptions!$D$49)^('Incentive Relocation assumption'!$I51-2022)</f>
        <v>620855.74058113026</v>
      </c>
      <c r="AQ51" s="106">
        <f>-'Levy Proposition'!E$11*'Incentive Relocation assumption'!M51/(1+Assumptions!$D$49)^('Incentive Relocation assumption'!$I51-2022)</f>
        <v>343840.62295053212</v>
      </c>
      <c r="AR51" s="106">
        <f>-'Levy Proposition'!F$11*'Incentive Relocation assumption'!N51/(1+Assumptions!$D$49)^('Incentive Relocation assumption'!$I51-2022)</f>
        <v>130926.2016207436</v>
      </c>
      <c r="AS51" s="106">
        <f>-'Levy Proposition'!G$11*'Incentive Relocation assumption'!O51/(1+Assumptions!$D$49)^('Incentive Relocation assumption'!$I51-2022)</f>
        <v>159027.37641603916</v>
      </c>
    </row>
    <row r="52" spans="1:45" x14ac:dyDescent="0.35">
      <c r="A52">
        <v>2070</v>
      </c>
      <c r="B52" s="84">
        <f>'Future 95% Cost'!V51</f>
        <v>121006267.55668791</v>
      </c>
      <c r="C52" s="84">
        <f>'Future 95% Cost'!W51</f>
        <v>215247091.69867355</v>
      </c>
      <c r="D52" s="84">
        <f>'Future 95% Cost'!X51</f>
        <v>159511824.99430826</v>
      </c>
      <c r="E52" s="84">
        <f>'Future 95% Cost'!Y51</f>
        <v>56536021.034292817</v>
      </c>
      <c r="F52" s="84">
        <f>'Future 95% Cost'!Z51</f>
        <v>39316000.544479527</v>
      </c>
      <c r="G52" s="84">
        <f>'Future 95% Cost'!AA51</f>
        <v>22191265.211016893</v>
      </c>
      <c r="H52" s="84"/>
      <c r="I52">
        <v>2070</v>
      </c>
      <c r="J52" s="103">
        <f t="shared" si="1"/>
        <v>20257.257310330835</v>
      </c>
      <c r="K52" s="103">
        <f t="shared" si="10"/>
        <v>-7334.9707564731498</v>
      </c>
      <c r="L52" s="103">
        <f t="shared" si="11"/>
        <v>-8372.0081873669042</v>
      </c>
      <c r="M52" s="103">
        <f t="shared" si="12"/>
        <v>-1810.8173718015519</v>
      </c>
      <c r="N52" s="103">
        <f t="shared" si="13"/>
        <v>-2245.6310825065252</v>
      </c>
      <c r="O52" s="103">
        <f t="shared" si="14"/>
        <v>-493.82991218270035</v>
      </c>
      <c r="P52" s="106">
        <f t="shared" si="15"/>
        <v>6485446.8537933836</v>
      </c>
      <c r="Q52" s="106">
        <f t="shared" si="16"/>
        <v>146699.41512946298</v>
      </c>
      <c r="R52" s="106">
        <f t="shared" si="17"/>
        <v>167440.16374733808</v>
      </c>
      <c r="S52" s="106">
        <f t="shared" si="18"/>
        <v>36216.347436031036</v>
      </c>
      <c r="T52" s="106">
        <f t="shared" si="19"/>
        <v>44912.621650130503</v>
      </c>
      <c r="U52" s="106">
        <f t="shared" si="20"/>
        <v>9876.5982436540071</v>
      </c>
      <c r="V52" s="107">
        <f>P52*'Levy Proposition'!B$5/(1+Assumptions!$D$49)^('Incentive Relocation assumption'!$I52-2022)</f>
        <v>238296908.18611836</v>
      </c>
      <c r="W52" s="107">
        <f>Q52*'Levy Proposition'!C$5/(1+Assumptions!$D$49)^('Incentive Relocation assumption'!$I52-2022)</f>
        <v>13927720.349867037</v>
      </c>
      <c r="X52" s="107">
        <f>R52*'Levy Proposition'!D$5/(1+Assumptions!$D$49)^('Incentive Relocation assumption'!$I52-2022)</f>
        <v>10296019.832185106</v>
      </c>
      <c r="Y52" s="107">
        <f>S52*'Levy Proposition'!E$5/(1+Assumptions!$D$49)^('Incentive Relocation assumption'!$I52-2022)</f>
        <v>3625567.7141388087</v>
      </c>
      <c r="Z52" s="107">
        <f>T52*'Levy Proposition'!F$5/(1+Assumptions!$D$49)^('Incentive Relocation assumption'!$I52-2022)</f>
        <v>2524065.9244896602</v>
      </c>
      <c r="AA52" s="107">
        <f>U52*'Levy Proposition'!G$5/(1+Assumptions!$D$49)^('Incentive Relocation assumption'!$I52-2022)</f>
        <v>1424278.4385493789</v>
      </c>
      <c r="AB52" s="81">
        <f>P52*'Levy Proposition'!B$33/(1+Assumptions!$D$49)^('Incentive Relocation assumption'!$I52-2022)</f>
        <v>238078028.3388207</v>
      </c>
      <c r="AC52" s="81">
        <f>Q52*'Levy Proposition'!C$33/(1+Assumptions!$D$49)^('Incentive Relocation assumption'!$I52-2022)</f>
        <v>13914927.496923255</v>
      </c>
      <c r="AD52" s="81">
        <f>R52*'Levy Proposition'!D$33/(1+Assumptions!$D$49)^('Incentive Relocation assumption'!$I52-2022)</f>
        <v>10286562.759217622</v>
      </c>
      <c r="AE52" s="81">
        <f>S52*'Levy Proposition'!E$33/(1+Assumptions!$D$49)^('Incentive Relocation assumption'!$I52-2022)</f>
        <v>3622237.5672490378</v>
      </c>
      <c r="AF52" s="81">
        <f>T52*'Levy Proposition'!F$33/(1+Assumptions!$D$49)^('Incentive Relocation assumption'!$I52-2022)</f>
        <v>2521747.5261171144</v>
      </c>
      <c r="AG52" s="81">
        <f>U52*'Levy Proposition'!G$33/(1+Assumptions!$D$49)^('Incentive Relocation assumption'!$I52-2022)</f>
        <v>1422970.2140763381</v>
      </c>
      <c r="AH52" s="109">
        <f t="shared" si="4"/>
        <v>218879.84729766846</v>
      </c>
      <c r="AI52" s="109">
        <f t="shared" si="5"/>
        <v>12792.852943781763</v>
      </c>
      <c r="AJ52" s="109">
        <f t="shared" si="6"/>
        <v>9457.0729674845934</v>
      </c>
      <c r="AK52" s="109">
        <f t="shared" si="7"/>
        <v>3330.1468897708692</v>
      </c>
      <c r="AL52" s="109">
        <f t="shared" si="8"/>
        <v>2318.3983725458384</v>
      </c>
      <c r="AM52" s="109">
        <f t="shared" si="9"/>
        <v>1308.2244730407838</v>
      </c>
      <c r="AN52" s="106">
        <f>'Levy Proposition'!B$11*'Incentive Relocation assumption'!J52/(1+Assumptions!$D$49)^('Incentive Relocation assumption'!$I52-2022)</f>
        <v>0</v>
      </c>
      <c r="AO52" s="106">
        <f>-'Levy Proposition'!C$11*'Incentive Relocation assumption'!K52/(1+Assumptions!$D$49)^('Incentive Relocation assumption'!$I52-2022)</f>
        <v>1151256.7210016139</v>
      </c>
      <c r="AP52" s="106">
        <f>-'Levy Proposition'!D$11*'Incentive Relocation assumption'!L52/(1+Assumptions!$D$49)^('Incentive Relocation assumption'!$I52-2022)</f>
        <v>558767.48849625199</v>
      </c>
      <c r="AQ52" s="106">
        <f>-'Levy Proposition'!E$11*'Incentive Relocation assumption'!M52/(1+Assumptions!$D$49)^('Incentive Relocation assumption'!$I52-2022)</f>
        <v>309455.07751804293</v>
      </c>
      <c r="AR52" s="106">
        <f>-'Levy Proposition'!F$11*'Incentive Relocation assumption'!N52/(1+Assumptions!$D$49)^('Incentive Relocation assumption'!$I52-2022)</f>
        <v>117833.01671576795</v>
      </c>
      <c r="AS52" s="106">
        <f>-'Levy Proposition'!G$11*'Incentive Relocation assumption'!O52/(1+Assumptions!$D$49)^('Incentive Relocation assumption'!$I52-2022)</f>
        <v>143123.95281867674</v>
      </c>
    </row>
    <row r="53" spans="1:45" x14ac:dyDescent="0.35">
      <c r="A53">
        <v>2071</v>
      </c>
      <c r="B53" s="84">
        <f>'Future 95% Cost'!V52</f>
        <v>115631303.12199238</v>
      </c>
      <c r="C53" s="84">
        <f>'Future 95% Cost'!W52</f>
        <v>205688004.67181712</v>
      </c>
      <c r="D53" s="84">
        <f>'Future 95% Cost'!X52</f>
        <v>152445881.83257139</v>
      </c>
      <c r="E53" s="84">
        <f>'Future 95% Cost'!Y52</f>
        <v>54050020.541434079</v>
      </c>
      <c r="F53" s="84">
        <f>'Future 95% Cost'!Z52</f>
        <v>37586217.276978225</v>
      </c>
      <c r="G53" s="84">
        <f>'Future 95% Cost'!AA52</f>
        <v>21215034.756755788</v>
      </c>
      <c r="H53" s="84"/>
      <c r="I53">
        <v>2071</v>
      </c>
      <c r="J53" s="103">
        <f t="shared" si="1"/>
        <v>19244.394444814287</v>
      </c>
      <c r="K53" s="103">
        <f t="shared" si="10"/>
        <v>-6968.2222186494928</v>
      </c>
      <c r="L53" s="103">
        <f t="shared" si="11"/>
        <v>-7953.4077779985591</v>
      </c>
      <c r="M53" s="103">
        <f t="shared" si="12"/>
        <v>-1720.2765032114742</v>
      </c>
      <c r="N53" s="103">
        <f t="shared" si="13"/>
        <v>-2133.349528381199</v>
      </c>
      <c r="O53" s="103">
        <f t="shared" si="14"/>
        <v>-469.13841657356534</v>
      </c>
      <c r="P53" s="106">
        <f t="shared" si="15"/>
        <v>6505704.1111037144</v>
      </c>
      <c r="Q53" s="106">
        <f t="shared" si="16"/>
        <v>139364.44437298985</v>
      </c>
      <c r="R53" s="106">
        <f t="shared" si="17"/>
        <v>159068.15555997117</v>
      </c>
      <c r="S53" s="106">
        <f t="shared" si="18"/>
        <v>34405.530064229482</v>
      </c>
      <c r="T53" s="106">
        <f t="shared" si="19"/>
        <v>42666.99056762398</v>
      </c>
      <c r="U53" s="106">
        <f t="shared" si="20"/>
        <v>9382.7683314713067</v>
      </c>
      <c r="V53" s="107">
        <f>P53*'Levy Proposition'!B$5/(1+Assumptions!$D$49)^('Incentive Relocation assumption'!$I53-2022)</f>
        <v>226459024.67523754</v>
      </c>
      <c r="W53" s="107">
        <f>Q53*'Levy Proposition'!C$5/(1+Assumptions!$D$49)^('Incentive Relocation assumption'!$I53-2022)</f>
        <v>12534888.238431918</v>
      </c>
      <c r="X53" s="107">
        <f>R53*'Levy Proposition'!D$5/(1+Assumptions!$D$49)^('Incentive Relocation assumption'!$I53-2022)</f>
        <v>9266373.4376567174</v>
      </c>
      <c r="Y53" s="107">
        <f>S53*'Levy Proposition'!E$5/(1+Assumptions!$D$49)^('Incentive Relocation assumption'!$I53-2022)</f>
        <v>3262995.304039896</v>
      </c>
      <c r="Z53" s="107">
        <f>T53*'Levy Proposition'!F$5/(1+Assumptions!$D$49)^('Incentive Relocation assumption'!$I53-2022)</f>
        <v>2271648.4446224738</v>
      </c>
      <c r="AA53" s="107">
        <f>U53*'Levy Proposition'!G$5/(1+Assumptions!$D$49)^('Incentive Relocation assumption'!$I53-2022)</f>
        <v>1281844.4511484767</v>
      </c>
      <c r="AB53" s="81">
        <f>P53*'Levy Proposition'!B$33/(1+Assumptions!$D$49)^('Incentive Relocation assumption'!$I53-2022)</f>
        <v>226251018.12946492</v>
      </c>
      <c r="AC53" s="81">
        <f>Q53*'Levy Proposition'!C$33/(1+Assumptions!$D$49)^('Incentive Relocation assumption'!$I53-2022)</f>
        <v>12523374.725963775</v>
      </c>
      <c r="AD53" s="81">
        <f>R53*'Levy Proposition'!D$33/(1+Assumptions!$D$49)^('Incentive Relocation assumption'!$I53-2022)</f>
        <v>9257862.1127785388</v>
      </c>
      <c r="AE53" s="81">
        <f>S53*'Levy Proposition'!E$33/(1+Assumptions!$D$49)^('Incentive Relocation assumption'!$I53-2022)</f>
        <v>3259998.1862035058</v>
      </c>
      <c r="AF53" s="81">
        <f>T53*'Levy Proposition'!F$33/(1+Assumptions!$D$49)^('Incentive Relocation assumption'!$I53-2022)</f>
        <v>2269561.8960874644</v>
      </c>
      <c r="AG53" s="81">
        <f>U53*'Levy Proposition'!G$33/(1+Assumptions!$D$49)^('Incentive Relocation assumption'!$I53-2022)</f>
        <v>1280667.0547656936</v>
      </c>
      <c r="AH53" s="109">
        <f t="shared" si="4"/>
        <v>208006.54577261209</v>
      </c>
      <c r="AI53" s="109">
        <f t="shared" si="5"/>
        <v>11513.512468142435</v>
      </c>
      <c r="AJ53" s="109">
        <f t="shared" si="6"/>
        <v>8511.3248781785369</v>
      </c>
      <c r="AK53" s="109">
        <f t="shared" si="7"/>
        <v>2997.1178363901563</v>
      </c>
      <c r="AL53" s="109">
        <f t="shared" si="8"/>
        <v>2086.5485350093804</v>
      </c>
      <c r="AM53" s="109">
        <f t="shared" si="9"/>
        <v>1177.3963827830739</v>
      </c>
      <c r="AN53" s="106">
        <f>'Levy Proposition'!B$11*'Incentive Relocation assumption'!J53/(1+Assumptions!$D$49)^('Incentive Relocation assumption'!$I53-2022)</f>
        <v>0</v>
      </c>
      <c r="AO53" s="106">
        <f>-'Levy Proposition'!C$11*'Incentive Relocation assumption'!K53/(1+Assumptions!$D$49)^('Incentive Relocation assumption'!$I53-2022)</f>
        <v>1036126.083019508</v>
      </c>
      <c r="AP53" s="106">
        <f>-'Levy Proposition'!D$11*'Incentive Relocation assumption'!L53/(1+Assumptions!$D$49)^('Incentive Relocation assumption'!$I53-2022)</f>
        <v>502888.32943408977</v>
      </c>
      <c r="AQ53" s="106">
        <f>-'Levy Proposition'!E$11*'Incentive Relocation assumption'!M53/(1+Assumptions!$D$49)^('Incentive Relocation assumption'!$I53-2022)</f>
        <v>278508.23494894366</v>
      </c>
      <c r="AR53" s="106">
        <f>-'Levy Proposition'!F$11*'Incentive Relocation assumption'!N53/(1+Assumptions!$D$49)^('Incentive Relocation assumption'!$I53-2022)</f>
        <v>106049.20677801603</v>
      </c>
      <c r="AS53" s="106">
        <f>-'Levy Proposition'!G$11*'Incentive Relocation assumption'!O53/(1+Assumptions!$D$49)^('Incentive Relocation assumption'!$I53-2022)</f>
        <v>128810.94017958529</v>
      </c>
    </row>
    <row r="54" spans="1:45" x14ac:dyDescent="0.35">
      <c r="A54">
        <v>2072</v>
      </c>
      <c r="B54" s="84">
        <f>'Future 95% Cost'!V53</f>
        <v>110495859.5914858</v>
      </c>
      <c r="C54" s="84">
        <f>'Future 95% Cost'!W53</f>
        <v>196554622.17504203</v>
      </c>
      <c r="D54" s="84">
        <f>'Future 95% Cost'!X53</f>
        <v>145693966.05687675</v>
      </c>
      <c r="E54" s="84">
        <f>'Future 95% Cost'!Y53</f>
        <v>51673883.66620934</v>
      </c>
      <c r="F54" s="84">
        <f>'Future 95% Cost'!Z53</f>
        <v>35932955.955764972</v>
      </c>
      <c r="G54" s="84">
        <f>'Future 95% Cost'!AA53</f>
        <v>20281984.25068368</v>
      </c>
      <c r="H54" s="84"/>
      <c r="I54">
        <v>2072</v>
      </c>
      <c r="J54" s="103">
        <f t="shared" si="1"/>
        <v>18282.174722573574</v>
      </c>
      <c r="K54" s="103">
        <f t="shared" si="10"/>
        <v>-6619.8111077170179</v>
      </c>
      <c r="L54" s="103">
        <f t="shared" si="11"/>
        <v>-7555.737389098631</v>
      </c>
      <c r="M54" s="103">
        <f t="shared" si="12"/>
        <v>-1634.2626780509006</v>
      </c>
      <c r="N54" s="103">
        <f t="shared" si="13"/>
        <v>-2026.682051962139</v>
      </c>
      <c r="O54" s="103">
        <f t="shared" si="14"/>
        <v>-445.68149574488712</v>
      </c>
      <c r="P54" s="106">
        <f t="shared" si="15"/>
        <v>6524948.5055485284</v>
      </c>
      <c r="Q54" s="106">
        <f t="shared" si="16"/>
        <v>132396.22215434036</v>
      </c>
      <c r="R54" s="106">
        <f t="shared" si="17"/>
        <v>151114.7477819726</v>
      </c>
      <c r="S54" s="106">
        <f t="shared" si="18"/>
        <v>32685.253561018009</v>
      </c>
      <c r="T54" s="106">
        <f t="shared" si="19"/>
        <v>40533.641039242779</v>
      </c>
      <c r="U54" s="106">
        <f t="shared" si="20"/>
        <v>8913.6299148977414</v>
      </c>
      <c r="V54" s="107">
        <f>P54*'Levy Proposition'!B$5/(1+Assumptions!$D$49)^('Incentive Relocation assumption'!$I54-2022)</f>
        <v>215173724.2724039</v>
      </c>
      <c r="W54" s="107">
        <f>Q54*'Levy Proposition'!C$5/(1+Assumptions!$D$49)^('Incentive Relocation assumption'!$I54-2022)</f>
        <v>11281345.346044281</v>
      </c>
      <c r="X54" s="107">
        <f>R54*'Levy Proposition'!D$5/(1+Assumptions!$D$49)^('Incentive Relocation assumption'!$I54-2022)</f>
        <v>8339696.1239037178</v>
      </c>
      <c r="Y54" s="107">
        <f>S54*'Levy Proposition'!E$5/(1+Assumptions!$D$49)^('Incentive Relocation assumption'!$I54-2022)</f>
        <v>2936681.6988868332</v>
      </c>
      <c r="Z54" s="107">
        <f>T54*'Levy Proposition'!F$5/(1+Assumptions!$D$49)^('Incentive Relocation assumption'!$I54-2022)</f>
        <v>2044473.8015307887</v>
      </c>
      <c r="AA54" s="107">
        <f>U54*'Levy Proposition'!G$5/(1+Assumptions!$D$49)^('Incentive Relocation assumption'!$I54-2022)</f>
        <v>1153654.4768687608</v>
      </c>
      <c r="AB54" s="81">
        <f>P54*'Levy Proposition'!B$33/(1+Assumptions!$D$49)^('Incentive Relocation assumption'!$I54-2022)</f>
        <v>214976083.47097802</v>
      </c>
      <c r="AC54" s="81">
        <f>Q54*'Levy Proposition'!C$33/(1+Assumptions!$D$49)^('Incentive Relocation assumption'!$I54-2022)</f>
        <v>11270983.234485852</v>
      </c>
      <c r="AD54" s="81">
        <f>R54*'Levy Proposition'!D$33/(1+Assumptions!$D$49)^('Incentive Relocation assumption'!$I54-2022)</f>
        <v>8332035.968226484</v>
      </c>
      <c r="AE54" s="81">
        <f>S54*'Levy Proposition'!E$33/(1+Assumptions!$D$49)^('Incentive Relocation assumption'!$I54-2022)</f>
        <v>2933984.3057619832</v>
      </c>
      <c r="AF54" s="81">
        <f>T54*'Levy Proposition'!F$33/(1+Assumptions!$D$49)^('Incentive Relocation assumption'!$I54-2022)</f>
        <v>2042595.9168494919</v>
      </c>
      <c r="AG54" s="81">
        <f>U54*'Levy Proposition'!G$33/(1+Assumptions!$D$49)^('Incentive Relocation assumption'!$I54-2022)</f>
        <v>1152594.82520289</v>
      </c>
      <c r="AH54" s="109">
        <f t="shared" si="4"/>
        <v>197640.80142587423</v>
      </c>
      <c r="AI54" s="109">
        <f t="shared" si="5"/>
        <v>10362.111558429897</v>
      </c>
      <c r="AJ54" s="109">
        <f t="shared" si="6"/>
        <v>7660.1556772338226</v>
      </c>
      <c r="AK54" s="109">
        <f t="shared" si="7"/>
        <v>2697.3931248500012</v>
      </c>
      <c r="AL54" s="109">
        <f t="shared" si="8"/>
        <v>1877.8846812967677</v>
      </c>
      <c r="AM54" s="109">
        <f t="shared" si="9"/>
        <v>1059.6516658707988</v>
      </c>
      <c r="AN54" s="106">
        <f>'Levy Proposition'!B$11*'Incentive Relocation assumption'!J54/(1+Assumptions!$D$49)^('Incentive Relocation assumption'!$I54-2022)</f>
        <v>0</v>
      </c>
      <c r="AO54" s="106">
        <f>-'Levy Proposition'!C$11*'Incentive Relocation assumption'!K54/(1+Assumptions!$D$49)^('Incentive Relocation assumption'!$I54-2022)</f>
        <v>932509.00544522668</v>
      </c>
      <c r="AP54" s="106">
        <f>-'Levy Proposition'!D$11*'Incentive Relocation assumption'!L54/(1+Assumptions!$D$49)^('Incentive Relocation assumption'!$I54-2022)</f>
        <v>452597.32730979356</v>
      </c>
      <c r="AQ54" s="106">
        <f>-'Levy Proposition'!E$11*'Incentive Relocation assumption'!M54/(1+Assumptions!$D$49)^('Incentive Relocation assumption'!$I54-2022)</f>
        <v>250656.21012424145</v>
      </c>
      <c r="AR54" s="106">
        <f>-'Levy Proposition'!F$11*'Incentive Relocation assumption'!N54/(1+Assumptions!$D$49)^('Incentive Relocation assumption'!$I54-2022)</f>
        <v>95443.828662849133</v>
      </c>
      <c r="AS54" s="106">
        <f>-'Levy Proposition'!G$11*'Incentive Relocation assumption'!O54/(1+Assumptions!$D$49)^('Incentive Relocation assumption'!$I54-2022)</f>
        <v>115929.29054278827</v>
      </c>
    </row>
    <row r="55" spans="1:45" x14ac:dyDescent="0.35">
      <c r="A55">
        <v>2073</v>
      </c>
      <c r="B55" s="84">
        <f>'Future 95% Cost'!V54</f>
        <v>105589234.38147771</v>
      </c>
      <c r="C55" s="84">
        <f>'Future 95% Cost'!W54</f>
        <v>187827940.94624612</v>
      </c>
      <c r="D55" s="84">
        <f>'Future 95% Cost'!X54</f>
        <v>139242083.55011165</v>
      </c>
      <c r="E55" s="84">
        <f>'Future 95% Cost'!Y54</f>
        <v>49402734.979944743</v>
      </c>
      <c r="F55" s="84">
        <f>'Future 95% Cost'!Z54</f>
        <v>34352816.193260692</v>
      </c>
      <c r="G55" s="84">
        <f>'Future 95% Cost'!AA54</f>
        <v>19390195.381866701</v>
      </c>
      <c r="H55" s="84"/>
      <c r="I55">
        <v>2073</v>
      </c>
      <c r="J55" s="103">
        <f t="shared" si="1"/>
        <v>17368.065986444897</v>
      </c>
      <c r="K55" s="103">
        <f t="shared" si="10"/>
        <v>-6288.8205523311672</v>
      </c>
      <c r="L55" s="103">
        <f t="shared" si="11"/>
        <v>-7177.9505196436994</v>
      </c>
      <c r="M55" s="103">
        <f t="shared" si="12"/>
        <v>-1552.5495441483554</v>
      </c>
      <c r="N55" s="103">
        <f t="shared" si="13"/>
        <v>-1925.347949364032</v>
      </c>
      <c r="O55" s="103">
        <f t="shared" si="14"/>
        <v>-423.39742095764268</v>
      </c>
      <c r="P55" s="106">
        <f t="shared" si="15"/>
        <v>6543230.6802711021</v>
      </c>
      <c r="Q55" s="106">
        <f t="shared" si="16"/>
        <v>125776.41104662334</v>
      </c>
      <c r="R55" s="106">
        <f t="shared" si="17"/>
        <v>143559.01039287398</v>
      </c>
      <c r="S55" s="106">
        <f t="shared" si="18"/>
        <v>31050.990882967108</v>
      </c>
      <c r="T55" s="106">
        <f t="shared" si="19"/>
        <v>38506.958987280639</v>
      </c>
      <c r="U55" s="106">
        <f t="shared" si="20"/>
        <v>8467.9484191528536</v>
      </c>
      <c r="V55" s="107">
        <f>P55*'Levy Proposition'!B$5/(1+Assumptions!$D$49)^('Incentive Relocation assumption'!$I55-2022)</f>
        <v>204418973.1655328</v>
      </c>
      <c r="W55" s="107">
        <f>Q55*'Levy Proposition'!C$5/(1+Assumptions!$D$49)^('Incentive Relocation assumption'!$I55-2022)</f>
        <v>10153162.149983076</v>
      </c>
      <c r="X55" s="107">
        <f>R55*'Levy Proposition'!D$5/(1+Assumptions!$D$49)^('Incentive Relocation assumption'!$I55-2022)</f>
        <v>7505690.5386971598</v>
      </c>
      <c r="Y55" s="107">
        <f>S55*'Levy Proposition'!E$5/(1+Assumptions!$D$49)^('Incentive Relocation assumption'!$I55-2022)</f>
        <v>2643000.8617846952</v>
      </c>
      <c r="Z55" s="107">
        <f>T55*'Levy Proposition'!F$5/(1+Assumptions!$D$49)^('Incentive Relocation assumption'!$I55-2022)</f>
        <v>1840017.602653482</v>
      </c>
      <c r="AA55" s="107">
        <f>U55*'Levy Proposition'!G$5/(1+Assumptions!$D$49)^('Incentive Relocation assumption'!$I55-2022)</f>
        <v>1038284.0529573529</v>
      </c>
      <c r="AB55" s="81">
        <f>P55*'Levy Proposition'!B$33/(1+Assumptions!$D$49)^('Incentive Relocation assumption'!$I55-2022)</f>
        <v>204231210.78971437</v>
      </c>
      <c r="AC55" s="81">
        <f>Q55*'Levy Proposition'!C$33/(1+Assumptions!$D$49)^('Incentive Relocation assumption'!$I55-2022)</f>
        <v>10143836.294276882</v>
      </c>
      <c r="AD55" s="81">
        <f>R55*'Levy Proposition'!D$33/(1+Assumptions!$D$49)^('Incentive Relocation assumption'!$I55-2022)</f>
        <v>7498796.4316293076</v>
      </c>
      <c r="AE55" s="81">
        <f>S55*'Levy Proposition'!E$33/(1+Assumptions!$D$49)^('Incentive Relocation assumption'!$I55-2022)</f>
        <v>2640573.2196073858</v>
      </c>
      <c r="AF55" s="81">
        <f>T55*'Levy Proposition'!F$33/(1+Assumptions!$D$49)^('Incentive Relocation assumption'!$I55-2022)</f>
        <v>1838327.5145404665</v>
      </c>
      <c r="AG55" s="81">
        <f>U55*'Levy Proposition'!G$33/(1+Assumptions!$D$49)^('Incentive Relocation assumption'!$I55-2022)</f>
        <v>1037330.3710288178</v>
      </c>
      <c r="AH55" s="109">
        <f t="shared" si="4"/>
        <v>187762.37581843138</v>
      </c>
      <c r="AI55" s="109">
        <f t="shared" si="5"/>
        <v>9325.8557061944157</v>
      </c>
      <c r="AJ55" s="109">
        <f t="shared" si="6"/>
        <v>6894.107067852281</v>
      </c>
      <c r="AK55" s="109">
        <f t="shared" si="7"/>
        <v>2427.6421773093753</v>
      </c>
      <c r="AL55" s="109">
        <f t="shared" si="8"/>
        <v>1690.0881130155176</v>
      </c>
      <c r="AM55" s="109">
        <f t="shared" si="9"/>
        <v>953.68192853510845</v>
      </c>
      <c r="AN55" s="106">
        <f>'Levy Proposition'!B$11*'Incentive Relocation assumption'!J55/(1+Assumptions!$D$49)^('Incentive Relocation assumption'!$I55-2022)</f>
        <v>0</v>
      </c>
      <c r="AO55" s="106">
        <f>-'Levy Proposition'!C$11*'Incentive Relocation assumption'!K55/(1+Assumptions!$D$49)^('Incentive Relocation assumption'!$I55-2022)</f>
        <v>839254.08257488476</v>
      </c>
      <c r="AP55" s="106">
        <f>-'Levy Proposition'!D$11*'Incentive Relocation assumption'!L55/(1+Assumptions!$D$49)^('Incentive Relocation assumption'!$I55-2022)</f>
        <v>407335.64232537238</v>
      </c>
      <c r="AQ55" s="106">
        <f>-'Levy Proposition'!E$11*'Incentive Relocation assumption'!M55/(1+Assumptions!$D$49)^('Incentive Relocation assumption'!$I55-2022)</f>
        <v>225589.50792017209</v>
      </c>
      <c r="AR55" s="106">
        <f>-'Levy Proposition'!F$11*'Incentive Relocation assumption'!N55/(1+Assumptions!$D$49)^('Incentive Relocation assumption'!$I55-2022)</f>
        <v>85899.034104908613</v>
      </c>
      <c r="AS55" s="106">
        <f>-'Levy Proposition'!G$11*'Incentive Relocation assumption'!O55/(1+Assumptions!$D$49)^('Incentive Relocation assumption'!$I55-2022)</f>
        <v>104335.8614339514</v>
      </c>
    </row>
    <row r="56" spans="1:45" x14ac:dyDescent="0.35">
      <c r="A56">
        <v>2074</v>
      </c>
      <c r="B56" s="84">
        <f>'Future 95% Cost'!V55</f>
        <v>100901204.25237837</v>
      </c>
      <c r="C56" s="84">
        <f>'Future 95% Cost'!W55</f>
        <v>179489807.75517625</v>
      </c>
      <c r="D56" s="84">
        <f>'Future 95% Cost'!X55</f>
        <v>133076865.25524163</v>
      </c>
      <c r="E56" s="84">
        <f>'Future 95% Cost'!Y55</f>
        <v>47231916.173614793</v>
      </c>
      <c r="F56" s="84">
        <f>'Future 95% Cost'!Z55</f>
        <v>32842549.273677342</v>
      </c>
      <c r="G56" s="84">
        <f>'Future 95% Cost'!AA55</f>
        <v>18537835.370929535</v>
      </c>
      <c r="H56" s="84"/>
      <c r="I56">
        <v>2074</v>
      </c>
      <c r="J56" s="103">
        <f t="shared" si="1"/>
        <v>16499.662687122651</v>
      </c>
      <c r="K56" s="103">
        <f t="shared" si="10"/>
        <v>-5974.379524714609</v>
      </c>
      <c r="L56" s="103">
        <f t="shared" si="11"/>
        <v>-6819.0529936615148</v>
      </c>
      <c r="M56" s="103">
        <f t="shared" si="12"/>
        <v>-1474.9220669409378</v>
      </c>
      <c r="N56" s="103">
        <f t="shared" si="13"/>
        <v>-1829.0805518958305</v>
      </c>
      <c r="O56" s="103">
        <f t="shared" si="14"/>
        <v>-402.22754990976057</v>
      </c>
      <c r="P56" s="106">
        <f t="shared" si="15"/>
        <v>6560598.7462575473</v>
      </c>
      <c r="Q56" s="106">
        <f t="shared" si="16"/>
        <v>119487.59049429218</v>
      </c>
      <c r="R56" s="106">
        <f t="shared" si="17"/>
        <v>136381.05987323029</v>
      </c>
      <c r="S56" s="106">
        <f t="shared" si="18"/>
        <v>29498.441338818753</v>
      </c>
      <c r="T56" s="106">
        <f t="shared" si="19"/>
        <v>36581.611037916606</v>
      </c>
      <c r="U56" s="106">
        <f t="shared" si="20"/>
        <v>8044.5509981952109</v>
      </c>
      <c r="V56" s="107">
        <f>P56*'Levy Proposition'!B$5/(1+Assumptions!$D$49)^('Incentive Relocation assumption'!$I56-2022)</f>
        <v>194173192.08464739</v>
      </c>
      <c r="W56" s="107">
        <f>Q56*'Levy Proposition'!C$5/(1+Assumptions!$D$49)^('Incentive Relocation assumption'!$I56-2022)</f>
        <v>9137802.1398835704</v>
      </c>
      <c r="X56" s="107">
        <f>R56*'Levy Proposition'!D$5/(1+Assumptions!$D$49)^('Incentive Relocation assumption'!$I56-2022)</f>
        <v>6755089.1094480446</v>
      </c>
      <c r="Y56" s="107">
        <f>S56*'Levy Proposition'!E$5/(1+Assumptions!$D$49)^('Incentive Relocation assumption'!$I56-2022)</f>
        <v>2378689.3751687557</v>
      </c>
      <c r="Z56" s="107">
        <f>T56*'Levy Proposition'!F$5/(1+Assumptions!$D$49)^('Incentive Relocation assumption'!$I56-2022)</f>
        <v>1656007.9055743681</v>
      </c>
      <c r="AA56" s="107">
        <f>U56*'Levy Proposition'!G$5/(1+Assumptions!$D$49)^('Incentive Relocation assumption'!$I56-2022)</f>
        <v>934451.16908100387</v>
      </c>
      <c r="AB56" s="81">
        <f>P56*'Levy Proposition'!B$33/(1+Assumptions!$D$49)^('Incentive Relocation assumption'!$I56-2022)</f>
        <v>193994840.63663116</v>
      </c>
      <c r="AC56" s="81">
        <f>Q56*'Levy Proposition'!C$33/(1+Assumptions!$D$49)^('Incentive Relocation assumption'!$I56-2022)</f>
        <v>9129408.9099745564</v>
      </c>
      <c r="AD56" s="81">
        <f>R56*'Levy Proposition'!D$33/(1+Assumptions!$D$49)^('Incentive Relocation assumption'!$I56-2022)</f>
        <v>6748884.4428243246</v>
      </c>
      <c r="AE56" s="81">
        <f>S56*'Levy Proposition'!E$33/(1+Assumptions!$D$49)^('Incentive Relocation assumption'!$I56-2022)</f>
        <v>2376504.5076806773</v>
      </c>
      <c r="AF56" s="81">
        <f>T56*'Levy Proposition'!F$33/(1+Assumptions!$D$49)^('Incentive Relocation assumption'!$I56-2022)</f>
        <v>1654486.833562755</v>
      </c>
      <c r="AG56" s="81">
        <f>U56*'Levy Proposition'!G$33/(1+Assumptions!$D$49)^('Incentive Relocation assumption'!$I56-2022)</f>
        <v>933592.85945897631</v>
      </c>
      <c r="AH56" s="109">
        <f t="shared" si="4"/>
        <v>178351.44801622629</v>
      </c>
      <c r="AI56" s="109">
        <f t="shared" si="5"/>
        <v>8393.2299090139568</v>
      </c>
      <c r="AJ56" s="109">
        <f t="shared" si="6"/>
        <v>6204.6666237199679</v>
      </c>
      <c r="AK56" s="109">
        <f t="shared" si="7"/>
        <v>2184.8674880783074</v>
      </c>
      <c r="AL56" s="109">
        <f t="shared" si="8"/>
        <v>1521.0720116130542</v>
      </c>
      <c r="AM56" s="109">
        <f t="shared" si="9"/>
        <v>858.309622027562</v>
      </c>
      <c r="AN56" s="106">
        <f>'Levy Proposition'!B$11*'Incentive Relocation assumption'!J56/(1+Assumptions!$D$49)^('Incentive Relocation assumption'!$I56-2022)</f>
        <v>0</v>
      </c>
      <c r="AO56" s="106">
        <f>-'Levy Proposition'!C$11*'Incentive Relocation assumption'!K56/(1+Assumptions!$D$49)^('Incentive Relocation assumption'!$I56-2022)</f>
        <v>755325.05424150918</v>
      </c>
      <c r="AP56" s="106">
        <f>-'Levy Proposition'!D$11*'Incentive Relocation assumption'!L56/(1+Assumptions!$D$49)^('Incentive Relocation assumption'!$I56-2022)</f>
        <v>366600.32107315853</v>
      </c>
      <c r="AQ56" s="106">
        <f>-'Levy Proposition'!E$11*'Incentive Relocation assumption'!M56/(1+Assumptions!$D$49)^('Incentive Relocation assumption'!$I56-2022)</f>
        <v>203029.58406033792</v>
      </c>
      <c r="AR56" s="106">
        <f>-'Levy Proposition'!F$11*'Incentive Relocation assumption'!N56/(1+Assumptions!$D$49)^('Incentive Relocation assumption'!$I56-2022)</f>
        <v>77308.760173703515</v>
      </c>
      <c r="AS56" s="106">
        <f>-'Levy Proposition'!G$11*'Incentive Relocation assumption'!O56/(1+Assumptions!$D$49)^('Incentive Relocation assumption'!$I56-2022)</f>
        <v>93901.825243611005</v>
      </c>
    </row>
    <row r="57" spans="1:45" x14ac:dyDescent="0.35">
      <c r="A57">
        <v>2075</v>
      </c>
      <c r="B57" s="84">
        <f>'Future 95% Cost'!V56</f>
        <v>96422003.795682117</v>
      </c>
      <c r="C57" s="84">
        <f>'Future 95% Cost'!W56</f>
        <v>171522881.31241271</v>
      </c>
      <c r="D57" s="84">
        <f>'Future 95% Cost'!X56</f>
        <v>127185539.20109242</v>
      </c>
      <c r="E57" s="84">
        <f>'Future 95% Cost'!Y56</f>
        <v>45156976.359312691</v>
      </c>
      <c r="F57" s="84">
        <f>'Future 95% Cost'!Z56</f>
        <v>31399051.365874734</v>
      </c>
      <c r="G57" s="84">
        <f>'Future 95% Cost'!AA56</f>
        <v>17723153.144823916</v>
      </c>
      <c r="H57" s="84"/>
      <c r="I57">
        <v>2075</v>
      </c>
      <c r="J57" s="103">
        <f t="shared" si="1"/>
        <v>15674.67955276652</v>
      </c>
      <c r="K57" s="103">
        <f t="shared" si="10"/>
        <v>-5675.6605484788788</v>
      </c>
      <c r="L57" s="103">
        <f t="shared" si="11"/>
        <v>-6478.100343978439</v>
      </c>
      <c r="M57" s="103">
        <f t="shared" si="12"/>
        <v>-1401.1759635938909</v>
      </c>
      <c r="N57" s="103">
        <f t="shared" si="13"/>
        <v>-1737.6265243010389</v>
      </c>
      <c r="O57" s="103">
        <f t="shared" si="14"/>
        <v>-382.11617241427257</v>
      </c>
      <c r="P57" s="106">
        <f t="shared" si="15"/>
        <v>6577098.4089446701</v>
      </c>
      <c r="Q57" s="106">
        <f t="shared" si="16"/>
        <v>113513.21096957757</v>
      </c>
      <c r="R57" s="106">
        <f t="shared" si="17"/>
        <v>129562.00687956877</v>
      </c>
      <c r="S57" s="106">
        <f t="shared" si="18"/>
        <v>28023.519271877816</v>
      </c>
      <c r="T57" s="106">
        <f t="shared" si="19"/>
        <v>34752.530486020776</v>
      </c>
      <c r="U57" s="106">
        <f t="shared" si="20"/>
        <v>7642.3234482854505</v>
      </c>
      <c r="V57" s="107">
        <f>P57*'Levy Proposition'!B$5/(1+Assumptions!$D$49)^('Incentive Relocation assumption'!$I57-2022)</f>
        <v>184415302.90281349</v>
      </c>
      <c r="W57" s="107">
        <f>Q57*'Levy Proposition'!C$5/(1+Assumptions!$D$49)^('Incentive Relocation assumption'!$I57-2022)</f>
        <v>8223982.510493041</v>
      </c>
      <c r="X57" s="107">
        <f>R57*'Levy Proposition'!D$5/(1+Assumptions!$D$49)^('Incentive Relocation assumption'!$I57-2022)</f>
        <v>6079551.0608014297</v>
      </c>
      <c r="Y57" s="107">
        <f>S57*'Levy Proposition'!E$5/(1+Assumptions!$D$49)^('Incentive Relocation assumption'!$I57-2022)</f>
        <v>2140810.1773073324</v>
      </c>
      <c r="Z57" s="107">
        <f>T57*'Levy Proposition'!F$5/(1+Assumptions!$D$49)^('Incentive Relocation assumption'!$I57-2022)</f>
        <v>1490399.9719187773</v>
      </c>
      <c r="AA57" s="107">
        <f>U57*'Levy Proposition'!G$5/(1+Assumptions!$D$49)^('Incentive Relocation assumption'!$I57-2022)</f>
        <v>841002.02146966918</v>
      </c>
      <c r="AB57" s="81">
        <f>P57*'Levy Proposition'!B$33/(1+Assumptions!$D$49)^('Incentive Relocation assumption'!$I57-2022)</f>
        <v>184245914.2454198</v>
      </c>
      <c r="AC57" s="81">
        <f>Q57*'Levy Proposition'!C$33/(1+Assumptions!$D$49)^('Incentive Relocation assumption'!$I57-2022)</f>
        <v>8216428.6397786597</v>
      </c>
      <c r="AD57" s="81">
        <f>R57*'Levy Proposition'!D$33/(1+Assumptions!$D$49)^('Incentive Relocation assumption'!$I57-2022)</f>
        <v>6073966.887603567</v>
      </c>
      <c r="AE57" s="81">
        <f>S57*'Levy Proposition'!E$33/(1+Assumptions!$D$49)^('Incentive Relocation assumption'!$I57-2022)</f>
        <v>2138843.8059923663</v>
      </c>
      <c r="AF57" s="81">
        <f>T57*'Levy Proposition'!F$33/(1+Assumptions!$D$49)^('Incentive Relocation assumption'!$I57-2022)</f>
        <v>1489031.0136693851</v>
      </c>
      <c r="AG57" s="81">
        <f>U57*'Levy Proposition'!G$33/(1+Assumptions!$D$49)^('Incentive Relocation assumption'!$I57-2022)</f>
        <v>840229.54651211528</v>
      </c>
      <c r="AH57" s="109">
        <f t="shared" si="4"/>
        <v>169388.65739369392</v>
      </c>
      <c r="AI57" s="109">
        <f t="shared" si="5"/>
        <v>7553.8707143813372</v>
      </c>
      <c r="AJ57" s="109">
        <f t="shared" si="6"/>
        <v>5584.1731978626922</v>
      </c>
      <c r="AK57" s="109">
        <f t="shared" si="7"/>
        <v>1966.3713149661198</v>
      </c>
      <c r="AL57" s="109">
        <f t="shared" si="8"/>
        <v>1368.9582493922208</v>
      </c>
      <c r="AM57" s="109">
        <f t="shared" si="9"/>
        <v>772.47495755390264</v>
      </c>
      <c r="AN57" s="106">
        <f>'Levy Proposition'!B$11*'Incentive Relocation assumption'!J57/(1+Assumptions!$D$49)^('Incentive Relocation assumption'!$I57-2022)</f>
        <v>0</v>
      </c>
      <c r="AO57" s="106">
        <f>-'Levy Proposition'!C$11*'Incentive Relocation assumption'!K57/(1+Assumptions!$D$49)^('Incentive Relocation assumption'!$I57-2022)</f>
        <v>679789.29076467466</v>
      </c>
      <c r="AP57" s="106">
        <f>-'Levy Proposition'!D$11*'Incentive Relocation assumption'!L57/(1+Assumptions!$D$49)^('Incentive Relocation assumption'!$I57-2022)</f>
        <v>329938.7076557125</v>
      </c>
      <c r="AQ57" s="106">
        <f>-'Levy Proposition'!E$11*'Incentive Relocation assumption'!M57/(1+Assumptions!$D$49)^('Incentive Relocation assumption'!$I57-2022)</f>
        <v>182725.7498974661</v>
      </c>
      <c r="AR57" s="106">
        <f>-'Levy Proposition'!F$11*'Incentive Relocation assumption'!N57/(1+Assumptions!$D$49)^('Incentive Relocation assumption'!$I57-2022)</f>
        <v>69577.550689288575</v>
      </c>
      <c r="AS57" s="106">
        <f>-'Levy Proposition'!G$11*'Incentive Relocation assumption'!O57/(1+Assumptions!$D$49)^('Incentive Relocation assumption'!$I57-2022)</f>
        <v>84511.237678940452</v>
      </c>
    </row>
    <row r="58" spans="1:45" x14ac:dyDescent="0.35">
      <c r="A58">
        <v>2076</v>
      </c>
      <c r="B58" s="84">
        <f>'Future 95% Cost'!V57</f>
        <v>92142304.888264671</v>
      </c>
      <c r="C58" s="84">
        <f>'Future 95% Cost'!W57</f>
        <v>163910595.88801554</v>
      </c>
      <c r="D58" s="84">
        <f>'Future 95% Cost'!X57</f>
        <v>121555903.7822822</v>
      </c>
      <c r="E58" s="84">
        <f>'Future 95% Cost'!Y57</f>
        <v>43173662.806113347</v>
      </c>
      <c r="F58" s="84">
        <f>'Future 95% Cost'!Z57</f>
        <v>30019357.04080607</v>
      </c>
      <c r="G58" s="84">
        <f>'Future 95% Cost'!AA57</f>
        <v>16944475.683125522</v>
      </c>
      <c r="H58" s="84"/>
      <c r="I58">
        <v>2076</v>
      </c>
      <c r="J58" s="103">
        <f t="shared" si="1"/>
        <v>14890.945575128195</v>
      </c>
      <c r="K58" s="103">
        <f t="shared" si="10"/>
        <v>-5391.8775210549356</v>
      </c>
      <c r="L58" s="103">
        <f t="shared" si="11"/>
        <v>-6154.195326779517</v>
      </c>
      <c r="M58" s="103">
        <f t="shared" si="12"/>
        <v>-1331.1171654141963</v>
      </c>
      <c r="N58" s="103">
        <f t="shared" si="13"/>
        <v>-1650.7451980859869</v>
      </c>
      <c r="O58" s="103">
        <f t="shared" si="14"/>
        <v>-363.01036379355895</v>
      </c>
      <c r="P58" s="106">
        <f t="shared" si="15"/>
        <v>6592773.0884974366</v>
      </c>
      <c r="Q58" s="106">
        <f t="shared" si="16"/>
        <v>107837.5504210987</v>
      </c>
      <c r="R58" s="106">
        <f t="shared" si="17"/>
        <v>123083.90653559033</v>
      </c>
      <c r="S58" s="106">
        <f t="shared" si="18"/>
        <v>26622.343308283926</v>
      </c>
      <c r="T58" s="106">
        <f t="shared" si="19"/>
        <v>33014.903961719734</v>
      </c>
      <c r="U58" s="106">
        <f t="shared" si="20"/>
        <v>7260.2072758711784</v>
      </c>
      <c r="V58" s="107">
        <f>P58*'Levy Proposition'!B$5/(1+Assumptions!$D$49)^('Incentive Relocation assumption'!$I58-2022)</f>
        <v>175124765.73125142</v>
      </c>
      <c r="W58" s="107">
        <f>Q58*'Levy Proposition'!C$5/(1+Assumptions!$D$49)^('Incentive Relocation assumption'!$I58-2022)</f>
        <v>7401548.7857517982</v>
      </c>
      <c r="X58" s="107">
        <f>R58*'Levy Proposition'!D$5/(1+Assumptions!$D$49)^('Incentive Relocation assumption'!$I58-2022)</f>
        <v>5471569.7309153406</v>
      </c>
      <c r="Y58" s="107">
        <f>S58*'Levy Proposition'!E$5/(1+Assumptions!$D$49)^('Incentive Relocation assumption'!$I58-2022)</f>
        <v>1926719.9253107635</v>
      </c>
      <c r="Z58" s="107">
        <f>T58*'Levy Proposition'!F$5/(1+Assumptions!$D$49)^('Incentive Relocation assumption'!$I58-2022)</f>
        <v>1341353.5459693719</v>
      </c>
      <c r="AA58" s="107">
        <f>U58*'Levy Proposition'!G$5/(1+Assumptions!$D$49)^('Incentive Relocation assumption'!$I58-2022)</f>
        <v>756898.19170717755</v>
      </c>
      <c r="AB58" s="81">
        <f>P58*'Levy Proposition'!B$33/(1+Assumptions!$D$49)^('Incentive Relocation assumption'!$I58-2022)</f>
        <v>174963910.59354499</v>
      </c>
      <c r="AC58" s="81">
        <f>Q58*'Levy Proposition'!C$33/(1+Assumptions!$D$49)^('Incentive Relocation assumption'!$I58-2022)</f>
        <v>7394750.3346920563</v>
      </c>
      <c r="AD58" s="81">
        <f>R58*'Levy Proposition'!D$33/(1+Assumptions!$D$49)^('Incentive Relocation assumption'!$I58-2022)</f>
        <v>5466543.9991242848</v>
      </c>
      <c r="AE58" s="81">
        <f>S58*'Levy Proposition'!E$33/(1+Assumptions!$D$49)^('Incentive Relocation assumption'!$I58-2022)</f>
        <v>1924950.1996091274</v>
      </c>
      <c r="AF58" s="81">
        <f>T58*'Levy Proposition'!F$33/(1+Assumptions!$D$49)^('Incentive Relocation assumption'!$I58-2022)</f>
        <v>1340121.4894498445</v>
      </c>
      <c r="AG58" s="81">
        <f>U58*'Levy Proposition'!G$33/(1+Assumptions!$D$49)^('Incentive Relocation assumption'!$I58-2022)</f>
        <v>756202.9675774069</v>
      </c>
      <c r="AH58" s="109">
        <f t="shared" si="4"/>
        <v>160855.13770642877</v>
      </c>
      <c r="AI58" s="109">
        <f t="shared" si="5"/>
        <v>6798.4510597418994</v>
      </c>
      <c r="AJ58" s="109">
        <f t="shared" si="6"/>
        <v>5025.7317910557613</v>
      </c>
      <c r="AK58" s="109">
        <f t="shared" si="7"/>
        <v>1769.7257016361691</v>
      </c>
      <c r="AL58" s="109">
        <f t="shared" si="8"/>
        <v>1232.0565195274539</v>
      </c>
      <c r="AM58" s="109">
        <f t="shared" si="9"/>
        <v>695.2241297706496</v>
      </c>
      <c r="AN58" s="106">
        <f>'Levy Proposition'!B$11*'Incentive Relocation assumption'!J58/(1+Assumptions!$D$49)^('Incentive Relocation assumption'!$I58-2022)</f>
        <v>0</v>
      </c>
      <c r="AO58" s="106">
        <f>-'Levy Proposition'!C$11*'Incentive Relocation assumption'!K58/(1+Assumptions!$D$49)^('Incentive Relocation assumption'!$I58-2022)</f>
        <v>611807.42945484549</v>
      </c>
      <c r="AP58" s="106">
        <f>-'Levy Proposition'!D$11*'Incentive Relocation assumption'!L58/(1+Assumptions!$D$49)^('Incentive Relocation assumption'!$I58-2022)</f>
        <v>296943.41371784493</v>
      </c>
      <c r="AQ58" s="106">
        <f>-'Levy Proposition'!E$11*'Incentive Relocation assumption'!M58/(1+Assumptions!$D$49)^('Incentive Relocation assumption'!$I58-2022)</f>
        <v>164452.38673034275</v>
      </c>
      <c r="AR58" s="106">
        <f>-'Levy Proposition'!F$11*'Incentive Relocation assumption'!N58/(1+Assumptions!$D$49)^('Incentive Relocation assumption'!$I58-2022)</f>
        <v>62619.495501457961</v>
      </c>
      <c r="AS58" s="106">
        <f>-'Levy Proposition'!G$11*'Incentive Relocation assumption'!O58/(1+Assumptions!$D$49)^('Incentive Relocation assumption'!$I58-2022)</f>
        <v>76059.749376514985</v>
      </c>
    </row>
    <row r="59" spans="1:45" x14ac:dyDescent="0.35">
      <c r="A59">
        <v>2077</v>
      </c>
      <c r="B59" s="84">
        <f>'Future 95% Cost'!V58</f>
        <v>88053197.070424542</v>
      </c>
      <c r="C59" s="84">
        <f>'Future 95% Cost'!W58</f>
        <v>156637126.5629828</v>
      </c>
      <c r="D59" s="84">
        <f>'Future 95% Cost'!X58</f>
        <v>116176302.23699097</v>
      </c>
      <c r="E59" s="84">
        <f>'Future 95% Cost'!Y58</f>
        <v>41277912.090824835</v>
      </c>
      <c r="F59" s="84">
        <f>'Future 95% Cost'!Z58</f>
        <v>28700633.07984728</v>
      </c>
      <c r="G59" s="84">
        <f>'Future 95% Cost'!AA58</f>
        <v>16200204.528149534</v>
      </c>
      <c r="H59" s="84"/>
      <c r="I59">
        <v>2077</v>
      </c>
      <c r="J59" s="103">
        <f t="shared" si="1"/>
        <v>14146.398296371786</v>
      </c>
      <c r="K59" s="103">
        <f t="shared" si="10"/>
        <v>-5122.2836450021887</v>
      </c>
      <c r="L59" s="103">
        <f t="shared" si="11"/>
        <v>-5846.4855604405411</v>
      </c>
      <c r="M59" s="103">
        <f t="shared" si="12"/>
        <v>-1264.5613071434866</v>
      </c>
      <c r="N59" s="103">
        <f t="shared" si="13"/>
        <v>-1568.2079381816875</v>
      </c>
      <c r="O59" s="103">
        <f t="shared" si="14"/>
        <v>-344.85984560388101</v>
      </c>
      <c r="P59" s="106">
        <f t="shared" si="15"/>
        <v>6607664.0340725649</v>
      </c>
      <c r="Q59" s="106">
        <f t="shared" si="16"/>
        <v>102445.67290004376</v>
      </c>
      <c r="R59" s="106">
        <f t="shared" si="17"/>
        <v>116929.71120881081</v>
      </c>
      <c r="S59" s="106">
        <f t="shared" si="18"/>
        <v>25291.226142869731</v>
      </c>
      <c r="T59" s="106">
        <f t="shared" si="19"/>
        <v>31364.158763633746</v>
      </c>
      <c r="U59" s="106">
        <f t="shared" si="20"/>
        <v>6897.1969120776193</v>
      </c>
      <c r="V59" s="107">
        <f>P59*'Levy Proposition'!B$5/(1+Assumptions!$D$49)^('Incentive Relocation assumption'!$I59-2022)</f>
        <v>166281607.71429715</v>
      </c>
      <c r="W59" s="107">
        <f>Q59*'Levy Proposition'!C$5/(1+Assumptions!$D$49)^('Incentive Relocation assumption'!$I59-2022)</f>
        <v>6661361.9810068868</v>
      </c>
      <c r="X59" s="107">
        <f>R59*'Levy Proposition'!D$5/(1+Assumptions!$D$49)^('Incentive Relocation assumption'!$I59-2022)</f>
        <v>4924389.1565115694</v>
      </c>
      <c r="Y59" s="107">
        <f>S59*'Levy Proposition'!E$5/(1+Assumptions!$D$49)^('Incentive Relocation assumption'!$I59-2022)</f>
        <v>1734039.6219802664</v>
      </c>
      <c r="Z59" s="107">
        <f>T59*'Levy Proposition'!F$5/(1+Assumptions!$D$49)^('Incentive Relocation assumption'!$I59-2022)</f>
        <v>1207212.4055183898</v>
      </c>
      <c r="AA59" s="107">
        <f>U59*'Levy Proposition'!G$5/(1+Assumptions!$D$49)^('Incentive Relocation assumption'!$I59-2022)</f>
        <v>681205.10769813508</v>
      </c>
      <c r="AB59" s="81">
        <f>P59*'Levy Proposition'!B$33/(1+Assumptions!$D$49)^('Incentive Relocation assumption'!$I59-2022)</f>
        <v>166128875.17075744</v>
      </c>
      <c r="AC59" s="81">
        <f>Q59*'Levy Proposition'!C$33/(1+Assumptions!$D$49)^('Incentive Relocation assumption'!$I59-2022)</f>
        <v>6655243.40437786</v>
      </c>
      <c r="AD59" s="81">
        <f>R59*'Levy Proposition'!D$33/(1+Assumptions!$D$49)^('Incentive Relocation assumption'!$I59-2022)</f>
        <v>4919866.0195778338</v>
      </c>
      <c r="AE59" s="81">
        <f>S59*'Levy Proposition'!E$33/(1+Assumptions!$D$49)^('Incentive Relocation assumption'!$I59-2022)</f>
        <v>1732446.8764824076</v>
      </c>
      <c r="AF59" s="81">
        <f>T59*'Levy Proposition'!F$33/(1+Assumptions!$D$49)^('Incentive Relocation assumption'!$I59-2022)</f>
        <v>1206103.5599652226</v>
      </c>
      <c r="AG59" s="81">
        <f>U59*'Levy Proposition'!G$33/(1+Assumptions!$D$49)^('Incentive Relocation assumption'!$I59-2022)</f>
        <v>680579.4089801521</v>
      </c>
      <c r="AH59" s="109">
        <f t="shared" si="4"/>
        <v>152732.54353970289</v>
      </c>
      <c r="AI59" s="109">
        <f t="shared" si="5"/>
        <v>6118.5766290267929</v>
      </c>
      <c r="AJ59" s="109">
        <f t="shared" si="6"/>
        <v>4523.1369337355718</v>
      </c>
      <c r="AK59" s="109">
        <f t="shared" si="7"/>
        <v>1592.7454978588503</v>
      </c>
      <c r="AL59" s="109">
        <f t="shared" si="8"/>
        <v>1108.8455531671643</v>
      </c>
      <c r="AM59" s="109">
        <f t="shared" si="9"/>
        <v>625.6987179829739</v>
      </c>
      <c r="AN59" s="106">
        <f>'Levy Proposition'!B$11*'Incentive Relocation assumption'!J59/(1+Assumptions!$D$49)^('Incentive Relocation assumption'!$I59-2022)</f>
        <v>0</v>
      </c>
      <c r="AO59" s="106">
        <f>-'Levy Proposition'!C$11*'Incentive Relocation assumption'!K59/(1+Assumptions!$D$49)^('Incentive Relocation assumption'!$I59-2022)</f>
        <v>550624.04751198331</v>
      </c>
      <c r="AP59" s="106">
        <f>-'Levy Proposition'!D$11*'Incentive Relocation assumption'!L59/(1+Assumptions!$D$49)^('Incentive Relocation assumption'!$I59-2022)</f>
        <v>267247.79149713251</v>
      </c>
      <c r="AQ59" s="106">
        <f>-'Levy Proposition'!E$11*'Incentive Relocation assumption'!M59/(1+Assumptions!$D$49)^('Incentive Relocation assumption'!$I59-2022)</f>
        <v>148006.43870106922</v>
      </c>
      <c r="AR59" s="106">
        <f>-'Levy Proposition'!F$11*'Incentive Relocation assumption'!N59/(1+Assumptions!$D$49)^('Incentive Relocation assumption'!$I59-2022)</f>
        <v>56357.275845595133</v>
      </c>
      <c r="AS59" s="106">
        <f>-'Levy Proposition'!G$11*'Incentive Relocation assumption'!O59/(1+Assumptions!$D$49)^('Incentive Relocation assumption'!$I59-2022)</f>
        <v>68453.446359357607</v>
      </c>
    </row>
    <row r="60" spans="1:45" x14ac:dyDescent="0.35">
      <c r="A60">
        <v>2078</v>
      </c>
      <c r="B60" s="84">
        <f>'Future 95% Cost'!V59</f>
        <v>84146168.806063488</v>
      </c>
      <c r="C60" s="84">
        <f>'Future 95% Cost'!W59</f>
        <v>149687356.04013172</v>
      </c>
      <c r="D60" s="84">
        <f>'Future 95% Cost'!X59</f>
        <v>111035598.26878391</v>
      </c>
      <c r="E60" s="84">
        <f>'Future 95% Cost'!Y59</f>
        <v>39465841.645002589</v>
      </c>
      <c r="F60" s="84">
        <f>'Future 95% Cost'!Z59</f>
        <v>27440172.560923345</v>
      </c>
      <c r="G60" s="84">
        <f>'Future 95% Cost'!AA59</f>
        <v>15488812.451522514</v>
      </c>
      <c r="H60" s="84"/>
      <c r="I60">
        <v>2078</v>
      </c>
      <c r="J60" s="103">
        <f t="shared" si="1"/>
        <v>13439.078381553196</v>
      </c>
      <c r="K60" s="103">
        <f t="shared" si="10"/>
        <v>-4866.1694627520792</v>
      </c>
      <c r="L60" s="103">
        <f t="shared" si="11"/>
        <v>-5554.161282418514</v>
      </c>
      <c r="M60" s="103">
        <f t="shared" si="12"/>
        <v>-1201.3332417863123</v>
      </c>
      <c r="N60" s="103">
        <f t="shared" si="13"/>
        <v>-1489.797541272603</v>
      </c>
      <c r="O60" s="103">
        <f t="shared" si="14"/>
        <v>-327.61685332368694</v>
      </c>
      <c r="P60" s="106">
        <f t="shared" si="15"/>
        <v>6621810.4323689369</v>
      </c>
      <c r="Q60" s="106">
        <f t="shared" si="16"/>
        <v>97323.389255041577</v>
      </c>
      <c r="R60" s="106">
        <f t="shared" si="17"/>
        <v>111083.22564837027</v>
      </c>
      <c r="S60" s="106">
        <f t="shared" si="18"/>
        <v>24026.664835726246</v>
      </c>
      <c r="T60" s="106">
        <f t="shared" si="19"/>
        <v>29795.950825452059</v>
      </c>
      <c r="U60" s="106">
        <f t="shared" si="20"/>
        <v>6552.3370664737386</v>
      </c>
      <c r="V60" s="107">
        <f>P60*'Levy Proposition'!B$5/(1+Assumptions!$D$49)^('Incentive Relocation assumption'!$I60-2022)</f>
        <v>157866444.59588966</v>
      </c>
      <c r="W60" s="107">
        <f>Q60*'Levy Proposition'!C$5/(1+Assumptions!$D$49)^('Incentive Relocation assumption'!$I60-2022)</f>
        <v>5995197.0494911512</v>
      </c>
      <c r="X60" s="107">
        <f>R60*'Levy Proposition'!D$5/(1+Assumptions!$D$49)^('Incentive Relocation assumption'!$I60-2022)</f>
        <v>4431928.9997812025</v>
      </c>
      <c r="Y60" s="107">
        <f>S60*'Levy Proposition'!E$5/(1+Assumptions!$D$49)^('Incentive Relocation assumption'!$I60-2022)</f>
        <v>1560628.1800986095</v>
      </c>
      <c r="Z60" s="107">
        <f>T60*'Levy Proposition'!F$5/(1+Assumptions!$D$49)^('Incentive Relocation assumption'!$I60-2022)</f>
        <v>1086485.9577228678</v>
      </c>
      <c r="AA60" s="107">
        <f>U60*'Levy Proposition'!G$5/(1+Assumptions!$D$49)^('Incentive Relocation assumption'!$I60-2022)</f>
        <v>613081.6585879121</v>
      </c>
      <c r="AB60" s="81">
        <f>P60*'Levy Proposition'!B$33/(1+Assumptions!$D$49)^('Incentive Relocation assumption'!$I60-2022)</f>
        <v>157721441.52577183</v>
      </c>
      <c r="AC60" s="81">
        <f>Q60*'Levy Proposition'!C$33/(1+Assumptions!$D$49)^('Incentive Relocation assumption'!$I60-2022)</f>
        <v>5989690.356917168</v>
      </c>
      <c r="AD60" s="81">
        <f>R60*'Levy Proposition'!D$33/(1+Assumptions!$D$49)^('Incentive Relocation assumption'!$I60-2022)</f>
        <v>4427858.1960511403</v>
      </c>
      <c r="AE60" s="81">
        <f>S60*'Levy Proposition'!E$33/(1+Assumptions!$D$49)^('Incentive Relocation assumption'!$I60-2022)</f>
        <v>1559194.7160207557</v>
      </c>
      <c r="AF60" s="81">
        <f>T60*'Levy Proposition'!F$33/(1+Assumptions!$D$49)^('Incentive Relocation assumption'!$I60-2022)</f>
        <v>1085488.001507961</v>
      </c>
      <c r="AG60" s="81">
        <f>U60*'Levy Proposition'!G$33/(1+Assumptions!$D$49)^('Incentive Relocation assumption'!$I60-2022)</f>
        <v>612518.53244064411</v>
      </c>
      <c r="AH60" s="109">
        <f t="shared" si="4"/>
        <v>145003.07011783123</v>
      </c>
      <c r="AI60" s="109">
        <f t="shared" si="5"/>
        <v>5506.6925739832222</v>
      </c>
      <c r="AJ60" s="109">
        <f t="shared" si="6"/>
        <v>4070.8037300622091</v>
      </c>
      <c r="AK60" s="109">
        <f t="shared" si="7"/>
        <v>1433.4640778538305</v>
      </c>
      <c r="AL60" s="109">
        <f t="shared" si="8"/>
        <v>997.95621490688063</v>
      </c>
      <c r="AM60" s="109">
        <f t="shared" si="9"/>
        <v>563.12614726799075</v>
      </c>
      <c r="AN60" s="106">
        <f>'Levy Proposition'!B$11*'Incentive Relocation assumption'!J60/(1+Assumptions!$D$49)^('Incentive Relocation assumption'!$I60-2022)</f>
        <v>0</v>
      </c>
      <c r="AO60" s="106">
        <f>-'Levy Proposition'!C$11*'Incentive Relocation assumption'!K60/(1+Assumptions!$D$49)^('Incentive Relocation assumption'!$I60-2022)</f>
        <v>495559.26767452824</v>
      </c>
      <c r="AP60" s="106">
        <f>-'Levy Proposition'!D$11*'Incentive Relocation assumption'!L60/(1+Assumptions!$D$49)^('Incentive Relocation assumption'!$I60-2022)</f>
        <v>240521.85958890902</v>
      </c>
      <c r="AQ60" s="106">
        <f>-'Levy Proposition'!E$11*'Incentive Relocation assumption'!M60/(1+Assumptions!$D$49)^('Incentive Relocation assumption'!$I60-2022)</f>
        <v>133205.15641340672</v>
      </c>
      <c r="AR60" s="106">
        <f>-'Levy Proposition'!F$11*'Incentive Relocation assumption'!N60/(1+Assumptions!$D$49)^('Incentive Relocation assumption'!$I60-2022)</f>
        <v>50721.305167055376</v>
      </c>
      <c r="AS60" s="106">
        <f>-'Levy Proposition'!G$11*'Incentive Relocation assumption'!O60/(1+Assumptions!$D$49)^('Incentive Relocation assumption'!$I60-2022)</f>
        <v>61607.806453281708</v>
      </c>
    </row>
    <row r="61" spans="1:45" x14ac:dyDescent="0.35">
      <c r="A61">
        <v>2079</v>
      </c>
      <c r="B61" s="84">
        <f>'Future 95% Cost'!V60</f>
        <v>80413089.585278749</v>
      </c>
      <c r="C61" s="84">
        <f>'Future 95% Cost'!W60</f>
        <v>143046842.94431549</v>
      </c>
      <c r="D61" s="84">
        <f>'Future 95% Cost'!X60</f>
        <v>106123152.76112537</v>
      </c>
      <c r="E61" s="84">
        <f>'Future 95% Cost'!Y60</f>
        <v>37733741.680437647</v>
      </c>
      <c r="F61" s="84">
        <f>'Future 95% Cost'!Z60</f>
        <v>26235389.209935192</v>
      </c>
      <c r="G61" s="84">
        <f>'Future 95% Cost'!AA60</f>
        <v>14808840.270179644</v>
      </c>
      <c r="H61" s="84"/>
      <c r="I61">
        <v>2079</v>
      </c>
      <c r="J61" s="103">
        <f t="shared" si="1"/>
        <v>12767.124462475535</v>
      </c>
      <c r="K61" s="103">
        <f t="shared" si="10"/>
        <v>-4622.8609896144753</v>
      </c>
      <c r="L61" s="103">
        <f t="shared" si="11"/>
        <v>-5276.4532182975881</v>
      </c>
      <c r="M61" s="103">
        <f t="shared" si="12"/>
        <v>-1141.2665796969966</v>
      </c>
      <c r="N61" s="103">
        <f t="shared" si="13"/>
        <v>-1415.3076642089727</v>
      </c>
      <c r="O61" s="103">
        <f t="shared" si="14"/>
        <v>-311.23601065750262</v>
      </c>
      <c r="P61" s="106">
        <f t="shared" si="15"/>
        <v>6635249.5107504902</v>
      </c>
      <c r="Q61" s="106">
        <f t="shared" si="16"/>
        <v>92457.219792289499</v>
      </c>
      <c r="R61" s="106">
        <f t="shared" si="17"/>
        <v>105529.06436595175</v>
      </c>
      <c r="S61" s="106">
        <f t="shared" si="18"/>
        <v>22825.331593939933</v>
      </c>
      <c r="T61" s="106">
        <f t="shared" si="19"/>
        <v>28306.153284179454</v>
      </c>
      <c r="U61" s="106">
        <f t="shared" si="20"/>
        <v>6224.7202131500517</v>
      </c>
      <c r="V61" s="107">
        <f>P61*'Levy Proposition'!B$5/(1+Assumptions!$D$49)^('Incentive Relocation assumption'!$I61-2022)</f>
        <v>149860496.00936875</v>
      </c>
      <c r="W61" s="107">
        <f>Q61*'Levy Proposition'!C$5/(1+Assumptions!$D$49)^('Incentive Relocation assumption'!$I61-2022)</f>
        <v>5395651.484592435</v>
      </c>
      <c r="X61" s="107">
        <f>R61*'Levy Proposition'!D$5/(1+Assumptions!$D$49)^('Incentive Relocation assumption'!$I61-2022)</f>
        <v>3988716.9829234155</v>
      </c>
      <c r="Y61" s="107">
        <f>S61*'Levy Proposition'!E$5/(1+Assumptions!$D$49)^('Incentive Relocation assumption'!$I61-2022)</f>
        <v>1404558.6304057445</v>
      </c>
      <c r="Z61" s="107">
        <f>T61*'Levy Proposition'!F$5/(1+Assumptions!$D$49)^('Incentive Relocation assumption'!$I61-2022)</f>
        <v>977832.67545372737</v>
      </c>
      <c r="AA61" s="107">
        <f>U61*'Levy Proposition'!G$5/(1+Assumptions!$D$49)^('Incentive Relocation assumption'!$I61-2022)</f>
        <v>551770.8482354267</v>
      </c>
      <c r="AB61" s="81">
        <f>P61*'Levy Proposition'!B$33/(1+Assumptions!$D$49)^('Incentive Relocation assumption'!$I61-2022)</f>
        <v>149722846.5420208</v>
      </c>
      <c r="AC61" s="81">
        <f>Q61*'Levy Proposition'!C$33/(1+Assumptions!$D$49)^('Incentive Relocation assumption'!$I61-2022)</f>
        <v>5390695.4850286627</v>
      </c>
      <c r="AD61" s="81">
        <f>R61*'Levy Proposition'!D$33/(1+Assumptions!$D$49)^('Incentive Relocation assumption'!$I61-2022)</f>
        <v>3985053.2771255458</v>
      </c>
      <c r="AE61" s="81">
        <f>S61*'Levy Proposition'!E$33/(1+Assumptions!$D$49)^('Incentive Relocation assumption'!$I61-2022)</f>
        <v>1403268.5189188439</v>
      </c>
      <c r="AF61" s="81">
        <f>T61*'Levy Proposition'!F$33/(1+Assumptions!$D$49)^('Incentive Relocation assumption'!$I61-2022)</f>
        <v>976934.51916493988</v>
      </c>
      <c r="AG61" s="81">
        <f>U61*'Levy Proposition'!G$33/(1+Assumptions!$D$49)^('Incentive Relocation assumption'!$I61-2022)</f>
        <v>551264.03713189892</v>
      </c>
      <c r="AH61" s="109">
        <f t="shared" si="4"/>
        <v>137649.46734794974</v>
      </c>
      <c r="AI61" s="109">
        <f t="shared" si="5"/>
        <v>4955.9995637722313</v>
      </c>
      <c r="AJ61" s="109">
        <f t="shared" si="6"/>
        <v>3663.7057978697121</v>
      </c>
      <c r="AK61" s="109">
        <f t="shared" si="7"/>
        <v>1290.1114869005978</v>
      </c>
      <c r="AL61" s="109">
        <f t="shared" si="8"/>
        <v>898.15628878748976</v>
      </c>
      <c r="AM61" s="109">
        <f t="shared" si="9"/>
        <v>506.81110352778342</v>
      </c>
      <c r="AN61" s="106">
        <f>'Levy Proposition'!B$11*'Incentive Relocation assumption'!J61/(1+Assumptions!$D$49)^('Incentive Relocation assumption'!$I61-2022)</f>
        <v>0</v>
      </c>
      <c r="AO61" s="106">
        <f>-'Levy Proposition'!C$11*'Incentive Relocation assumption'!K61/(1+Assumptions!$D$49)^('Incentive Relocation assumption'!$I61-2022)</f>
        <v>446001.20333968929</v>
      </c>
      <c r="AP61" s="106">
        <f>-'Levy Proposition'!D$11*'Incentive Relocation assumption'!L61/(1+Assumptions!$D$49)^('Incentive Relocation assumption'!$I61-2022)</f>
        <v>216468.63615233128</v>
      </c>
      <c r="AQ61" s="106">
        <f>-'Levy Proposition'!E$11*'Incentive Relocation assumption'!M61/(1+Assumptions!$D$49)^('Incentive Relocation assumption'!$I61-2022)</f>
        <v>119884.0661990198</v>
      </c>
      <c r="AR61" s="106">
        <f>-'Levy Proposition'!F$11*'Incentive Relocation assumption'!N61/(1+Assumptions!$D$49)^('Incentive Relocation assumption'!$I61-2022)</f>
        <v>45648.955866816199</v>
      </c>
      <c r="AS61" s="106">
        <f>-'Levy Proposition'!G$11*'Incentive Relocation assumption'!O61/(1+Assumptions!$D$49)^('Incentive Relocation assumption'!$I61-2022)</f>
        <v>55446.760066101066</v>
      </c>
    </row>
    <row r="62" spans="1:45" x14ac:dyDescent="0.35">
      <c r="A62">
        <v>2080</v>
      </c>
      <c r="B62" s="84">
        <f>'Future 95% Cost'!V61</f>
        <v>74600695.905490145</v>
      </c>
      <c r="C62" s="84">
        <f>'Future 95% Cost'!W61</f>
        <v>132707274.16721532</v>
      </c>
      <c r="D62" s="84">
        <f>'Future 95% Cost'!X61</f>
        <v>98464984.413846061</v>
      </c>
      <c r="E62" s="84">
        <f>'Future 95% Cost'!Y61</f>
        <v>35023842.320316188</v>
      </c>
      <c r="F62" s="84">
        <f>'Future 95% Cost'!Z61</f>
        <v>24350846.315595813</v>
      </c>
      <c r="G62" s="84">
        <f>'Future 95% Cost'!AA61</f>
        <v>13745161.49976881</v>
      </c>
      <c r="H62" s="84"/>
      <c r="I62">
        <v>2080</v>
      </c>
      <c r="J62" s="103">
        <f t="shared" si="1"/>
        <v>12128.768239351761</v>
      </c>
      <c r="K62" s="103">
        <f t="shared" si="10"/>
        <v>-4391.7179401337517</v>
      </c>
      <c r="L62" s="103">
        <f t="shared" si="11"/>
        <v>-5012.6305573827085</v>
      </c>
      <c r="M62" s="103">
        <f t="shared" si="12"/>
        <v>-1084.2032507121469</v>
      </c>
      <c r="N62" s="103">
        <f t="shared" si="13"/>
        <v>-1344.5422809985241</v>
      </c>
      <c r="O62" s="103">
        <f t="shared" si="14"/>
        <v>-295.67421012462745</v>
      </c>
      <c r="P62" s="106">
        <f t="shared" si="15"/>
        <v>6648016.6352129653</v>
      </c>
      <c r="Q62" s="106">
        <f t="shared" si="16"/>
        <v>87834.358802675022</v>
      </c>
      <c r="R62" s="106">
        <f t="shared" si="17"/>
        <v>100252.61114765417</v>
      </c>
      <c r="S62" s="106">
        <f t="shared" si="18"/>
        <v>21684.065014242937</v>
      </c>
      <c r="T62" s="106">
        <f t="shared" si="19"/>
        <v>26890.845619970481</v>
      </c>
      <c r="U62" s="106">
        <f t="shared" si="20"/>
        <v>5913.4842024925492</v>
      </c>
      <c r="V62" s="107">
        <f>P62*'Levy Proposition'!B$5/(1+Assumptions!$D$49)^('Incentive Relocation assumption'!$I62-2022)</f>
        <v>142245595.33513835</v>
      </c>
      <c r="W62" s="107">
        <f>Q62*'Levy Proposition'!C$5/(1+Assumptions!$D$49)^('Incentive Relocation assumption'!$I62-2022)</f>
        <v>4856063.0622900957</v>
      </c>
      <c r="X62" s="107">
        <f>R62*'Levy Proposition'!D$5/(1+Assumptions!$D$49)^('Incentive Relocation assumption'!$I62-2022)</f>
        <v>3589828.0795218339</v>
      </c>
      <c r="Y62" s="107">
        <f>S62*'Levy Proposition'!E$5/(1+Assumptions!$D$49)^('Incentive Relocation assumption'!$I62-2022)</f>
        <v>1264096.7088795032</v>
      </c>
      <c r="Z62" s="107">
        <f>T62*'Levy Proposition'!F$5/(1+Assumptions!$D$49)^('Incentive Relocation assumption'!$I62-2022)</f>
        <v>880045.19008140115</v>
      </c>
      <c r="AA62" s="107">
        <f>U62*'Levy Proposition'!G$5/(1+Assumptions!$D$49)^('Incentive Relocation assumption'!$I62-2022)</f>
        <v>496591.38337896613</v>
      </c>
      <c r="AB62" s="81">
        <f>P62*'Levy Proposition'!B$33/(1+Assumptions!$D$49)^('Incentive Relocation assumption'!$I62-2022)</f>
        <v>142114940.28626376</v>
      </c>
      <c r="AC62" s="81">
        <f>Q62*'Levy Proposition'!C$33/(1+Assumptions!$D$49)^('Incentive Relocation assumption'!$I62-2022)</f>
        <v>4851602.6840601284</v>
      </c>
      <c r="AD62" s="81">
        <f>R62*'Levy Proposition'!D$33/(1+Assumptions!$D$49)^('Incentive Relocation assumption'!$I62-2022)</f>
        <v>3586530.7601069426</v>
      </c>
      <c r="AE62" s="81">
        <f>S62*'Levy Proposition'!E$33/(1+Assumptions!$D$49)^('Incentive Relocation assumption'!$I62-2022)</f>
        <v>1262935.6141061168</v>
      </c>
      <c r="AF62" s="81">
        <f>T62*'Levy Proposition'!F$33/(1+Assumptions!$D$49)^('Incentive Relocation assumption'!$I62-2022)</f>
        <v>879236.85329563986</v>
      </c>
      <c r="AG62" s="81">
        <f>U62*'Levy Proposition'!G$33/(1+Assumptions!$D$49)^('Incentive Relocation assumption'!$I62-2022)</f>
        <v>496135.25557189266</v>
      </c>
      <c r="AH62" s="109">
        <f t="shared" si="4"/>
        <v>130655.04887458682</v>
      </c>
      <c r="AI62" s="109">
        <f t="shared" si="5"/>
        <v>4460.3782299673185</v>
      </c>
      <c r="AJ62" s="109">
        <f t="shared" si="6"/>
        <v>3297.3194148913026</v>
      </c>
      <c r="AK62" s="109">
        <f t="shared" si="7"/>
        <v>1161.0947733863723</v>
      </c>
      <c r="AL62" s="109">
        <f t="shared" si="8"/>
        <v>808.33678576129023</v>
      </c>
      <c r="AM62" s="109">
        <f t="shared" si="9"/>
        <v>456.12780707346974</v>
      </c>
      <c r="AN62" s="106">
        <f>'Levy Proposition'!B$11*'Incentive Relocation assumption'!J62/(1+Assumptions!$D$49)^('Incentive Relocation assumption'!$I62-2022)</f>
        <v>0</v>
      </c>
      <c r="AO62" s="106">
        <f>-'Levy Proposition'!C$11*'Incentive Relocation assumption'!K62/(1+Assumptions!$D$49)^('Incentive Relocation assumption'!$I62-2022)</f>
        <v>401399.1592042931</v>
      </c>
      <c r="AP62" s="106">
        <f>-'Levy Proposition'!D$11*'Incentive Relocation assumption'!L62/(1+Assumptions!$D$49)^('Incentive Relocation assumption'!$I62-2022)</f>
        <v>194820.83881165506</v>
      </c>
      <c r="AQ62" s="106">
        <f>-'Levy Proposition'!E$11*'Incentive Relocation assumption'!M62/(1+Assumptions!$D$49)^('Incentive Relocation assumption'!$I62-2022)</f>
        <v>107895.14246585459</v>
      </c>
      <c r="AR62" s="106">
        <f>-'Levy Proposition'!F$11*'Incentive Relocation assumption'!N62/(1+Assumptions!$D$49)^('Incentive Relocation assumption'!$I62-2022)</f>
        <v>41083.863375898014</v>
      </c>
      <c r="AS62" s="106">
        <f>-'Levy Proposition'!G$11*'Incentive Relocation assumption'!O62/(1+Assumptions!$D$49)^('Incentive Relocation assumption'!$I62-2022)</f>
        <v>49901.844892969973</v>
      </c>
    </row>
    <row r="63" spans="1:45" x14ac:dyDescent="0.35">
      <c r="A63">
        <v>2081</v>
      </c>
      <c r="B63" s="84">
        <f>'Future 95% Cost'!V62</f>
        <v>71292150.57368955</v>
      </c>
      <c r="C63" s="84">
        <f>'Future 95% Cost'!W62</f>
        <v>126821663.59854487</v>
      </c>
      <c r="D63" s="84">
        <f>'Future 95% Cost'!X62</f>
        <v>94110099.940264449</v>
      </c>
      <c r="E63" s="84">
        <f>'Future 95% Cost'!Y62</f>
        <v>33487452.516891692</v>
      </c>
      <c r="F63" s="84">
        <f>'Future 95% Cost'!Z62</f>
        <v>23282278.4574438</v>
      </c>
      <c r="G63" s="84">
        <f>'Future 95% Cost'!AA62</f>
        <v>13142062.092224993</v>
      </c>
      <c r="H63" s="84"/>
      <c r="I63">
        <v>2081</v>
      </c>
      <c r="J63" s="103">
        <f t="shared" si="1"/>
        <v>11522.32982738417</v>
      </c>
      <c r="K63" s="103">
        <f t="shared" si="10"/>
        <v>-4172.1320431270642</v>
      </c>
      <c r="L63" s="103">
        <f t="shared" si="11"/>
        <v>-4761.9990295135731</v>
      </c>
      <c r="M63" s="103">
        <f t="shared" si="12"/>
        <v>-1029.9930881765395</v>
      </c>
      <c r="N63" s="103">
        <f t="shared" si="13"/>
        <v>-1277.3151669485978</v>
      </c>
      <c r="O63" s="103">
        <f t="shared" si="14"/>
        <v>-280.89049961839612</v>
      </c>
      <c r="P63" s="106">
        <f t="shared" si="15"/>
        <v>6660145.4034523172</v>
      </c>
      <c r="Q63" s="106">
        <f t="shared" si="16"/>
        <v>83442.640862541273</v>
      </c>
      <c r="R63" s="106">
        <f t="shared" si="17"/>
        <v>95239.980590271458</v>
      </c>
      <c r="S63" s="106">
        <f t="shared" si="18"/>
        <v>20599.861763530789</v>
      </c>
      <c r="T63" s="106">
        <f t="shared" si="19"/>
        <v>25546.303338971957</v>
      </c>
      <c r="U63" s="106">
        <f t="shared" si="20"/>
        <v>5617.809992367922</v>
      </c>
      <c r="V63" s="107">
        <f>P63*'Levy Proposition'!B$5/(1+Assumptions!$D$49)^('Incentive Relocation assumption'!$I63-2022)</f>
        <v>135004194.87487525</v>
      </c>
      <c r="W63" s="107">
        <f>Q63*'Levy Proposition'!C$5/(1+Assumptions!$D$49)^('Incentive Relocation assumption'!$I63-2022)</f>
        <v>4370435.8097026898</v>
      </c>
      <c r="X63" s="107">
        <f>R63*'Levy Proposition'!D$5/(1+Assumptions!$D$49)^('Incentive Relocation assumption'!$I63-2022)</f>
        <v>3230829.7870455473</v>
      </c>
      <c r="Y63" s="107">
        <f>S63*'Levy Proposition'!E$5/(1+Assumptions!$D$49)^('Incentive Relocation assumption'!$I63-2022)</f>
        <v>1137681.5853805856</v>
      </c>
      <c r="Z63" s="107">
        <f>T63*'Levy Proposition'!F$5/(1+Assumptions!$D$49)^('Incentive Relocation assumption'!$I63-2022)</f>
        <v>792036.87504719652</v>
      </c>
      <c r="AA63" s="107">
        <f>U63*'Levy Proposition'!G$5/(1+Assumptions!$D$49)^('Incentive Relocation assumption'!$I63-2022)</f>
        <v>446930.10302170966</v>
      </c>
      <c r="AB63" s="81">
        <f>P63*'Levy Proposition'!B$33/(1+Assumptions!$D$49)^('Incentive Relocation assumption'!$I63-2022)</f>
        <v>134880191.1780431</v>
      </c>
      <c r="AC63" s="81">
        <f>Q63*'Levy Proposition'!C$33/(1+Assumptions!$D$49)^('Incentive Relocation assumption'!$I63-2022)</f>
        <v>4366421.4885353139</v>
      </c>
      <c r="AD63" s="81">
        <f>R63*'Levy Proposition'!D$33/(1+Assumptions!$D$49)^('Incentive Relocation assumption'!$I63-2022)</f>
        <v>3227862.2137949499</v>
      </c>
      <c r="AE63" s="81">
        <f>S63*'Levy Proposition'!E$33/(1+Assumptions!$D$49)^('Incentive Relocation assumption'!$I63-2022)</f>
        <v>1136636.6050928556</v>
      </c>
      <c r="AF63" s="81">
        <f>T63*'Levy Proposition'!F$33/(1+Assumptions!$D$49)^('Incentive Relocation assumption'!$I63-2022)</f>
        <v>791309.375426727</v>
      </c>
      <c r="AG63" s="81">
        <f>U63*'Levy Proposition'!G$33/(1+Assumptions!$D$49)^('Incentive Relocation assumption'!$I63-2022)</f>
        <v>446519.58996282541</v>
      </c>
      <c r="AH63" s="109">
        <f t="shared" si="4"/>
        <v>124003.69683215022</v>
      </c>
      <c r="AI63" s="109">
        <f t="shared" si="5"/>
        <v>4014.3211673758924</v>
      </c>
      <c r="AJ63" s="109">
        <f t="shared" si="6"/>
        <v>2967.5732505973428</v>
      </c>
      <c r="AK63" s="109">
        <f t="shared" si="7"/>
        <v>1044.9802877299953</v>
      </c>
      <c r="AL63" s="109">
        <f t="shared" si="8"/>
        <v>727.49962046951987</v>
      </c>
      <c r="AM63" s="109">
        <f t="shared" si="9"/>
        <v>410.51305888424395</v>
      </c>
      <c r="AN63" s="106">
        <f>'Levy Proposition'!B$11*'Incentive Relocation assumption'!J63/(1+Assumptions!$D$49)^('Incentive Relocation assumption'!$I63-2022)</f>
        <v>0</v>
      </c>
      <c r="AO63" s="106">
        <f>-'Levy Proposition'!C$11*'Incentive Relocation assumption'!K63/(1+Assumptions!$D$49)^('Incentive Relocation assumption'!$I63-2022)</f>
        <v>361257.51187087747</v>
      </c>
      <c r="AP63" s="106">
        <f>-'Levy Proposition'!D$11*'Incentive Relocation assumption'!L63/(1+Assumptions!$D$49)^('Incentive Relocation assumption'!$I63-2022)</f>
        <v>175337.91458161842</v>
      </c>
      <c r="AQ63" s="106">
        <f>-'Levy Proposition'!E$11*'Incentive Relocation assumption'!M63/(1+Assumptions!$D$49)^('Incentive Relocation assumption'!$I63-2022)</f>
        <v>97105.162819562771</v>
      </c>
      <c r="AR63" s="106">
        <f>-'Levy Proposition'!F$11*'Incentive Relocation assumption'!N63/(1+Assumptions!$D$49)^('Incentive Relocation assumption'!$I63-2022)</f>
        <v>36975.299825344642</v>
      </c>
      <c r="AS63" s="106">
        <f>-'Levy Proposition'!G$11*'Incentive Relocation assumption'!O63/(1+Assumptions!$D$49)^('Incentive Relocation assumption'!$I63-2022)</f>
        <v>44911.445154835739</v>
      </c>
    </row>
    <row r="64" spans="1:45" x14ac:dyDescent="0.35">
      <c r="A64">
        <v>2082</v>
      </c>
      <c r="B64" s="84">
        <f>'Future 95% Cost'!V63</f>
        <v>68130849.700536594</v>
      </c>
      <c r="C64" s="84">
        <f>'Future 95% Cost'!W63</f>
        <v>121197865.21829954</v>
      </c>
      <c r="D64" s="84">
        <f>'Future 95% Cost'!X63</f>
        <v>89948504.147028416</v>
      </c>
      <c r="E64" s="84">
        <f>'Future 95% Cost'!Y63</f>
        <v>32018825.420099154</v>
      </c>
      <c r="F64" s="84">
        <f>'Future 95% Cost'!Z63</f>
        <v>22260880.262738328</v>
      </c>
      <c r="G64" s="84">
        <f>'Future 95% Cost'!AA63</f>
        <v>12565582.308697164</v>
      </c>
      <c r="H64" s="84"/>
      <c r="I64">
        <v>2082</v>
      </c>
      <c r="J64" s="103">
        <f t="shared" si="1"/>
        <v>10946.213336014962</v>
      </c>
      <c r="K64" s="103">
        <f t="shared" si="10"/>
        <v>-3963.5254409707109</v>
      </c>
      <c r="L64" s="103">
        <f t="shared" si="11"/>
        <v>-4523.8990780378945</v>
      </c>
      <c r="M64" s="103">
        <f t="shared" si="12"/>
        <v>-978.49343376771253</v>
      </c>
      <c r="N64" s="103">
        <f t="shared" si="13"/>
        <v>-1213.449408601168</v>
      </c>
      <c r="O64" s="103">
        <f t="shared" si="14"/>
        <v>-266.84597463747627</v>
      </c>
      <c r="P64" s="106">
        <f t="shared" si="15"/>
        <v>6671667.7332797013</v>
      </c>
      <c r="Q64" s="106">
        <f t="shared" si="16"/>
        <v>79270.508819414215</v>
      </c>
      <c r="R64" s="106">
        <f t="shared" si="17"/>
        <v>90477.981560757878</v>
      </c>
      <c r="S64" s="106">
        <f t="shared" si="18"/>
        <v>19569.86867535425</v>
      </c>
      <c r="T64" s="106">
        <f t="shared" si="19"/>
        <v>24268.988172023361</v>
      </c>
      <c r="U64" s="106">
        <f t="shared" si="20"/>
        <v>5336.9194927495255</v>
      </c>
      <c r="V64" s="107">
        <f>P64*'Levy Proposition'!B$5/(1+Assumptions!$D$49)^('Incentive Relocation assumption'!$I64-2022)</f>
        <v>128119367.00527841</v>
      </c>
      <c r="W64" s="107">
        <f>Q64*'Levy Proposition'!C$5/(1+Assumptions!$D$49)^('Incentive Relocation assumption'!$I64-2022)</f>
        <v>3933373.3771002162</v>
      </c>
      <c r="X64" s="107">
        <f>R64*'Levy Proposition'!D$5/(1+Assumptions!$D$49)^('Incentive Relocation assumption'!$I64-2022)</f>
        <v>2907732.8723360915</v>
      </c>
      <c r="Y64" s="107">
        <f>S64*'Levy Proposition'!E$5/(1+Assumptions!$D$49)^('Incentive Relocation assumption'!$I64-2022)</f>
        <v>1023908.5195161761</v>
      </c>
      <c r="Z64" s="107">
        <f>T64*'Levy Proposition'!F$5/(1+Assumptions!$D$49)^('Incentive Relocation assumption'!$I64-2022)</f>
        <v>712829.77113539272</v>
      </c>
      <c r="AA64" s="107">
        <f>U64*'Levy Proposition'!G$5/(1+Assumptions!$D$49)^('Incentive Relocation assumption'!$I64-2022)</f>
        <v>402235.16491135419</v>
      </c>
      <c r="AB64" s="81">
        <f>P64*'Levy Proposition'!B$33/(1+Assumptions!$D$49)^('Incentive Relocation assumption'!$I64-2022)</f>
        <v>128001687.14237358</v>
      </c>
      <c r="AC64" s="81">
        <f>Q64*'Levy Proposition'!C$33/(1+Assumptions!$D$49)^('Incentive Relocation assumption'!$I64-2022)</f>
        <v>3929760.5053651296</v>
      </c>
      <c r="AD64" s="81">
        <f>R64*'Levy Proposition'!D$33/(1+Assumptions!$D$49)^('Incentive Relocation assumption'!$I64-2022)</f>
        <v>2905062.0692110164</v>
      </c>
      <c r="AE64" s="81">
        <f>S64*'Levy Proposition'!E$33/(1+Assumptions!$D$49)^('Incentive Relocation assumption'!$I64-2022)</f>
        <v>1022968.0417646836</v>
      </c>
      <c r="AF64" s="81">
        <f>T64*'Levy Proposition'!F$33/(1+Assumptions!$D$49)^('Incentive Relocation assumption'!$I64-2022)</f>
        <v>712175.02461499942</v>
      </c>
      <c r="AG64" s="81">
        <f>U64*'Levy Proposition'!G$33/(1+Assumptions!$D$49)^('Incentive Relocation assumption'!$I64-2022)</f>
        <v>401865.70492908376</v>
      </c>
      <c r="AH64" s="109">
        <f t="shared" si="4"/>
        <v>117679.86290483177</v>
      </c>
      <c r="AI64" s="109">
        <f t="shared" si="5"/>
        <v>3612.8717350866646</v>
      </c>
      <c r="AJ64" s="109">
        <f t="shared" si="6"/>
        <v>2670.8031250750646</v>
      </c>
      <c r="AK64" s="109">
        <f t="shared" si="7"/>
        <v>940.47775149252266</v>
      </c>
      <c r="AL64" s="109">
        <f t="shared" si="8"/>
        <v>654.74652039329521</v>
      </c>
      <c r="AM64" s="109">
        <f t="shared" si="9"/>
        <v>369.4599822704331</v>
      </c>
      <c r="AN64" s="106">
        <f>'Levy Proposition'!B$11*'Incentive Relocation assumption'!J64/(1+Assumptions!$D$49)^('Incentive Relocation assumption'!$I64-2022)</f>
        <v>0</v>
      </c>
      <c r="AO64" s="106">
        <f>-'Levy Proposition'!C$11*'Incentive Relocation assumption'!K64/(1+Assumptions!$D$49)^('Incentive Relocation assumption'!$I64-2022)</f>
        <v>325130.20241957036</v>
      </c>
      <c r="AP64" s="106">
        <f>-'Levy Proposition'!D$11*'Incentive Relocation assumption'!L64/(1+Assumptions!$D$49)^('Incentive Relocation assumption'!$I64-2022)</f>
        <v>157803.36681309732</v>
      </c>
      <c r="AQ64" s="106">
        <f>-'Levy Proposition'!E$11*'Incentive Relocation assumption'!M64/(1+Assumptions!$D$49)^('Incentive Relocation assumption'!$I64-2022)</f>
        <v>87394.227679878255</v>
      </c>
      <c r="AR64" s="106">
        <f>-'Levy Proposition'!F$11*'Incentive Relocation assumption'!N64/(1+Assumptions!$D$49)^('Incentive Relocation assumption'!$I64-2022)</f>
        <v>33277.610351907366</v>
      </c>
      <c r="AS64" s="106">
        <f>-'Levy Proposition'!G$11*'Incentive Relocation assumption'!O64/(1+Assumptions!$D$49)^('Incentive Relocation assumption'!$I64-2022)</f>
        <v>40420.106916327102</v>
      </c>
    </row>
    <row r="65" spans="1:45" x14ac:dyDescent="0.35">
      <c r="A65">
        <v>2083</v>
      </c>
      <c r="B65" s="84">
        <f>'Future 95% Cost'!V64</f>
        <v>65110221.281464539</v>
      </c>
      <c r="C65" s="84">
        <f>'Future 95% Cost'!W64</f>
        <v>115824203.29019134</v>
      </c>
      <c r="D65" s="84">
        <f>'Future 95% Cost'!X64</f>
        <v>85971592.949647769</v>
      </c>
      <c r="E65" s="84">
        <f>'Future 95% Cost'!Y64</f>
        <v>30614958.9709014</v>
      </c>
      <c r="F65" s="84">
        <f>'Future 95% Cost'!Z64</f>
        <v>21284559.441417571</v>
      </c>
      <c r="G65" s="84">
        <f>'Future 95% Cost'!AA64</f>
        <v>12014541.601823024</v>
      </c>
      <c r="H65" s="84"/>
      <c r="I65">
        <v>2083</v>
      </c>
      <c r="J65" s="103">
        <f t="shared" si="1"/>
        <v>10398.902669214212</v>
      </c>
      <c r="K65" s="103">
        <f t="shared" si="10"/>
        <v>-3765.3491689221755</v>
      </c>
      <c r="L65" s="103">
        <f t="shared" si="11"/>
        <v>-4297.7041241359993</v>
      </c>
      <c r="M65" s="103">
        <f t="shared" si="12"/>
        <v>-929.56876207932692</v>
      </c>
      <c r="N65" s="103">
        <f t="shared" si="13"/>
        <v>-1152.7769381711096</v>
      </c>
      <c r="O65" s="103">
        <f t="shared" si="14"/>
        <v>-253.50367590560245</v>
      </c>
      <c r="P65" s="106">
        <f t="shared" si="15"/>
        <v>6682613.9466157164</v>
      </c>
      <c r="Q65" s="106">
        <f t="shared" si="16"/>
        <v>75306.983378443503</v>
      </c>
      <c r="R65" s="106">
        <f t="shared" si="17"/>
        <v>85954.082482719983</v>
      </c>
      <c r="S65" s="106">
        <f t="shared" si="18"/>
        <v>18591.375241586538</v>
      </c>
      <c r="T65" s="106">
        <f t="shared" si="19"/>
        <v>23055.538763422192</v>
      </c>
      <c r="U65" s="106">
        <f t="shared" si="20"/>
        <v>5070.073518112049</v>
      </c>
      <c r="V65" s="107">
        <f>P65*'Levy Proposition'!B$5/(1+Assumptions!$D$49)^('Incentive Relocation assumption'!$I65-2022)</f>
        <v>121574801.89780769</v>
      </c>
      <c r="W65" s="107">
        <f>Q65*'Levy Proposition'!C$5/(1+Assumptions!$D$49)^('Incentive Relocation assumption'!$I65-2022)</f>
        <v>3540019.0730025247</v>
      </c>
      <c r="X65" s="107">
        <f>R65*'Levy Proposition'!D$5/(1+Assumptions!$D$49)^('Incentive Relocation assumption'!$I65-2022)</f>
        <v>2616947.0427581831</v>
      </c>
      <c r="Y65" s="107">
        <f>S65*'Levy Proposition'!E$5/(1+Assumptions!$D$49)^('Incentive Relocation assumption'!$I65-2022)</f>
        <v>921513.25099200988</v>
      </c>
      <c r="Z65" s="107">
        <f>T65*'Levy Proposition'!F$5/(1+Assumptions!$D$49)^('Incentive Relocation assumption'!$I65-2022)</f>
        <v>641543.71927021397</v>
      </c>
      <c r="AA65" s="107">
        <f>U65*'Levy Proposition'!G$5/(1+Assumptions!$D$49)^('Incentive Relocation assumption'!$I65-2022)</f>
        <v>362009.91340116819</v>
      </c>
      <c r="AB65" s="81">
        <f>P65*'Levy Proposition'!B$33/(1+Assumptions!$D$49)^('Incentive Relocation assumption'!$I65-2022)</f>
        <v>121463133.33157581</v>
      </c>
      <c r="AC65" s="81">
        <f>Q65*'Levy Proposition'!C$33/(1+Assumptions!$D$49)^('Incentive Relocation assumption'!$I65-2022)</f>
        <v>3536767.5040248679</v>
      </c>
      <c r="AD65" s="81">
        <f>R65*'Levy Proposition'!D$33/(1+Assumptions!$D$49)^('Incentive Relocation assumption'!$I65-2022)</f>
        <v>2614543.3314659763</v>
      </c>
      <c r="AE65" s="81">
        <f>S65*'Levy Proposition'!E$33/(1+Assumptions!$D$49)^('Incentive Relocation assumption'!$I65-2022)</f>
        <v>920666.82507236523</v>
      </c>
      <c r="AF65" s="81">
        <f>T65*'Levy Proposition'!F$33/(1+Assumptions!$D$49)^('Incentive Relocation assumption'!$I65-2022)</f>
        <v>640954.45022607269</v>
      </c>
      <c r="AG65" s="81">
        <f>U65*'Levy Proposition'!G$33/(1+Assumptions!$D$49)^('Incentive Relocation assumption'!$I65-2022)</f>
        <v>361677.40101076989</v>
      </c>
      <c r="AH65" s="109">
        <f t="shared" si="4"/>
        <v>111668.56623187661</v>
      </c>
      <c r="AI65" s="109">
        <f t="shared" si="5"/>
        <v>3251.5689776567742</v>
      </c>
      <c r="AJ65" s="109">
        <f t="shared" si="6"/>
        <v>2403.7112922067754</v>
      </c>
      <c r="AK65" s="109">
        <f t="shared" si="7"/>
        <v>846.425919644651</v>
      </c>
      <c r="AL65" s="109">
        <f t="shared" si="8"/>
        <v>589.26904414128512</v>
      </c>
      <c r="AM65" s="109">
        <f t="shared" si="9"/>
        <v>332.51239039830398</v>
      </c>
      <c r="AN65" s="106">
        <f>'Levy Proposition'!B$11*'Incentive Relocation assumption'!J65/(1+Assumptions!$D$49)^('Incentive Relocation assumption'!$I65-2022)</f>
        <v>0</v>
      </c>
      <c r="AO65" s="106">
        <f>-'Levy Proposition'!C$11*'Incentive Relocation assumption'!K65/(1+Assumptions!$D$49)^('Incentive Relocation assumption'!$I65-2022)</f>
        <v>292615.77974653739</v>
      </c>
      <c r="AP65" s="106">
        <f>-'Levy Proposition'!D$11*'Incentive Relocation assumption'!L65/(1+Assumptions!$D$49)^('Incentive Relocation assumption'!$I65-2022)</f>
        <v>142022.34945572654</v>
      </c>
      <c r="AQ65" s="106">
        <f>-'Levy Proposition'!E$11*'Incentive Relocation assumption'!M65/(1+Assumptions!$D$49)^('Incentive Relocation assumption'!$I65-2022)</f>
        <v>78654.427941741713</v>
      </c>
      <c r="AR65" s="106">
        <f>-'Levy Proposition'!F$11*'Incentive Relocation assumption'!N65/(1+Assumptions!$D$49)^('Incentive Relocation assumption'!$I65-2022)</f>
        <v>29949.70577559204</v>
      </c>
      <c r="AS65" s="106">
        <f>-'Levy Proposition'!G$11*'Incentive Relocation assumption'!O65/(1+Assumptions!$D$49)^('Incentive Relocation assumption'!$I65-2022)</f>
        <v>36377.921874807449</v>
      </c>
    </row>
    <row r="66" spans="1:45" x14ac:dyDescent="0.35">
      <c r="A66">
        <v>2084</v>
      </c>
      <c r="B66" s="84">
        <f>'Future 95% Cost'!V65</f>
        <v>62223987.366675928</v>
      </c>
      <c r="C66" s="84">
        <f>'Future 95% Cost'!W65</f>
        <v>110689523.89428325</v>
      </c>
      <c r="D66" s="84">
        <f>'Future 95% Cost'!X65</f>
        <v>82171146.207880646</v>
      </c>
      <c r="E66" s="84">
        <f>'Future 95% Cost'!Y65</f>
        <v>29272984.608201981</v>
      </c>
      <c r="F66" s="84">
        <f>'Future 95% Cost'!Z65</f>
        <v>20351316.883958098</v>
      </c>
      <c r="G66" s="84">
        <f>'Future 95% Cost'!AA65</f>
        <v>11487811.984155776</v>
      </c>
      <c r="H66" s="84"/>
      <c r="I66">
        <v>2084</v>
      </c>
      <c r="J66" s="103">
        <f t="shared" si="1"/>
        <v>9878.9575357535032</v>
      </c>
      <c r="K66" s="103">
        <f t="shared" si="10"/>
        <v>-3577.0817104760667</v>
      </c>
      <c r="L66" s="103">
        <f t="shared" si="11"/>
        <v>-4082.8189179291994</v>
      </c>
      <c r="M66" s="103">
        <f t="shared" si="12"/>
        <v>-883.09032397536066</v>
      </c>
      <c r="N66" s="103">
        <f t="shared" si="13"/>
        <v>-1095.1380912625541</v>
      </c>
      <c r="O66" s="103">
        <f t="shared" si="14"/>
        <v>-240.82849211032237</v>
      </c>
      <c r="P66" s="106">
        <f t="shared" si="15"/>
        <v>6693012.8492849311</v>
      </c>
      <c r="Q66" s="106">
        <f t="shared" si="16"/>
        <v>71541.634209521333</v>
      </c>
      <c r="R66" s="106">
        <f t="shared" si="17"/>
        <v>81656.378358583985</v>
      </c>
      <c r="S66" s="106">
        <f t="shared" si="18"/>
        <v>17661.806479507213</v>
      </c>
      <c r="T66" s="106">
        <f t="shared" si="19"/>
        <v>21902.76182525108</v>
      </c>
      <c r="U66" s="106">
        <f t="shared" si="20"/>
        <v>4816.569842206447</v>
      </c>
      <c r="V66" s="107">
        <f>P66*'Levy Proposition'!B$5/(1+Assumptions!$D$49)^('Incentive Relocation assumption'!$I66-2022)</f>
        <v>115354802.32250774</v>
      </c>
      <c r="W66" s="107">
        <f>Q66*'Levy Proposition'!C$5/(1+Assumptions!$D$49)^('Incentive Relocation assumption'!$I66-2022)</f>
        <v>3186001.8960265531</v>
      </c>
      <c r="X66" s="107">
        <f>R66*'Levy Proposition'!D$5/(1+Assumptions!$D$49)^('Incentive Relocation assumption'!$I66-2022)</f>
        <v>2355241.0504265968</v>
      </c>
      <c r="Y66" s="107">
        <f>S66*'Levy Proposition'!E$5/(1+Assumptions!$D$49)^('Incentive Relocation assumption'!$I66-2022)</f>
        <v>829357.95099656587</v>
      </c>
      <c r="Z66" s="107">
        <f>T66*'Levy Proposition'!F$5/(1+Assumptions!$D$49)^('Incentive Relocation assumption'!$I66-2022)</f>
        <v>577386.58007997973</v>
      </c>
      <c r="AA66" s="107">
        <f>U66*'Levy Proposition'!G$5/(1+Assumptions!$D$49)^('Incentive Relocation assumption'!$I66-2022)</f>
        <v>325807.36055138975</v>
      </c>
      <c r="AB66" s="81">
        <f>P66*'Levy Proposition'!B$33/(1+Assumptions!$D$49)^('Incentive Relocation assumption'!$I66-2022)</f>
        <v>115248846.93387266</v>
      </c>
      <c r="AC66" s="81">
        <f>Q66*'Levy Proposition'!C$33/(1+Assumptions!$D$49)^('Incentive Relocation assumption'!$I66-2022)</f>
        <v>3183075.4979721243</v>
      </c>
      <c r="AD66" s="81">
        <f>R66*'Levy Proposition'!D$33/(1+Assumptions!$D$49)^('Incentive Relocation assumption'!$I66-2022)</f>
        <v>2353077.7206318858</v>
      </c>
      <c r="AE66" s="81">
        <f>S66*'Levy Proposition'!E$33/(1+Assumptions!$D$49)^('Incentive Relocation assumption'!$I66-2022)</f>
        <v>828596.17131989694</v>
      </c>
      <c r="AF66" s="81">
        <f>T66*'Levy Proposition'!F$33/(1+Assumptions!$D$49)^('Incentive Relocation assumption'!$I66-2022)</f>
        <v>576856.24048203195</v>
      </c>
      <c r="AG66" s="81">
        <f>U66*'Levy Proposition'!G$33/(1+Assumptions!$D$49)^('Incentive Relocation assumption'!$I66-2022)</f>
        <v>325508.10083430499</v>
      </c>
      <c r="AH66" s="109">
        <f t="shared" si="4"/>
        <v>105955.38863508403</v>
      </c>
      <c r="AI66" s="109">
        <f t="shared" si="5"/>
        <v>2926.3980544288643</v>
      </c>
      <c r="AJ66" s="109">
        <f t="shared" si="6"/>
        <v>2163.3297947109677</v>
      </c>
      <c r="AK66" s="109">
        <f t="shared" si="7"/>
        <v>761.779676668928</v>
      </c>
      <c r="AL66" s="109">
        <f t="shared" si="8"/>
        <v>530.33959794777911</v>
      </c>
      <c r="AM66" s="109">
        <f t="shared" si="9"/>
        <v>299.25971708475845</v>
      </c>
      <c r="AN66" s="106">
        <f>'Levy Proposition'!B$11*'Incentive Relocation assumption'!J66/(1+Assumptions!$D$49)^('Incentive Relocation assumption'!$I66-2022)</f>
        <v>0</v>
      </c>
      <c r="AO66" s="106">
        <f>-'Levy Proposition'!C$11*'Incentive Relocation assumption'!K66/(1+Assumptions!$D$49)^('Incentive Relocation assumption'!$I66-2022)</f>
        <v>263352.93958996458</v>
      </c>
      <c r="AP66" s="106">
        <f>-'Levy Proposition'!D$11*'Incentive Relocation assumption'!L66/(1+Assumptions!$D$49)^('Incentive Relocation assumption'!$I66-2022)</f>
        <v>127819.50190463499</v>
      </c>
      <c r="AQ66" s="106">
        <f>-'Levy Proposition'!E$11*'Incentive Relocation assumption'!M66/(1+Assumptions!$D$49)^('Incentive Relocation assumption'!$I66-2022)</f>
        <v>70788.645876059731</v>
      </c>
      <c r="AR66" s="106">
        <f>-'Levy Proposition'!F$11*'Incentive Relocation assumption'!N66/(1+Assumptions!$D$49)^('Incentive Relocation assumption'!$I66-2022)</f>
        <v>26954.606011639869</v>
      </c>
      <c r="AS66" s="106">
        <f>-'Levy Proposition'!G$11*'Incentive Relocation assumption'!O66/(1+Assumptions!$D$49)^('Incentive Relocation assumption'!$I66-2022)</f>
        <v>32739.972773180511</v>
      </c>
    </row>
    <row r="67" spans="1:45" x14ac:dyDescent="0.35">
      <c r="A67">
        <v>2085</v>
      </c>
      <c r="B67" s="84">
        <f>'Future 95% Cost'!V66</f>
        <v>59466150.875701539</v>
      </c>
      <c r="C67" s="84">
        <f>'Future 95% Cost'!W66</f>
        <v>105783171.56173904</v>
      </c>
      <c r="D67" s="84">
        <f>'Future 95% Cost'!X66</f>
        <v>78539310.556839421</v>
      </c>
      <c r="E67" s="84">
        <f>'Future 95% Cost'!Y66</f>
        <v>27990161.313275546</v>
      </c>
      <c r="F67" s="84">
        <f>'Future 95% Cost'!Z66</f>
        <v>19459242.497353774</v>
      </c>
      <c r="G67" s="84">
        <f>'Future 95% Cost'!AA66</f>
        <v>10984315.680498902</v>
      </c>
      <c r="H67" s="84"/>
      <c r="I67">
        <v>2085</v>
      </c>
      <c r="J67" s="103">
        <f t="shared" si="1"/>
        <v>9385.0096589658297</v>
      </c>
      <c r="K67" s="103">
        <f t="shared" si="10"/>
        <v>-3398.2276249522638</v>
      </c>
      <c r="L67" s="103">
        <f t="shared" si="11"/>
        <v>-3878.6779720327395</v>
      </c>
      <c r="M67" s="103">
        <f t="shared" si="12"/>
        <v>-838.9358077765927</v>
      </c>
      <c r="N67" s="103">
        <f t="shared" si="13"/>
        <v>-1040.3811866994263</v>
      </c>
      <c r="O67" s="103">
        <f t="shared" si="14"/>
        <v>-228.78706750480626</v>
      </c>
      <c r="P67" s="106">
        <f t="shared" si="15"/>
        <v>6702891.806820685</v>
      </c>
      <c r="Q67" s="106">
        <f t="shared" si="16"/>
        <v>67964.552499045269</v>
      </c>
      <c r="R67" s="106">
        <f t="shared" si="17"/>
        <v>77573.55944065479</v>
      </c>
      <c r="S67" s="106">
        <f t="shared" si="18"/>
        <v>16778.716155531853</v>
      </c>
      <c r="T67" s="106">
        <f t="shared" si="19"/>
        <v>20807.623733988527</v>
      </c>
      <c r="U67" s="106">
        <f t="shared" si="20"/>
        <v>4575.7413500961247</v>
      </c>
      <c r="V67" s="107">
        <f>P67*'Levy Proposition'!B$5/(1+Assumptions!$D$49)^('Incentive Relocation assumption'!$I67-2022)</f>
        <v>109444275.99300599</v>
      </c>
      <c r="W67" s="107">
        <f>Q67*'Levy Proposition'!C$5/(1+Assumptions!$D$49)^('Incentive Relocation assumption'!$I67-2022)</f>
        <v>2867387.9637816157</v>
      </c>
      <c r="X67" s="107">
        <f>R67*'Levy Proposition'!D$5/(1+Assumptions!$D$49)^('Incentive Relocation assumption'!$I67-2022)</f>
        <v>2119706.7861824362</v>
      </c>
      <c r="Y67" s="107">
        <f>S67*'Levy Proposition'!E$5/(1+Assumptions!$D$49)^('Incentive Relocation assumption'!$I67-2022)</f>
        <v>746418.57850743609</v>
      </c>
      <c r="Z67" s="107">
        <f>T67*'Levy Proposition'!F$5/(1+Assumptions!$D$49)^('Incentive Relocation assumption'!$I67-2022)</f>
        <v>519645.43154702685</v>
      </c>
      <c r="AA67" s="107">
        <f>U67*'Levy Proposition'!G$5/(1+Assumptions!$D$49)^('Incentive Relocation assumption'!$I67-2022)</f>
        <v>293225.21914429084</v>
      </c>
      <c r="AB67" s="81">
        <f>P67*'Levy Proposition'!B$33/(1+Assumptions!$D$49)^('Incentive Relocation assumption'!$I67-2022)</f>
        <v>109343749.52541858</v>
      </c>
      <c r="AC67" s="81">
        <f>Q67*'Levy Proposition'!C$33/(1+Assumptions!$D$49)^('Incentive Relocation assumption'!$I67-2022)</f>
        <v>2864754.2181554856</v>
      </c>
      <c r="AD67" s="81">
        <f>R67*'Levy Proposition'!D$33/(1+Assumptions!$D$49)^('Incentive Relocation assumption'!$I67-2022)</f>
        <v>2117759.798698599</v>
      </c>
      <c r="AE67" s="81">
        <f>S67*'Levy Proposition'!E$33/(1+Assumptions!$D$49)^('Incentive Relocation assumption'!$I67-2022)</f>
        <v>745732.98008432845</v>
      </c>
      <c r="AF67" s="81">
        <f>T67*'Levy Proposition'!F$33/(1+Assumptions!$D$49)^('Incentive Relocation assumption'!$I67-2022)</f>
        <v>519168.12819646427</v>
      </c>
      <c r="AG67" s="81">
        <f>U67*'Levy Proposition'!G$33/(1+Assumptions!$D$49)^('Incentive Relocation assumption'!$I67-2022)</f>
        <v>292955.88668975479</v>
      </c>
      <c r="AH67" s="109">
        <f t="shared" si="4"/>
        <v>100526.4675874114</v>
      </c>
      <c r="AI67" s="109">
        <f t="shared" si="5"/>
        <v>2633.7456261301413</v>
      </c>
      <c r="AJ67" s="109">
        <f t="shared" si="6"/>
        <v>1946.9874838371761</v>
      </c>
      <c r="AK67" s="109">
        <f t="shared" si="7"/>
        <v>685.59842310764361</v>
      </c>
      <c r="AL67" s="109">
        <f t="shared" si="8"/>
        <v>477.303350562579</v>
      </c>
      <c r="AM67" s="109">
        <f t="shared" si="9"/>
        <v>269.33245453605196</v>
      </c>
      <c r="AN67" s="106">
        <f>'Levy Proposition'!B$11*'Incentive Relocation assumption'!J67/(1+Assumptions!$D$49)^('Incentive Relocation assumption'!$I67-2022)</f>
        <v>0</v>
      </c>
      <c r="AO67" s="106">
        <f>-'Levy Proposition'!C$11*'Incentive Relocation assumption'!K67/(1+Assumptions!$D$49)^('Incentive Relocation assumption'!$I67-2022)</f>
        <v>237016.50967268538</v>
      </c>
      <c r="AP67" s="106">
        <f>-'Levy Proposition'!D$11*'Incentive Relocation assumption'!L67/(1+Assumptions!$D$49)^('Incentive Relocation assumption'!$I67-2022)</f>
        <v>115037.00037184695</v>
      </c>
      <c r="AQ67" s="106">
        <f>-'Levy Proposition'!E$11*'Incentive Relocation assumption'!M67/(1+Assumptions!$D$49)^('Incentive Relocation assumption'!$I67-2022)</f>
        <v>63709.475945560182</v>
      </c>
      <c r="AR67" s="106">
        <f>-'Levy Proposition'!F$11*'Incentive Relocation assumption'!N67/(1+Assumptions!$D$49)^('Incentive Relocation assumption'!$I67-2022)</f>
        <v>24259.029143279451</v>
      </c>
      <c r="AS67" s="106">
        <f>-'Levy Proposition'!G$11*'Incentive Relocation assumption'!O67/(1+Assumptions!$D$49)^('Incentive Relocation assumption'!$I67-2022)</f>
        <v>29465.834273807726</v>
      </c>
    </row>
    <row r="68" spans="1:45" x14ac:dyDescent="0.35">
      <c r="A68">
        <v>2086</v>
      </c>
      <c r="B68" s="84">
        <f>'Future 95% Cost'!V67</f>
        <v>56830983.004339911</v>
      </c>
      <c r="C68" s="84">
        <f>'Future 95% Cost'!W67</f>
        <v>101094966.95755155</v>
      </c>
      <c r="D68" s="84">
        <f>'Future 95% Cost'!X67</f>
        <v>75068583.007244542</v>
      </c>
      <c r="E68" s="84">
        <f>'Future 95% Cost'!Y67</f>
        <v>26763869.92063475</v>
      </c>
      <c r="F68" s="84">
        <f>'Future 95% Cost'!Z67</f>
        <v>18606511.227732167</v>
      </c>
      <c r="G68" s="84">
        <f>'Future 95% Cost'!AA67</f>
        <v>10503022.885394854</v>
      </c>
      <c r="H68" s="84"/>
      <c r="I68">
        <v>2086</v>
      </c>
      <c r="J68" s="103">
        <f t="shared" si="1"/>
        <v>8915.7591760175364</v>
      </c>
      <c r="K68" s="103">
        <f t="shared" si="10"/>
        <v>-3228.3162437046503</v>
      </c>
      <c r="L68" s="103">
        <f t="shared" si="11"/>
        <v>-3684.7440734311022</v>
      </c>
      <c r="M68" s="103">
        <f t="shared" si="12"/>
        <v>-796.98901738776306</v>
      </c>
      <c r="N68" s="103">
        <f t="shared" si="13"/>
        <v>-988.36212736445509</v>
      </c>
      <c r="O68" s="103">
        <f t="shared" si="14"/>
        <v>-217.34771412956593</v>
      </c>
      <c r="P68" s="106">
        <f t="shared" si="15"/>
        <v>6712276.8164796513</v>
      </c>
      <c r="Q68" s="106">
        <f t="shared" si="16"/>
        <v>64566.324874093007</v>
      </c>
      <c r="R68" s="106">
        <f t="shared" si="17"/>
        <v>73694.881468622043</v>
      </c>
      <c r="S68" s="106">
        <f t="shared" si="18"/>
        <v>15939.780347755261</v>
      </c>
      <c r="T68" s="106">
        <f t="shared" si="19"/>
        <v>19767.242547289101</v>
      </c>
      <c r="U68" s="106">
        <f t="shared" si="20"/>
        <v>4346.9542825913186</v>
      </c>
      <c r="V68" s="107">
        <f>P68*'Levy Proposition'!B$5/(1+Assumptions!$D$49)^('Incentive Relocation assumption'!$I68-2022)</f>
        <v>103828725.85535334</v>
      </c>
      <c r="W68" s="107">
        <f>Q68*'Levy Proposition'!C$5/(1+Assumptions!$D$49)^('Incentive Relocation assumption'!$I68-2022)</f>
        <v>2580636.7990846783</v>
      </c>
      <c r="X68" s="107">
        <f>R68*'Levy Proposition'!D$5/(1+Assumptions!$D$49)^('Incentive Relocation assumption'!$I68-2022)</f>
        <v>1907726.9643266622</v>
      </c>
      <c r="Y68" s="107">
        <f>S68*'Levy Proposition'!E$5/(1+Assumptions!$D$49)^('Incentive Relocation assumption'!$I68-2022)</f>
        <v>671773.50102159753</v>
      </c>
      <c r="Z68" s="107">
        <f>T68*'Levy Proposition'!F$5/(1+Assumptions!$D$49)^('Incentive Relocation assumption'!$I68-2022)</f>
        <v>467678.64693060744</v>
      </c>
      <c r="AA68" s="107">
        <f>U68*'Levy Proposition'!G$5/(1+Assumptions!$D$49)^('Incentive Relocation assumption'!$I68-2022)</f>
        <v>263901.43241915974</v>
      </c>
      <c r="AB68" s="81">
        <f>P68*'Levy Proposition'!B$33/(1+Assumptions!$D$49)^('Incentive Relocation assumption'!$I68-2022)</f>
        <v>103733357.36806025</v>
      </c>
      <c r="AC68" s="81">
        <f>Q68*'Levy Proposition'!C$33/(1+Assumptions!$D$49)^('Incentive Relocation assumption'!$I68-2022)</f>
        <v>2578266.4393816767</v>
      </c>
      <c r="AD68" s="81">
        <f>R68*'Levy Proposition'!D$33/(1+Assumptions!$D$49)^('Incentive Relocation assumption'!$I68-2022)</f>
        <v>1905974.6839894315</v>
      </c>
      <c r="AE68" s="81">
        <f>S68*'Levy Proposition'!E$33/(1+Assumptions!$D$49)^('Incentive Relocation assumption'!$I68-2022)</f>
        <v>671156.46539809124</v>
      </c>
      <c r="AF68" s="81">
        <f>T68*'Levy Proposition'!F$33/(1+Assumptions!$D$49)^('Incentive Relocation assumption'!$I68-2022)</f>
        <v>467249.07597392262</v>
      </c>
      <c r="AG68" s="81">
        <f>U68*'Levy Proposition'!G$33/(1+Assumptions!$D$49)^('Incentive Relocation assumption'!$I68-2022)</f>
        <v>263659.03437182785</v>
      </c>
      <c r="AH68" s="109">
        <f t="shared" si="4"/>
        <v>95368.487293094397</v>
      </c>
      <c r="AI68" s="109">
        <f t="shared" si="5"/>
        <v>2370.3597030015662</v>
      </c>
      <c r="AJ68" s="109">
        <f t="shared" si="6"/>
        <v>1752.2803372307681</v>
      </c>
      <c r="AK68" s="109">
        <f t="shared" si="7"/>
        <v>617.03562350629363</v>
      </c>
      <c r="AL68" s="109">
        <f t="shared" si="8"/>
        <v>429.57095668482361</v>
      </c>
      <c r="AM68" s="109">
        <f t="shared" si="9"/>
        <v>242.39804733189521</v>
      </c>
      <c r="AN68" s="106">
        <f>'Levy Proposition'!B$11*'Incentive Relocation assumption'!J68/(1+Assumptions!$D$49)^('Incentive Relocation assumption'!$I68-2022)</f>
        <v>0</v>
      </c>
      <c r="AO68" s="106">
        <f>-'Levy Proposition'!C$11*'Incentive Relocation assumption'!K68/(1+Assumptions!$D$49)^('Incentive Relocation assumption'!$I68-2022)</f>
        <v>213313.83634786221</v>
      </c>
      <c r="AP68" s="106">
        <f>-'Levy Proposition'!D$11*'Incentive Relocation assumption'!L68/(1+Assumptions!$D$49)^('Incentive Relocation assumption'!$I68-2022)</f>
        <v>103532.80412894834</v>
      </c>
      <c r="AQ68" s="106">
        <f>-'Levy Proposition'!E$11*'Incentive Relocation assumption'!M68/(1+Assumptions!$D$49)^('Incentive Relocation assumption'!$I68-2022)</f>
        <v>57338.253543717008</v>
      </c>
      <c r="AR68" s="106">
        <f>-'Levy Proposition'!F$11*'Incentive Relocation assumption'!N68/(1+Assumptions!$D$49)^('Incentive Relocation assumption'!$I68-2022)</f>
        <v>21833.021588976229</v>
      </c>
      <c r="AS68" s="106">
        <f>-'Levy Proposition'!G$11*'Incentive Relocation assumption'!O68/(1+Assumptions!$D$49)^('Incentive Relocation assumption'!$I68-2022)</f>
        <v>26519.123747186841</v>
      </c>
    </row>
    <row r="69" spans="1:45" x14ac:dyDescent="0.35">
      <c r="A69">
        <v>2087</v>
      </c>
      <c r="B69" s="84">
        <f>'Future 95% Cost'!V68</f>
        <v>54313011.197315961</v>
      </c>
      <c r="C69" s="84">
        <f>'Future 95% Cost'!W68</f>
        <v>96615185.564173296</v>
      </c>
      <c r="D69" s="84">
        <f>'Future 95% Cost'!X68</f>
        <v>71751795.280313864</v>
      </c>
      <c r="E69" s="84">
        <f>'Future 95% Cost'!Y68</f>
        <v>25591607.683383755</v>
      </c>
      <c r="F69" s="84">
        <f>'Future 95% Cost'!Z68</f>
        <v>17791379.261220455</v>
      </c>
      <c r="G69" s="84">
        <f>'Future 95% Cost'!AA68</f>
        <v>10042949.621046089</v>
      </c>
      <c r="H69" s="84"/>
      <c r="I69">
        <v>2087</v>
      </c>
      <c r="J69" s="103">
        <f t="shared" si="1"/>
        <v>8469.9712172166601</v>
      </c>
      <c r="K69" s="103">
        <f t="shared" si="10"/>
        <v>-3066.9004315194179</v>
      </c>
      <c r="L69" s="103">
        <f t="shared" si="11"/>
        <v>-3500.5068697595475</v>
      </c>
      <c r="M69" s="103">
        <f t="shared" si="12"/>
        <v>-757.13956651837498</v>
      </c>
      <c r="N69" s="103">
        <f t="shared" si="13"/>
        <v>-938.94402099623221</v>
      </c>
      <c r="O69" s="103">
        <f t="shared" si="14"/>
        <v>-206.48032842308763</v>
      </c>
      <c r="P69" s="106">
        <f t="shared" si="15"/>
        <v>6721192.575655669</v>
      </c>
      <c r="Q69" s="106">
        <f t="shared" si="16"/>
        <v>61338.008630388358</v>
      </c>
      <c r="R69" s="106">
        <f t="shared" si="17"/>
        <v>70010.137395190948</v>
      </c>
      <c r="S69" s="106">
        <f t="shared" si="18"/>
        <v>15142.791330367498</v>
      </c>
      <c r="T69" s="106">
        <f t="shared" si="19"/>
        <v>18778.880419924644</v>
      </c>
      <c r="U69" s="106">
        <f t="shared" si="20"/>
        <v>4129.6065684617524</v>
      </c>
      <c r="V69" s="107">
        <f>P69*'Levy Proposition'!B$5/(1+Assumptions!$D$49)^('Incentive Relocation assumption'!$I69-2022)</f>
        <v>98494238.674854785</v>
      </c>
      <c r="W69" s="107">
        <f>Q69*'Levy Proposition'!C$5/(1+Assumptions!$D$49)^('Incentive Relocation assumption'!$I69-2022)</f>
        <v>2322561.9877426624</v>
      </c>
      <c r="X69" s="107">
        <f>R69*'Levy Proposition'!D$5/(1+Assumptions!$D$49)^('Incentive Relocation assumption'!$I69-2022)</f>
        <v>1716946.0390196585</v>
      </c>
      <c r="Y69" s="107">
        <f>S69*'Levy Proposition'!E$5/(1+Assumptions!$D$49)^('Incentive Relocation assumption'!$I69-2022)</f>
        <v>604593.25326174009</v>
      </c>
      <c r="Z69" s="107">
        <f>T69*'Levy Proposition'!F$5/(1+Assumptions!$D$49)^('Incentive Relocation assumption'!$I69-2022)</f>
        <v>420908.76493167004</v>
      </c>
      <c r="AA69" s="107">
        <f>U69*'Levy Proposition'!G$5/(1+Assumptions!$D$49)^('Incentive Relocation assumption'!$I69-2022)</f>
        <v>237510.15085306758</v>
      </c>
      <c r="AB69" s="81">
        <f>P69*'Levy Proposition'!B$33/(1+Assumptions!$D$49)^('Incentive Relocation assumption'!$I69-2022)</f>
        <v>98403770.006650269</v>
      </c>
      <c r="AC69" s="81">
        <f>Q69*'Levy Proposition'!C$33/(1+Assumptions!$D$49)^('Incentive Relocation assumption'!$I69-2022)</f>
        <v>2320428.6742343758</v>
      </c>
      <c r="AD69" s="81">
        <f>R69*'Levy Proposition'!D$33/(1+Assumptions!$D$49)^('Incentive Relocation assumption'!$I69-2022)</f>
        <v>1715368.9942745145</v>
      </c>
      <c r="AE69" s="81">
        <f>S69*'Levy Proposition'!E$33/(1+Assumptions!$D$49)^('Incentive Relocation assumption'!$I69-2022)</f>
        <v>604037.92386213329</v>
      </c>
      <c r="AF69" s="81">
        <f>T69*'Levy Proposition'!F$33/(1+Assumptions!$D$49)^('Incentive Relocation assumption'!$I69-2022)</f>
        <v>420522.15292358422</v>
      </c>
      <c r="AG69" s="81">
        <f>U69*'Levy Proposition'!G$33/(1+Assumptions!$D$49)^('Incentive Relocation assumption'!$I69-2022)</f>
        <v>237291.99365603938</v>
      </c>
      <c r="AH69" s="109">
        <f t="shared" si="4"/>
        <v>90468.668204516172</v>
      </c>
      <c r="AI69" s="109">
        <f t="shared" si="5"/>
        <v>2133.3135082866065</v>
      </c>
      <c r="AJ69" s="109">
        <f t="shared" si="6"/>
        <v>1577.0447451439686</v>
      </c>
      <c r="AK69" s="109">
        <f t="shared" si="7"/>
        <v>555.32939960679505</v>
      </c>
      <c r="AL69" s="109">
        <f t="shared" si="8"/>
        <v>386.61200808582362</v>
      </c>
      <c r="AM69" s="109">
        <f t="shared" si="9"/>
        <v>218.15719702819479</v>
      </c>
      <c r="AN69" s="106">
        <f>'Levy Proposition'!B$11*'Incentive Relocation assumption'!J69/(1+Assumptions!$D$49)^('Incentive Relocation assumption'!$I69-2022)</f>
        <v>0</v>
      </c>
      <c r="AO69" s="106">
        <f>-'Levy Proposition'!C$11*'Incentive Relocation assumption'!K69/(1+Assumptions!$D$49)^('Incentive Relocation assumption'!$I69-2022)</f>
        <v>191981.5325956867</v>
      </c>
      <c r="AP69" s="106">
        <f>-'Levy Proposition'!D$11*'Incentive Relocation assumption'!L69/(1+Assumptions!$D$49)^('Incentive Relocation assumption'!$I69-2022)</f>
        <v>93179.077133051353</v>
      </c>
      <c r="AQ69" s="106">
        <f>-'Levy Proposition'!E$11*'Incentive Relocation assumption'!M69/(1+Assumptions!$D$49)^('Incentive Relocation assumption'!$I69-2022)</f>
        <v>51604.180863972244</v>
      </c>
      <c r="AR69" s="106">
        <f>-'Levy Proposition'!F$11*'Incentive Relocation assumption'!N69/(1+Assumptions!$D$49)^('Incentive Relocation assumption'!$I69-2022)</f>
        <v>19649.625254552215</v>
      </c>
      <c r="AS69" s="106">
        <f>-'Levy Proposition'!G$11*'Incentive Relocation assumption'!O69/(1+Assumptions!$D$49)^('Incentive Relocation assumption'!$I69-2022)</f>
        <v>23867.096983700292</v>
      </c>
    </row>
    <row r="70" spans="1:45" x14ac:dyDescent="0.35">
      <c r="A70">
        <v>2088</v>
      </c>
      <c r="B70" s="84">
        <f>'Future 95% Cost'!V69</f>
        <v>51907007.661199518</v>
      </c>
      <c r="C70" s="84">
        <f>'Future 95% Cost'!W69</f>
        <v>92334537.321091309</v>
      </c>
      <c r="D70" s="84">
        <f>'Future 95% Cost'!X69</f>
        <v>68582098.844324872</v>
      </c>
      <c r="E70" s="84">
        <f>'Future 95% Cost'!Y69</f>
        <v>24470983.081645697</v>
      </c>
      <c r="F70" s="84">
        <f>'Future 95% Cost'!Z69</f>
        <v>17012180.395050913</v>
      </c>
      <c r="G70" s="84">
        <f>'Future 95% Cost'!AA69</f>
        <v>9603155.6911594775</v>
      </c>
      <c r="H70" s="84"/>
      <c r="I70">
        <v>2088</v>
      </c>
      <c r="J70" s="103">
        <f t="shared" ref="J70:J132" si="21">-SUM(K70:O70)</f>
        <v>8046.4726563558279</v>
      </c>
      <c r="K70" s="103">
        <f t="shared" si="10"/>
        <v>-2913.5554099434471</v>
      </c>
      <c r="L70" s="103">
        <f t="shared" si="11"/>
        <v>-3325.4815262715706</v>
      </c>
      <c r="M70" s="103">
        <f t="shared" si="12"/>
        <v>-719.28258819245616</v>
      </c>
      <c r="N70" s="103">
        <f t="shared" si="13"/>
        <v>-891.9968199464206</v>
      </c>
      <c r="O70" s="103">
        <f t="shared" si="14"/>
        <v>-196.15631200193326</v>
      </c>
      <c r="P70" s="106">
        <f t="shared" si="15"/>
        <v>6729662.5468728859</v>
      </c>
      <c r="Q70" s="106">
        <f t="shared" si="16"/>
        <v>58271.10819886894</v>
      </c>
      <c r="R70" s="106">
        <f t="shared" si="17"/>
        <v>66509.630525431407</v>
      </c>
      <c r="S70" s="106">
        <f t="shared" si="18"/>
        <v>14385.651763849122</v>
      </c>
      <c r="T70" s="106">
        <f t="shared" si="19"/>
        <v>17839.93639892841</v>
      </c>
      <c r="U70" s="106">
        <f t="shared" si="20"/>
        <v>3923.1262400386649</v>
      </c>
      <c r="V70" s="107">
        <f>P70*'Levy Proposition'!B$5/(1+Assumptions!$D$49)^('Incentive Relocation assumption'!$I70-2022)</f>
        <v>93427472.231803522</v>
      </c>
      <c r="W70" s="107">
        <f>Q70*'Levy Proposition'!C$5/(1+Assumptions!$D$49)^('Incentive Relocation assumption'!$I70-2022)</f>
        <v>2090295.7707262177</v>
      </c>
      <c r="X70" s="107">
        <f>R70*'Levy Proposition'!D$5/(1+Assumptions!$D$49)^('Incentive Relocation assumption'!$I70-2022)</f>
        <v>1545244.0291662836</v>
      </c>
      <c r="Y70" s="107">
        <f>S70*'Levy Proposition'!E$5/(1+Assumptions!$D$49)^('Incentive Relocation assumption'!$I70-2022)</f>
        <v>544131.32005613681</v>
      </c>
      <c r="Z70" s="107">
        <f>T70*'Levy Proposition'!F$5/(1+Assumptions!$D$49)^('Incentive Relocation assumption'!$I70-2022)</f>
        <v>378816.07287191559</v>
      </c>
      <c r="AA70" s="107">
        <f>U70*'Levy Proposition'!G$5/(1+Assumptions!$D$49)^('Incentive Relocation assumption'!$I70-2022)</f>
        <v>213758.11128091242</v>
      </c>
      <c r="AB70" s="81">
        <f>P70*'Levy Proposition'!B$33/(1+Assumptions!$D$49)^('Incentive Relocation assumption'!$I70-2022)</f>
        <v>93341657.476542264</v>
      </c>
      <c r="AC70" s="81">
        <f>Q70*'Levy Proposition'!C$33/(1+Assumptions!$D$49)^('Incentive Relocation assumption'!$I70-2022)</f>
        <v>2088375.797770689</v>
      </c>
      <c r="AD70" s="81">
        <f>R70*'Levy Proposition'!D$33/(1+Assumptions!$D$49)^('Incentive Relocation assumption'!$I70-2022)</f>
        <v>1543824.6956981488</v>
      </c>
      <c r="AE70" s="81">
        <f>S70*'Levy Proposition'!E$33/(1+Assumptions!$D$49)^('Incentive Relocation assumption'!$I70-2022)</f>
        <v>543631.52599187335</v>
      </c>
      <c r="AF70" s="81">
        <f>T70*'Levy Proposition'!F$33/(1+Assumptions!$D$49)^('Incentive Relocation assumption'!$I70-2022)</f>
        <v>378468.12373226776</v>
      </c>
      <c r="AG70" s="81">
        <f>U70*'Levy Proposition'!G$33/(1+Assumptions!$D$49)^('Incentive Relocation assumption'!$I70-2022)</f>
        <v>213561.770744596</v>
      </c>
      <c r="AH70" s="109">
        <f t="shared" ref="AH70:AH132" si="22">V70-AB70</f>
        <v>85814.755261257291</v>
      </c>
      <c r="AI70" s="109">
        <f t="shared" ref="AI70:AI132" si="23">W70-AC70</f>
        <v>1919.9729555286467</v>
      </c>
      <c r="AJ70" s="109">
        <f t="shared" ref="AJ70:AJ132" si="24">X70-AD70</f>
        <v>1419.3334681347478</v>
      </c>
      <c r="AK70" s="109">
        <f t="shared" ref="AK70:AK132" si="25">Y70-AE70</f>
        <v>499.79406426346395</v>
      </c>
      <c r="AL70" s="109">
        <f t="shared" ref="AL70:AL132" si="26">Z70-AF70</f>
        <v>347.94913964782609</v>
      </c>
      <c r="AM70" s="109">
        <f t="shared" ref="AM70:AM132" si="27">AA70-AG70</f>
        <v>196.34053631642018</v>
      </c>
      <c r="AN70" s="106">
        <f>'Levy Proposition'!B$11*'Incentive Relocation assumption'!J70/(1+Assumptions!$D$49)^('Incentive Relocation assumption'!$I70-2022)</f>
        <v>0</v>
      </c>
      <c r="AO70" s="106">
        <f>-'Levy Proposition'!C$11*'Incentive Relocation assumption'!K70/(1+Assumptions!$D$49)^('Incentive Relocation assumption'!$I70-2022)</f>
        <v>172782.55123443657</v>
      </c>
      <c r="AP70" s="106">
        <f>-'Levy Proposition'!D$11*'Incentive Relocation assumption'!L70/(1+Assumptions!$D$49)^('Incentive Relocation assumption'!$I70-2022)</f>
        <v>83860.767496970599</v>
      </c>
      <c r="AQ70" s="106">
        <f>-'Levy Proposition'!E$11*'Incentive Relocation assumption'!M70/(1+Assumptions!$D$49)^('Incentive Relocation assumption'!$I70-2022)</f>
        <v>46443.54018580608</v>
      </c>
      <c r="AR70" s="106">
        <f>-'Levy Proposition'!F$11*'Incentive Relocation assumption'!N70/(1+Assumptions!$D$49)^('Incentive Relocation assumption'!$I70-2022)</f>
        <v>17684.577971529467</v>
      </c>
      <c r="AS70" s="106">
        <f>-'Levy Proposition'!G$11*'Incentive Relocation assumption'!O70/(1+Assumptions!$D$49)^('Incentive Relocation assumption'!$I70-2022)</f>
        <v>21480.284335932596</v>
      </c>
    </row>
    <row r="71" spans="1:45" x14ac:dyDescent="0.35">
      <c r="A71">
        <v>2089</v>
      </c>
      <c r="B71" s="84">
        <f>'Future 95% Cost'!V70</f>
        <v>49607978.393272124</v>
      </c>
      <c r="C71" s="84">
        <f>'Future 95% Cost'!W70</f>
        <v>88244147.177411094</v>
      </c>
      <c r="D71" s="84">
        <f>'Future 95% Cost'!X70</f>
        <v>65552950.621369146</v>
      </c>
      <c r="E71" s="84">
        <f>'Future 95% Cost'!Y70</f>
        <v>23399710.863164604</v>
      </c>
      <c r="F71" s="84">
        <f>'Future 95% Cost'!Z70</f>
        <v>16267322.571256684</v>
      </c>
      <c r="G71" s="84">
        <f>'Future 95% Cost'!AA70</f>
        <v>9182742.7264079768</v>
      </c>
      <c r="H71" s="84"/>
      <c r="I71">
        <v>2089</v>
      </c>
      <c r="J71" s="103">
        <f t="shared" si="21"/>
        <v>7644.1490235380361</v>
      </c>
      <c r="K71" s="103">
        <f t="shared" ref="K71:K132" si="28">-$C$1*Q71</f>
        <v>-2767.8776394462748</v>
      </c>
      <c r="L71" s="103">
        <f t="shared" ref="L71:L132" si="29">-$C$1*R71</f>
        <v>-3159.2074499579921</v>
      </c>
      <c r="M71" s="103">
        <f t="shared" ref="M71:M132" si="30">-$C$1*S71</f>
        <v>-683.31845878283332</v>
      </c>
      <c r="N71" s="103">
        <f t="shared" ref="N71:N132" si="31">-$C$1*T71</f>
        <v>-847.39697894909955</v>
      </c>
      <c r="O71" s="103">
        <f t="shared" ref="O71:O132" si="32">-$C$1*U71</f>
        <v>-186.3484964018366</v>
      </c>
      <c r="P71" s="106">
        <f t="shared" ref="P71:P132" si="33">(P70+J70)</f>
        <v>6737709.0195292421</v>
      </c>
      <c r="Q71" s="106">
        <f t="shared" ref="Q71:Q132" si="34">(Q70+K70)</f>
        <v>55357.552788925495</v>
      </c>
      <c r="R71" s="106">
        <f t="shared" ref="R71:R132" si="35">(R70+L70)</f>
        <v>63184.148999159836</v>
      </c>
      <c r="S71" s="106">
        <f t="shared" ref="S71:S132" si="36">(S70+M70)</f>
        <v>13666.369175656666</v>
      </c>
      <c r="T71" s="106">
        <f t="shared" ref="T71:T132" si="37">(T70+N70)</f>
        <v>16947.93957898199</v>
      </c>
      <c r="U71" s="106">
        <f t="shared" ref="U71:U132" si="38">(U70+O70)</f>
        <v>3726.9699280367317</v>
      </c>
      <c r="V71" s="107">
        <f>P71*'Levy Proposition'!B$5/(1+Assumptions!$D$49)^('Incentive Relocation assumption'!$I71-2022)</f>
        <v>88615641.398533091</v>
      </c>
      <c r="W71" s="107">
        <f>Q71*'Levy Proposition'!C$5/(1+Assumptions!$D$49)^('Incentive Relocation assumption'!$I71-2022)</f>
        <v>1881257.1772788486</v>
      </c>
      <c r="X71" s="107">
        <f>R71*'Levy Proposition'!D$5/(1+Assumptions!$D$49)^('Incentive Relocation assumption'!$I71-2022)</f>
        <v>1390712.960925332</v>
      </c>
      <c r="Y71" s="107">
        <f>S71*'Levy Proposition'!E$5/(1+Assumptions!$D$49)^('Incentive Relocation assumption'!$I71-2022)</f>
        <v>489715.84097028588</v>
      </c>
      <c r="Z71" s="107">
        <f>T71*'Levy Proposition'!F$5/(1+Assumptions!$D$49)^('Incentive Relocation assumption'!$I71-2022)</f>
        <v>340932.83158262674</v>
      </c>
      <c r="AA71" s="107">
        <f>U71*'Levy Proposition'!G$5/(1+Assumptions!$D$49)^('Incentive Relocation assumption'!$I71-2022)</f>
        <v>192381.37811907663</v>
      </c>
      <c r="AB71" s="81">
        <f>P71*'Levy Proposition'!B$33/(1+Assumptions!$D$49)^('Incentive Relocation assumption'!$I71-2022)</f>
        <v>88534246.393431529</v>
      </c>
      <c r="AC71" s="81">
        <f>Q71*'Levy Proposition'!C$33/(1+Assumptions!$D$49)^('Incentive Relocation assumption'!$I71-2022)</f>
        <v>1879529.2099005694</v>
      </c>
      <c r="AD71" s="81">
        <f>R71*'Levy Proposition'!D$33/(1+Assumptions!$D$49)^('Incentive Relocation assumption'!$I71-2022)</f>
        <v>1389435.566926227</v>
      </c>
      <c r="AE71" s="81">
        <f>S71*'Levy Proposition'!E$33/(1+Assumptions!$D$49)^('Incentive Relocation assumption'!$I71-2022)</f>
        <v>489266.02846828278</v>
      </c>
      <c r="AF71" s="81">
        <f>T71*'Levy Proposition'!F$33/(1+Assumptions!$D$49)^('Incentive Relocation assumption'!$I71-2022)</f>
        <v>340619.67885780294</v>
      </c>
      <c r="AG71" s="81">
        <f>U71*'Levy Proposition'!G$33/(1+Assumptions!$D$49)^('Incentive Relocation assumption'!$I71-2022)</f>
        <v>192204.6724832959</v>
      </c>
      <c r="AH71" s="109">
        <f t="shared" si="22"/>
        <v>81395.005101561546</v>
      </c>
      <c r="AI71" s="109">
        <f t="shared" si="23"/>
        <v>1727.9673782791942</v>
      </c>
      <c r="AJ71" s="109">
        <f t="shared" si="24"/>
        <v>1277.3939991050866</v>
      </c>
      <c r="AK71" s="109">
        <f t="shared" si="25"/>
        <v>449.81250200310024</v>
      </c>
      <c r="AL71" s="109">
        <f t="shared" si="26"/>
        <v>313.15272482379805</v>
      </c>
      <c r="AM71" s="109">
        <f t="shared" si="27"/>
        <v>176.70563578073052</v>
      </c>
      <c r="AN71" s="106">
        <f>'Levy Proposition'!B$11*'Incentive Relocation assumption'!J71/(1+Assumptions!$D$49)^('Incentive Relocation assumption'!$I71-2022)</f>
        <v>0</v>
      </c>
      <c r="AO71" s="106">
        <f>-'Levy Proposition'!C$11*'Incentive Relocation assumption'!K71/(1+Assumptions!$D$49)^('Incentive Relocation assumption'!$I71-2022)</f>
        <v>155503.5508230516</v>
      </c>
      <c r="AP71" s="106">
        <f>-'Levy Proposition'!D$11*'Incentive Relocation assumption'!L71/(1+Assumptions!$D$49)^('Incentive Relocation assumption'!$I71-2022)</f>
        <v>75474.329018509146</v>
      </c>
      <c r="AQ71" s="106">
        <f>-'Levy Proposition'!E$11*'Incentive Relocation assumption'!M71/(1+Assumptions!$D$49)^('Incentive Relocation assumption'!$I71-2022)</f>
        <v>41798.985835593565</v>
      </c>
      <c r="AR71" s="106">
        <f>-'Levy Proposition'!F$11*'Incentive Relocation assumption'!N71/(1+Assumptions!$D$49)^('Incentive Relocation assumption'!$I71-2022)</f>
        <v>15916.043892931339</v>
      </c>
      <c r="AS71" s="106">
        <f>-'Levy Proposition'!G$11*'Incentive Relocation assumption'!O71/(1+Assumptions!$D$49)^('Incentive Relocation assumption'!$I71-2022)</f>
        <v>19332.163248325505</v>
      </c>
    </row>
    <row r="72" spans="1:45" x14ac:dyDescent="0.35">
      <c r="A72">
        <v>2090</v>
      </c>
      <c r="B72" s="84">
        <f>'Future 95% Cost'!V71</f>
        <v>45187737.175439157</v>
      </c>
      <c r="C72" s="84">
        <f>'Future 95% Cost'!W71</f>
        <v>80380497.865504399</v>
      </c>
      <c r="D72" s="84">
        <f>'Future 95% Cost'!X71</f>
        <v>59719655.88681303</v>
      </c>
      <c r="E72" s="84">
        <f>'Future 95% Cost'!Y71</f>
        <v>21326270.3904447</v>
      </c>
      <c r="F72" s="84">
        <f>'Future 95% Cost'!Z71</f>
        <v>14825796.686347242</v>
      </c>
      <c r="G72" s="84">
        <f>'Future 95% Cost'!AA71</f>
        <v>8369061.372108832</v>
      </c>
      <c r="H72" s="84"/>
      <c r="I72">
        <v>2090</v>
      </c>
      <c r="J72" s="103">
        <f t="shared" si="21"/>
        <v>7261.9415723611355</v>
      </c>
      <c r="K72" s="103">
        <f t="shared" si="28"/>
        <v>-2629.4837574739613</v>
      </c>
      <c r="L72" s="103">
        <f t="shared" si="29"/>
        <v>-3001.2470774600924</v>
      </c>
      <c r="M72" s="103">
        <f t="shared" si="30"/>
        <v>-649.15253584369168</v>
      </c>
      <c r="N72" s="103">
        <f t="shared" si="31"/>
        <v>-805.02713000164454</v>
      </c>
      <c r="O72" s="103">
        <f t="shared" si="32"/>
        <v>-177.03107158174475</v>
      </c>
      <c r="P72" s="106">
        <f t="shared" si="33"/>
        <v>6745353.1685527805</v>
      </c>
      <c r="Q72" s="106">
        <f t="shared" si="34"/>
        <v>52589.675149479219</v>
      </c>
      <c r="R72" s="106">
        <f t="shared" si="35"/>
        <v>60024.941549201845</v>
      </c>
      <c r="S72" s="106">
        <f t="shared" si="36"/>
        <v>12983.050716873833</v>
      </c>
      <c r="T72" s="106">
        <f t="shared" si="37"/>
        <v>16100.54260003289</v>
      </c>
      <c r="U72" s="106">
        <f t="shared" si="38"/>
        <v>3540.6214316348951</v>
      </c>
      <c r="V72" s="107">
        <f>P72*'Levy Proposition'!B$5/(1+Assumptions!$D$49)^('Incentive Relocation assumption'!$I72-2022)</f>
        <v>84046503.33594349</v>
      </c>
      <c r="W72" s="107">
        <f>Q72*'Levy Proposition'!C$5/(1+Assumptions!$D$49)^('Incentive Relocation assumption'!$I72-2022)</f>
        <v>1693123.3448525823</v>
      </c>
      <c r="X72" s="107">
        <f>R72*'Levy Proposition'!D$5/(1+Assumptions!$D$49)^('Incentive Relocation assumption'!$I72-2022)</f>
        <v>1251635.6660696582</v>
      </c>
      <c r="Y72" s="107">
        <f>S72*'Levy Proposition'!E$5/(1+Assumptions!$D$49)^('Incentive Relocation assumption'!$I72-2022)</f>
        <v>440742.14451116777</v>
      </c>
      <c r="Z72" s="107">
        <f>T72*'Levy Proposition'!F$5/(1+Assumptions!$D$49)^('Incentive Relocation assumption'!$I72-2022)</f>
        <v>306838.07782952458</v>
      </c>
      <c r="AA72" s="107">
        <f>U72*'Levy Proposition'!G$5/(1+Assumptions!$D$49)^('Incentive Relocation assumption'!$I72-2022)</f>
        <v>173142.41048077605</v>
      </c>
      <c r="AB72" s="81">
        <f>P72*'Levy Proposition'!B$33/(1+Assumptions!$D$49)^('Incentive Relocation assumption'!$I72-2022)</f>
        <v>83969305.1634783</v>
      </c>
      <c r="AC72" s="81">
        <f>Q72*'Levy Proposition'!C$33/(1+Assumptions!$D$49)^('Incentive Relocation assumption'!$I72-2022)</f>
        <v>1691568.1816656226</v>
      </c>
      <c r="AD72" s="81">
        <f>R72*'Levy Proposition'!D$33/(1+Assumptions!$D$49)^('Incentive Relocation assumption'!$I72-2022)</f>
        <v>1250486.0169804317</v>
      </c>
      <c r="AE72" s="81">
        <f>S72*'Levy Proposition'!E$33/(1+Assumptions!$D$49)^('Incentive Relocation assumption'!$I72-2022)</f>
        <v>440337.31519960618</v>
      </c>
      <c r="AF72" s="81">
        <f>T72*'Levy Proposition'!F$33/(1+Assumptions!$D$49)^('Incentive Relocation assumption'!$I72-2022)</f>
        <v>306556.24172795011</v>
      </c>
      <c r="AG72" s="81">
        <f>U72*'Levy Proposition'!G$33/(1+Assumptions!$D$49)^('Incentive Relocation assumption'!$I72-2022)</f>
        <v>172983.3761707833</v>
      </c>
      <c r="AH72" s="109">
        <f t="shared" si="22"/>
        <v>77198.172465190291</v>
      </c>
      <c r="AI72" s="109">
        <f t="shared" si="23"/>
        <v>1555.1631869596895</v>
      </c>
      <c r="AJ72" s="109">
        <f t="shared" si="24"/>
        <v>1149.6490892264992</v>
      </c>
      <c r="AK72" s="109">
        <f t="shared" si="25"/>
        <v>404.82931156159611</v>
      </c>
      <c r="AL72" s="109">
        <f t="shared" si="26"/>
        <v>281.83610157447401</v>
      </c>
      <c r="AM72" s="109">
        <f t="shared" si="27"/>
        <v>159.03430999274133</v>
      </c>
      <c r="AN72" s="106">
        <f>'Levy Proposition'!B$11*'Incentive Relocation assumption'!J72/(1+Assumptions!$D$49)^('Incentive Relocation assumption'!$I72-2022)</f>
        <v>0</v>
      </c>
      <c r="AO72" s="106">
        <f>-'Levy Proposition'!C$11*'Incentive Relocation assumption'!K72/(1+Assumptions!$D$49)^('Incentive Relocation assumption'!$I72-2022)</f>
        <v>139952.52498481399</v>
      </c>
      <c r="AP72" s="106">
        <f>-'Levy Proposition'!D$11*'Incentive Relocation assumption'!L72/(1+Assumptions!$D$49)^('Incentive Relocation assumption'!$I72-2022)</f>
        <v>67926.570562330569</v>
      </c>
      <c r="AQ72" s="106">
        <f>-'Levy Proposition'!E$11*'Incentive Relocation assumption'!M72/(1+Assumptions!$D$49)^('Incentive Relocation assumption'!$I72-2022)</f>
        <v>37618.906954429607</v>
      </c>
      <c r="AR72" s="106">
        <f>-'Levy Proposition'!F$11*'Incentive Relocation assumption'!N72/(1+Assumptions!$D$49)^('Incentive Relocation assumption'!$I72-2022)</f>
        <v>14324.370850666577</v>
      </c>
      <c r="AS72" s="106">
        <f>-'Levy Proposition'!G$11*'Incentive Relocation assumption'!O72/(1+Assumptions!$D$49)^('Incentive Relocation assumption'!$I72-2022)</f>
        <v>17398.863535280161</v>
      </c>
    </row>
    <row r="73" spans="1:45" x14ac:dyDescent="0.35">
      <c r="A73">
        <v>2091</v>
      </c>
      <c r="B73" s="84">
        <f>'Future 95% Cost'!V72</f>
        <v>43187001.777860269</v>
      </c>
      <c r="C73" s="84">
        <f>'Future 95% Cost'!W72</f>
        <v>76820721.833033428</v>
      </c>
      <c r="D73" s="84">
        <f>'Future 95% Cost'!X72</f>
        <v>57082869.351528384</v>
      </c>
      <c r="E73" s="84">
        <f>'Future 95% Cost'!Y72</f>
        <v>20393161.430059843</v>
      </c>
      <c r="F73" s="84">
        <f>'Future 95% Cost'!Z72</f>
        <v>14177046.04520453</v>
      </c>
      <c r="G73" s="84">
        <f>'Future 95% Cost'!AA72</f>
        <v>8002890.3495794591</v>
      </c>
      <c r="H73" s="84"/>
      <c r="I73">
        <v>2091</v>
      </c>
      <c r="J73" s="103">
        <f t="shared" si="21"/>
        <v>6898.8444937430777</v>
      </c>
      <c r="K73" s="103">
        <f t="shared" si="28"/>
        <v>-2498.0095696002631</v>
      </c>
      <c r="L73" s="103">
        <f t="shared" si="29"/>
        <v>-2851.1847235870878</v>
      </c>
      <c r="M73" s="103">
        <f t="shared" si="30"/>
        <v>-616.69490905150712</v>
      </c>
      <c r="N73" s="103">
        <f t="shared" si="31"/>
        <v>-764.7757735015623</v>
      </c>
      <c r="O73" s="103">
        <f t="shared" si="32"/>
        <v>-168.17951800265752</v>
      </c>
      <c r="P73" s="106">
        <f t="shared" si="33"/>
        <v>6752615.1101251412</v>
      </c>
      <c r="Q73" s="106">
        <f t="shared" si="34"/>
        <v>49960.191392005261</v>
      </c>
      <c r="R73" s="106">
        <f t="shared" si="35"/>
        <v>57023.69447174175</v>
      </c>
      <c r="S73" s="106">
        <f t="shared" si="36"/>
        <v>12333.898181030141</v>
      </c>
      <c r="T73" s="106">
        <f t="shared" si="37"/>
        <v>15295.515470031245</v>
      </c>
      <c r="U73" s="106">
        <f t="shared" si="38"/>
        <v>3363.5903600531501</v>
      </c>
      <c r="V73" s="107">
        <f>P73*'Levy Proposition'!B$5/(1+Assumptions!$D$49)^('Incentive Relocation assumption'!$I73-2022)</f>
        <v>79708342.017193079</v>
      </c>
      <c r="W73" s="107">
        <f>Q73*'Levy Proposition'!C$5/(1+Assumptions!$D$49)^('Incentive Relocation assumption'!$I73-2022)</f>
        <v>1523803.7071737836</v>
      </c>
      <c r="X73" s="107">
        <f>R73*'Levy Proposition'!D$5/(1+Assumptions!$D$49)^('Incentive Relocation assumption'!$I73-2022)</f>
        <v>1126466.7006017414</v>
      </c>
      <c r="Y73" s="107">
        <f>S73*'Levy Proposition'!E$5/(1+Assumptions!$D$49)^('Incentive Relocation assumption'!$I73-2022)</f>
        <v>396666.02894328203</v>
      </c>
      <c r="Z73" s="107">
        <f>T73*'Levy Proposition'!F$5/(1+Assumptions!$D$49)^('Incentive Relocation assumption'!$I73-2022)</f>
        <v>276152.94651755999</v>
      </c>
      <c r="AA73" s="107">
        <f>U73*'Levy Proposition'!G$5/(1+Assumptions!$D$49)^('Incentive Relocation assumption'!$I73-2022)</f>
        <v>155827.42259252424</v>
      </c>
      <c r="AB73" s="81">
        <f>P73*'Levy Proposition'!B$33/(1+Assumptions!$D$49)^('Incentive Relocation assumption'!$I73-2022)</f>
        <v>79635128.521215007</v>
      </c>
      <c r="AC73" s="81">
        <f>Q73*'Levy Proposition'!C$33/(1+Assumptions!$D$49)^('Incentive Relocation assumption'!$I73-2022)</f>
        <v>1522404.0670136299</v>
      </c>
      <c r="AD73" s="81">
        <f>R73*'Levy Proposition'!D$33/(1+Assumptions!$D$49)^('Incentive Relocation assumption'!$I73-2022)</f>
        <v>1125432.0213803852</v>
      </c>
      <c r="AE73" s="81">
        <f>S73*'Levy Proposition'!E$33/(1+Assumptions!$D$49)^('Incentive Relocation assumption'!$I73-2022)</f>
        <v>396301.68430908531</v>
      </c>
      <c r="AF73" s="81">
        <f>T73*'Levy Proposition'!F$33/(1+Assumptions!$D$49)^('Incentive Relocation assumption'!$I73-2022)</f>
        <v>275899.29524182732</v>
      </c>
      <c r="AG73" s="81">
        <f>U73*'Levy Proposition'!G$33/(1+Assumptions!$D$49)^('Incentive Relocation assumption'!$I73-2022)</f>
        <v>155684.29239951645</v>
      </c>
      <c r="AH73" s="109">
        <f t="shared" si="22"/>
        <v>73213.495978072286</v>
      </c>
      <c r="AI73" s="109">
        <f t="shared" si="23"/>
        <v>1399.6401601536199</v>
      </c>
      <c r="AJ73" s="109">
        <f t="shared" si="24"/>
        <v>1034.6792213562876</v>
      </c>
      <c r="AK73" s="109">
        <f t="shared" si="25"/>
        <v>364.34463419672102</v>
      </c>
      <c r="AL73" s="109">
        <f t="shared" si="26"/>
        <v>253.65127573267091</v>
      </c>
      <c r="AM73" s="109">
        <f t="shared" si="27"/>
        <v>143.13019300778979</v>
      </c>
      <c r="AN73" s="106">
        <f>'Levy Proposition'!B$11*'Incentive Relocation assumption'!J73/(1+Assumptions!$D$49)^('Incentive Relocation assumption'!$I73-2022)</f>
        <v>0</v>
      </c>
      <c r="AO73" s="106">
        <f>-'Levy Proposition'!C$11*'Incentive Relocation assumption'!K73/(1+Assumptions!$D$49)^('Incentive Relocation assumption'!$I73-2022)</f>
        <v>125956.66880888666</v>
      </c>
      <c r="AP73" s="106">
        <f>-'Levy Proposition'!D$11*'Incentive Relocation assumption'!L73/(1+Assumptions!$D$49)^('Incentive Relocation assumption'!$I73-2022)</f>
        <v>61133.62050860688</v>
      </c>
      <c r="AQ73" s="106">
        <f>-'Levy Proposition'!E$11*'Incentive Relocation assumption'!M73/(1+Assumptions!$D$49)^('Incentive Relocation assumption'!$I73-2022)</f>
        <v>33856.853991920223</v>
      </c>
      <c r="AR73" s="106">
        <f>-'Levy Proposition'!F$11*'Incentive Relocation assumption'!N73/(1+Assumptions!$D$49)^('Incentive Relocation assumption'!$I73-2022)</f>
        <v>12891.871978221589</v>
      </c>
      <c r="AS73" s="106">
        <f>-'Levy Proposition'!G$11*'Incentive Relocation assumption'!O73/(1+Assumptions!$D$49)^('Incentive Relocation assumption'!$I73-2022)</f>
        <v>15658.902132720326</v>
      </c>
    </row>
    <row r="74" spans="1:45" x14ac:dyDescent="0.35">
      <c r="A74">
        <v>2092</v>
      </c>
      <c r="B74" s="84">
        <f>'Future 95% Cost'!V73</f>
        <v>41275183.841200829</v>
      </c>
      <c r="C74" s="84">
        <f>'Future 95% Cost'!W73</f>
        <v>73419105.11348179</v>
      </c>
      <c r="D74" s="84">
        <f>'Future 95% Cost'!X73</f>
        <v>54562950.656541318</v>
      </c>
      <c r="E74" s="84">
        <f>'Future 95% Cost'!Y73</f>
        <v>19501119.70466188</v>
      </c>
      <c r="F74" s="84">
        <f>'Future 95% Cost'!Z73</f>
        <v>13556866.933699738</v>
      </c>
      <c r="G74" s="84">
        <f>'Future 95% Cost'!AA73</f>
        <v>7652844.4689934719</v>
      </c>
      <c r="H74" s="84"/>
      <c r="I74">
        <v>2092</v>
      </c>
      <c r="J74" s="103">
        <f t="shared" si="21"/>
        <v>6553.9022690559241</v>
      </c>
      <c r="K74" s="103">
        <f t="shared" si="28"/>
        <v>-2373.10909112025</v>
      </c>
      <c r="L74" s="103">
        <f t="shared" si="29"/>
        <v>-2708.6254874077331</v>
      </c>
      <c r="M74" s="103">
        <f t="shared" si="30"/>
        <v>-585.86016359893176</v>
      </c>
      <c r="N74" s="103">
        <f t="shared" si="31"/>
        <v>-726.53698482648417</v>
      </c>
      <c r="O74" s="103">
        <f t="shared" si="32"/>
        <v>-159.77054210252464</v>
      </c>
      <c r="P74" s="106">
        <f t="shared" si="33"/>
        <v>6759513.9546188843</v>
      </c>
      <c r="Q74" s="106">
        <f t="shared" si="34"/>
        <v>47462.181822405</v>
      </c>
      <c r="R74" s="106">
        <f t="shared" si="35"/>
        <v>54172.509748154662</v>
      </c>
      <c r="S74" s="106">
        <f t="shared" si="36"/>
        <v>11717.203271978635</v>
      </c>
      <c r="T74" s="106">
        <f t="shared" si="37"/>
        <v>14530.739696529683</v>
      </c>
      <c r="U74" s="106">
        <f t="shared" si="38"/>
        <v>3195.4108420504926</v>
      </c>
      <c r="V74" s="107">
        <f>P74*'Levy Proposition'!B$5/(1+Assumptions!$D$49)^('Incentive Relocation assumption'!$I74-2022)</f>
        <v>75589952.259181142</v>
      </c>
      <c r="W74" s="107">
        <f>Q74*'Levy Proposition'!C$5/(1+Assumptions!$D$49)^('Incentive Relocation assumption'!$I74-2022)</f>
        <v>1371416.7636137204</v>
      </c>
      <c r="X74" s="107">
        <f>R74*'Levy Proposition'!D$5/(1+Assumptions!$D$49)^('Incentive Relocation assumption'!$I74-2022)</f>
        <v>1013815.171589999</v>
      </c>
      <c r="Y74" s="107">
        <f>S74*'Levy Proposition'!E$5/(1+Assumptions!$D$49)^('Incentive Relocation assumption'!$I74-2022)</f>
        <v>356997.71505206206</v>
      </c>
      <c r="Z74" s="107">
        <f>T74*'Levy Proposition'!F$5/(1+Assumptions!$D$49)^('Incentive Relocation assumption'!$I74-2022)</f>
        <v>248536.46069540203</v>
      </c>
      <c r="AA74" s="107">
        <f>U74*'Levy Proposition'!G$5/(1+Assumptions!$D$49)^('Incentive Relocation assumption'!$I74-2022)</f>
        <v>140244.00818033644</v>
      </c>
      <c r="AB74" s="81">
        <f>P74*'Levy Proposition'!B$33/(1+Assumptions!$D$49)^('Incentive Relocation assumption'!$I74-2022)</f>
        <v>75520521.575696141</v>
      </c>
      <c r="AC74" s="81">
        <f>Q74*'Levy Proposition'!C$33/(1+Assumptions!$D$49)^('Incentive Relocation assumption'!$I74-2022)</f>
        <v>1370157.0935068522</v>
      </c>
      <c r="AD74" s="81">
        <f>R74*'Levy Proposition'!D$33/(1+Assumptions!$D$49)^('Incentive Relocation assumption'!$I74-2022)</f>
        <v>1012883.9647538097</v>
      </c>
      <c r="AE74" s="81">
        <f>S74*'Levy Proposition'!E$33/(1+Assumptions!$D$49)^('Incentive Relocation assumption'!$I74-2022)</f>
        <v>356669.80645286536</v>
      </c>
      <c r="AF74" s="81">
        <f>T74*'Levy Proposition'!F$33/(1+Assumptions!$D$49)^('Incentive Relocation assumption'!$I74-2022)</f>
        <v>248308.17564135333</v>
      </c>
      <c r="AG74" s="81">
        <f>U74*'Levy Proposition'!G$33/(1+Assumptions!$D$49)^('Incentive Relocation assumption'!$I74-2022)</f>
        <v>140115.19162401359</v>
      </c>
      <c r="AH74" s="109">
        <f t="shared" si="22"/>
        <v>69430.683485001326</v>
      </c>
      <c r="AI74" s="109">
        <f t="shared" si="23"/>
        <v>1259.6701068682596</v>
      </c>
      <c r="AJ74" s="109">
        <f t="shared" si="24"/>
        <v>931.20683618925977</v>
      </c>
      <c r="AK74" s="109">
        <f t="shared" si="25"/>
        <v>327.90859919670038</v>
      </c>
      <c r="AL74" s="109">
        <f t="shared" si="26"/>
        <v>228.28505404869793</v>
      </c>
      <c r="AM74" s="109">
        <f t="shared" si="27"/>
        <v>128.81655632285401</v>
      </c>
      <c r="AN74" s="106">
        <f>'Levy Proposition'!B$11*'Incentive Relocation assumption'!J74/(1+Assumptions!$D$49)^('Incentive Relocation assumption'!$I74-2022)</f>
        <v>0</v>
      </c>
      <c r="AO74" s="106">
        <f>-'Levy Proposition'!C$11*'Incentive Relocation assumption'!K74/(1+Assumptions!$D$49)^('Incentive Relocation assumption'!$I74-2022)</f>
        <v>113360.45862090056</v>
      </c>
      <c r="AP74" s="106">
        <f>-'Levy Proposition'!D$11*'Incentive Relocation assumption'!L74/(1+Assumptions!$D$49)^('Incentive Relocation assumption'!$I74-2022)</f>
        <v>55019.994761268441</v>
      </c>
      <c r="AQ74" s="106">
        <f>-'Levy Proposition'!E$11*'Incentive Relocation assumption'!M74/(1+Assumptions!$D$49)^('Incentive Relocation assumption'!$I74-2022)</f>
        <v>30471.022553068335</v>
      </c>
      <c r="AR74" s="106">
        <f>-'Levy Proposition'!F$11*'Incentive Relocation assumption'!N74/(1+Assumptions!$D$49)^('Incentive Relocation assumption'!$I74-2022)</f>
        <v>11602.629172025447</v>
      </c>
      <c r="AS74" s="106">
        <f>-'Levy Proposition'!G$11*'Incentive Relocation assumption'!O74/(1+Assumptions!$D$49)^('Incentive Relocation assumption'!$I74-2022)</f>
        <v>14092.944375643372</v>
      </c>
    </row>
    <row r="75" spans="1:45" x14ac:dyDescent="0.35">
      <c r="A75">
        <v>2093</v>
      </c>
      <c r="B75" s="84">
        <f>'Future 95% Cost'!V74</f>
        <v>39448319.385806672</v>
      </c>
      <c r="C75" s="84">
        <f>'Future 95% Cost'!W74</f>
        <v>70168601.771349028</v>
      </c>
      <c r="D75" s="84">
        <f>'Future 95% Cost'!X74</f>
        <v>52154703.65709462</v>
      </c>
      <c r="E75" s="84">
        <f>'Future 95% Cost'!Y74</f>
        <v>18648329.087924846</v>
      </c>
      <c r="F75" s="84">
        <f>'Future 95% Cost'!Z74</f>
        <v>12963994.451102765</v>
      </c>
      <c r="G75" s="84">
        <f>'Future 95% Cost'!AA74</f>
        <v>7318209.9371919651</v>
      </c>
      <c r="H75" s="84"/>
      <c r="I75">
        <v>2093</v>
      </c>
      <c r="J75" s="103">
        <f t="shared" si="21"/>
        <v>6226.2071556031278</v>
      </c>
      <c r="K75" s="103">
        <f t="shared" si="28"/>
        <v>-2254.4536365642375</v>
      </c>
      <c r="L75" s="103">
        <f t="shared" si="29"/>
        <v>-2573.1942130373463</v>
      </c>
      <c r="M75" s="103">
        <f t="shared" si="30"/>
        <v>-556.56715541898518</v>
      </c>
      <c r="N75" s="103">
        <f t="shared" si="31"/>
        <v>-690.21013558516006</v>
      </c>
      <c r="O75" s="103">
        <f t="shared" si="32"/>
        <v>-151.78201499739839</v>
      </c>
      <c r="P75" s="106">
        <f t="shared" si="33"/>
        <v>6766067.8568879403</v>
      </c>
      <c r="Q75" s="106">
        <f t="shared" si="34"/>
        <v>45089.072731284752</v>
      </c>
      <c r="R75" s="106">
        <f t="shared" si="35"/>
        <v>51463.884260746927</v>
      </c>
      <c r="S75" s="106">
        <f t="shared" si="36"/>
        <v>11131.343108379702</v>
      </c>
      <c r="T75" s="106">
        <f t="shared" si="37"/>
        <v>13804.202711703199</v>
      </c>
      <c r="U75" s="106">
        <f t="shared" si="38"/>
        <v>3035.6402999479678</v>
      </c>
      <c r="V75" s="107">
        <f>P75*'Levy Proposition'!B$5/(1+Assumptions!$D$49)^('Incentive Relocation assumption'!$I75-2022)</f>
        <v>71680623.418417007</v>
      </c>
      <c r="W75" s="107">
        <f>Q75*'Levy Proposition'!C$5/(1+Assumptions!$D$49)^('Incentive Relocation assumption'!$I75-2022)</f>
        <v>1234269.1717222836</v>
      </c>
      <c r="X75" s="107">
        <f>R75*'Levy Proposition'!D$5/(1+Assumptions!$D$49)^('Incentive Relocation assumption'!$I75-2022)</f>
        <v>912429.28139554639</v>
      </c>
      <c r="Y75" s="107">
        <f>S75*'Levy Proposition'!E$5/(1+Assumptions!$D$49)^('Incentive Relocation assumption'!$I75-2022)</f>
        <v>321296.40365703346</v>
      </c>
      <c r="Z75" s="107">
        <f>T75*'Levy Proposition'!F$5/(1+Assumptions!$D$49)^('Incentive Relocation assumption'!$I75-2022)</f>
        <v>223681.7425776381</v>
      </c>
      <c r="AA75" s="107">
        <f>U75*'Levy Proposition'!G$5/(1+Assumptions!$D$49)^('Incentive Relocation assumption'!$I75-2022)</f>
        <v>126219.00242756026</v>
      </c>
      <c r="AB75" s="81">
        <f>P75*'Levy Proposition'!B$33/(1+Assumptions!$D$49)^('Incentive Relocation assumption'!$I75-2022)</f>
        <v>71614783.521343023</v>
      </c>
      <c r="AC75" s="81">
        <f>Q75*'Levy Proposition'!C$33/(1+Assumptions!$D$49)^('Incentive Relocation assumption'!$I75-2022)</f>
        <v>1233135.4740596195</v>
      </c>
      <c r="AD75" s="81">
        <f>R75*'Levy Proposition'!D$33/(1+Assumptions!$D$49)^('Incentive Relocation assumption'!$I75-2022)</f>
        <v>911591.199259685</v>
      </c>
      <c r="AE75" s="81">
        <f>S75*'Levy Proposition'!E$33/(1+Assumptions!$D$49)^('Incentive Relocation assumption'!$I75-2022)</f>
        <v>321001.28733217198</v>
      </c>
      <c r="AF75" s="81">
        <f>T75*'Levy Proposition'!F$33/(1+Assumptions!$D$49)^('Incentive Relocation assumption'!$I75-2022)</f>
        <v>223476.28701368917</v>
      </c>
      <c r="AG75" s="81">
        <f>U75*'Levy Proposition'!G$33/(1+Assumptions!$D$49)^('Incentive Relocation assumption'!$I75-2022)</f>
        <v>126103.06808251275</v>
      </c>
      <c r="AH75" s="109">
        <f t="shared" si="22"/>
        <v>65839.897073984146</v>
      </c>
      <c r="AI75" s="109">
        <f t="shared" si="23"/>
        <v>1133.6976626641117</v>
      </c>
      <c r="AJ75" s="109">
        <f t="shared" si="24"/>
        <v>838.08213586139027</v>
      </c>
      <c r="AK75" s="109">
        <f t="shared" si="25"/>
        <v>295.11632486147573</v>
      </c>
      <c r="AL75" s="109">
        <f t="shared" si="26"/>
        <v>205.45556394892628</v>
      </c>
      <c r="AM75" s="109">
        <f t="shared" si="27"/>
        <v>115.93434504751349</v>
      </c>
      <c r="AN75" s="106">
        <f>'Levy Proposition'!B$11*'Incentive Relocation assumption'!J75/(1+Assumptions!$D$49)^('Incentive Relocation assumption'!$I75-2022)</f>
        <v>0</v>
      </c>
      <c r="AO75" s="106">
        <f>-'Levy Proposition'!C$11*'Incentive Relocation assumption'!K75/(1+Assumptions!$D$49)^('Incentive Relocation assumption'!$I75-2022)</f>
        <v>102023.92378476636</v>
      </c>
      <c r="AP75" s="106">
        <f>-'Levy Proposition'!D$11*'Incentive Relocation assumption'!L75/(1+Assumptions!$D$49)^('Incentive Relocation assumption'!$I75-2022)</f>
        <v>49517.75795944906</v>
      </c>
      <c r="AQ75" s="106">
        <f>-'Levy Proposition'!E$11*'Incentive Relocation assumption'!M75/(1+Assumptions!$D$49)^('Incentive Relocation assumption'!$I75-2022)</f>
        <v>27423.788862697558</v>
      </c>
      <c r="AR75" s="106">
        <f>-'Levy Proposition'!F$11*'Incentive Relocation assumption'!N75/(1+Assumptions!$D$49)^('Incentive Relocation assumption'!$I75-2022)</f>
        <v>10442.316207526181</v>
      </c>
      <c r="AS75" s="106">
        <f>-'Levy Proposition'!G$11*'Incentive Relocation assumption'!O75/(1+Assumptions!$D$49)^('Incentive Relocation assumption'!$I75-2022)</f>
        <v>12683.589148945948</v>
      </c>
    </row>
    <row r="76" spans="1:45" x14ac:dyDescent="0.35">
      <c r="A76">
        <v>2094</v>
      </c>
      <c r="B76" s="84">
        <f>'Future 95% Cost'!V75</f>
        <v>37702621.611459874</v>
      </c>
      <c r="C76" s="84">
        <f>'Future 95% Cost'!W75</f>
        <v>67062480.486168727</v>
      </c>
      <c r="D76" s="84">
        <f>'Future 95% Cost'!X75</f>
        <v>49853163.845152646</v>
      </c>
      <c r="E76" s="84">
        <f>'Future 95% Cost'!Y75</f>
        <v>17833054.090697508</v>
      </c>
      <c r="F76" s="84">
        <f>'Future 95% Cost'!Z75</f>
        <v>12397219.93711412</v>
      </c>
      <c r="G76" s="84">
        <f>'Future 95% Cost'!AA75</f>
        <v>6998304.6906926353</v>
      </c>
      <c r="H76" s="84"/>
      <c r="I76">
        <v>2094</v>
      </c>
      <c r="J76" s="103">
        <f t="shared" si="21"/>
        <v>5914.8967978229703</v>
      </c>
      <c r="K76" s="103">
        <f t="shared" si="28"/>
        <v>-2141.730954736026</v>
      </c>
      <c r="L76" s="103">
        <f t="shared" si="29"/>
        <v>-2444.5345023854788</v>
      </c>
      <c r="M76" s="103">
        <f t="shared" si="30"/>
        <v>-528.73879764803587</v>
      </c>
      <c r="N76" s="103">
        <f t="shared" si="31"/>
        <v>-655.69962880590197</v>
      </c>
      <c r="O76" s="103">
        <f t="shared" si="32"/>
        <v>-144.19291424752848</v>
      </c>
      <c r="P76" s="106">
        <f t="shared" si="33"/>
        <v>6772294.0640435433</v>
      </c>
      <c r="Q76" s="106">
        <f t="shared" si="34"/>
        <v>42834.619094720518</v>
      </c>
      <c r="R76" s="106">
        <f t="shared" si="35"/>
        <v>48890.690047709577</v>
      </c>
      <c r="S76" s="106">
        <f t="shared" si="36"/>
        <v>10574.775952960717</v>
      </c>
      <c r="T76" s="106">
        <f t="shared" si="37"/>
        <v>13113.992576118038</v>
      </c>
      <c r="U76" s="106">
        <f t="shared" si="38"/>
        <v>2883.8582849505692</v>
      </c>
      <c r="V76" s="107">
        <f>P76*'Levy Proposition'!B$5/(1+Assumptions!$D$49)^('Incentive Relocation assumption'!$I76-2022)</f>
        <v>67970122.886559531</v>
      </c>
      <c r="W76" s="107">
        <f>Q76*'Levy Proposition'!C$5/(1+Assumptions!$D$49)^('Incentive Relocation assumption'!$I76-2022)</f>
        <v>1110836.9305985135</v>
      </c>
      <c r="X76" s="107">
        <f>R76*'Levy Proposition'!D$5/(1+Assumptions!$D$49)^('Incentive Relocation assumption'!$I76-2022)</f>
        <v>821182.41754294711</v>
      </c>
      <c r="Y76" s="107">
        <f>S76*'Levy Proposition'!E$5/(1+Assumptions!$D$49)^('Incentive Relocation assumption'!$I76-2022)</f>
        <v>289165.37739713228</v>
      </c>
      <c r="Z76" s="107">
        <f>T76*'Levy Proposition'!F$5/(1+Assumptions!$D$49)^('Incentive Relocation assumption'!$I76-2022)</f>
        <v>201312.60348109712</v>
      </c>
      <c r="AA76" s="107">
        <f>U76*'Levy Proposition'!G$5/(1+Assumptions!$D$49)^('Incentive Relocation assumption'!$I76-2022)</f>
        <v>113596.55774614531</v>
      </c>
      <c r="AB76" s="81">
        <f>P76*'Levy Proposition'!B$33/(1+Assumptions!$D$49)^('Incentive Relocation assumption'!$I76-2022)</f>
        <v>67907691.148642927</v>
      </c>
      <c r="AC76" s="81">
        <f>Q76*'Levy Proposition'!C$33/(1+Assumptions!$D$49)^('Incentive Relocation assumption'!$I76-2022)</f>
        <v>1109816.6075922574</v>
      </c>
      <c r="AD76" s="81">
        <f>R76*'Levy Proposition'!D$33/(1+Assumptions!$D$49)^('Incentive Relocation assumption'!$I76-2022)</f>
        <v>820428.14723569271</v>
      </c>
      <c r="AE76" s="81">
        <f>S76*'Levy Proposition'!E$33/(1+Assumptions!$D$49)^('Incentive Relocation assumption'!$I76-2022)</f>
        <v>288899.77397772484</v>
      </c>
      <c r="AF76" s="81">
        <f>T76*'Levy Proposition'!F$33/(1+Assumptions!$D$49)^('Incentive Relocation assumption'!$I76-2022)</f>
        <v>201127.69435976428</v>
      </c>
      <c r="AG76" s="81">
        <f>U76*'Levy Proposition'!G$33/(1+Assumptions!$D$49)^('Incentive Relocation assumption'!$I76-2022)</f>
        <v>113492.21733567888</v>
      </c>
      <c r="AH76" s="109">
        <f t="shared" si="22"/>
        <v>62431.737916603684</v>
      </c>
      <c r="AI76" s="109">
        <f t="shared" si="23"/>
        <v>1020.3230062560178</v>
      </c>
      <c r="AJ76" s="109">
        <f t="shared" si="24"/>
        <v>754.27030725439545</v>
      </c>
      <c r="AK76" s="109">
        <f t="shared" si="25"/>
        <v>265.60341940744547</v>
      </c>
      <c r="AL76" s="109">
        <f t="shared" si="26"/>
        <v>184.90912133283564</v>
      </c>
      <c r="AM76" s="109">
        <f t="shared" si="27"/>
        <v>104.34041046642233</v>
      </c>
      <c r="AN76" s="106">
        <f>'Levy Proposition'!B$11*'Incentive Relocation assumption'!J76/(1+Assumptions!$D$49)^('Incentive Relocation assumption'!$I76-2022)</f>
        <v>0</v>
      </c>
      <c r="AO76" s="106">
        <f>-'Levy Proposition'!C$11*'Incentive Relocation assumption'!K76/(1+Assumptions!$D$49)^('Incentive Relocation assumption'!$I76-2022)</f>
        <v>91821.091331759162</v>
      </c>
      <c r="AP76" s="106">
        <f>-'Levy Proposition'!D$11*'Incentive Relocation assumption'!L76/(1+Assumptions!$D$49)^('Incentive Relocation assumption'!$I76-2022)</f>
        <v>44565.768571404566</v>
      </c>
      <c r="AQ76" s="106">
        <f>-'Levy Proposition'!E$11*'Incentive Relocation assumption'!M76/(1+Assumptions!$D$49)^('Incentive Relocation assumption'!$I76-2022)</f>
        <v>24681.291685437191</v>
      </c>
      <c r="AR76" s="106">
        <f>-'Levy Proposition'!F$11*'Incentive Relocation assumption'!N76/(1+Assumptions!$D$49)^('Incentive Relocation assumption'!$I76-2022)</f>
        <v>9398.0395444223886</v>
      </c>
      <c r="AS76" s="106">
        <f>-'Levy Proposition'!G$11*'Incentive Relocation assumption'!O76/(1+Assumptions!$D$49)^('Incentive Relocation assumption'!$I76-2022)</f>
        <v>11415.175524093791</v>
      </c>
    </row>
    <row r="77" spans="1:45" x14ac:dyDescent="0.35">
      <c r="A77">
        <v>2095</v>
      </c>
      <c r="B77" s="84">
        <f>'Future 95% Cost'!V76</f>
        <v>36034472.959971294</v>
      </c>
      <c r="C77" s="84">
        <f>'Future 95% Cost'!W76</f>
        <v>64094310.476369075</v>
      </c>
      <c r="D77" s="84">
        <f>'Future 95% Cost'!X76</f>
        <v>47653588.000337705</v>
      </c>
      <c r="E77" s="84">
        <f>'Future 95% Cost'!Y76</f>
        <v>17053636.26846993</v>
      </c>
      <c r="F77" s="84">
        <f>'Future 95% Cost'!Z76</f>
        <v>11855388.46220077</v>
      </c>
      <c r="G77" s="84">
        <f>'Future 95% Cost'!AA76</f>
        <v>6692476.9803273547</v>
      </c>
      <c r="H77" s="84"/>
      <c r="I77">
        <v>2095</v>
      </c>
      <c r="J77" s="103">
        <f t="shared" si="21"/>
        <v>5619.1519579318228</v>
      </c>
      <c r="K77" s="103">
        <f t="shared" si="28"/>
        <v>-2034.6444069992247</v>
      </c>
      <c r="L77" s="103">
        <f t="shared" si="29"/>
        <v>-2322.307777266205</v>
      </c>
      <c r="M77" s="103">
        <f t="shared" si="30"/>
        <v>-502.30185776563417</v>
      </c>
      <c r="N77" s="103">
        <f t="shared" si="31"/>
        <v>-622.91464736560692</v>
      </c>
      <c r="O77" s="103">
        <f t="shared" si="32"/>
        <v>-136.98326853515206</v>
      </c>
      <c r="P77" s="106">
        <f t="shared" si="33"/>
        <v>6778208.9608413661</v>
      </c>
      <c r="Q77" s="106">
        <f t="shared" si="34"/>
        <v>40692.88813998449</v>
      </c>
      <c r="R77" s="106">
        <f t="shared" si="35"/>
        <v>46446.155545324102</v>
      </c>
      <c r="S77" s="106">
        <f t="shared" si="36"/>
        <v>10046.037155312682</v>
      </c>
      <c r="T77" s="106">
        <f t="shared" si="37"/>
        <v>12458.292947312137</v>
      </c>
      <c r="U77" s="106">
        <f t="shared" si="38"/>
        <v>2739.6653707030409</v>
      </c>
      <c r="V77" s="107">
        <f>P77*'Levy Proposition'!B$5/(1+Assumptions!$D$49)^('Incentive Relocation assumption'!$I77-2022)</f>
        <v>64448679.50202769</v>
      </c>
      <c r="W77" s="107">
        <f>Q77*'Levy Proposition'!C$5/(1+Assumptions!$D$49)^('Incentive Relocation assumption'!$I77-2022)</f>
        <v>999748.44600523915</v>
      </c>
      <c r="X77" s="107">
        <f>R77*'Levy Proposition'!D$5/(1+Assumptions!$D$49)^('Incentive Relocation assumption'!$I77-2022)</f>
        <v>739060.63366388902</v>
      </c>
      <c r="Y77" s="107">
        <f>S77*'Levy Proposition'!E$5/(1+Assumptions!$D$49)^('Incentive Relocation assumption'!$I77-2022)</f>
        <v>260247.59235861906</v>
      </c>
      <c r="Z77" s="107">
        <f>T77*'Levy Proposition'!F$5/(1+Assumptions!$D$49)^('Incentive Relocation assumption'!$I77-2022)</f>
        <v>181180.47478224983</v>
      </c>
      <c r="AA77" s="107">
        <f>U77*'Levy Proposition'!G$5/(1+Assumptions!$D$49)^('Incentive Relocation assumption'!$I77-2022)</f>
        <v>102236.41197908619</v>
      </c>
      <c r="AB77" s="81">
        <f>P77*'Levy Proposition'!B$33/(1+Assumptions!$D$49)^('Incentive Relocation assumption'!$I77-2022)</f>
        <v>64389482.270996392</v>
      </c>
      <c r="AC77" s="81">
        <f>Q77*'Levy Proposition'!C$33/(1+Assumptions!$D$49)^('Incentive Relocation assumption'!$I77-2022)</f>
        <v>998830.15970071522</v>
      </c>
      <c r="AD77" s="81">
        <f>R77*'Levy Proposition'!D$33/(1+Assumptions!$D$49)^('Incentive Relocation assumption'!$I77-2022)</f>
        <v>738381.79364086303</v>
      </c>
      <c r="AE77" s="81">
        <f>S77*'Levy Proposition'!E$33/(1+Assumptions!$D$49)^('Incentive Relocation assumption'!$I77-2022)</f>
        <v>260008.55042681794</v>
      </c>
      <c r="AF77" s="81">
        <f>T77*'Levy Proposition'!F$33/(1+Assumptions!$D$49)^('Incentive Relocation assumption'!$I77-2022)</f>
        <v>181014.05737064546</v>
      </c>
      <c r="AG77" s="81">
        <f>U77*'Levy Proposition'!G$33/(1+Assumptions!$D$49)^('Incentive Relocation assumption'!$I77-2022)</f>
        <v>102142.50605973297</v>
      </c>
      <c r="AH77" s="109">
        <f t="shared" si="22"/>
        <v>59197.231031298637</v>
      </c>
      <c r="AI77" s="109">
        <f t="shared" si="23"/>
        <v>918.28630452393554</v>
      </c>
      <c r="AJ77" s="109">
        <f t="shared" si="24"/>
        <v>678.84002302598674</v>
      </c>
      <c r="AK77" s="109">
        <f t="shared" si="25"/>
        <v>239.04193180112634</v>
      </c>
      <c r="AL77" s="109">
        <f t="shared" si="26"/>
        <v>166.41741160437232</v>
      </c>
      <c r="AM77" s="109">
        <f t="shared" si="27"/>
        <v>93.905919353215722</v>
      </c>
      <c r="AN77" s="106">
        <f>'Levy Proposition'!B$11*'Incentive Relocation assumption'!J77/(1+Assumptions!$D$49)^('Incentive Relocation assumption'!$I77-2022)</f>
        <v>0</v>
      </c>
      <c r="AO77" s="106">
        <f>-'Levy Proposition'!C$11*'Incentive Relocation assumption'!K77/(1+Assumptions!$D$49)^('Incentive Relocation assumption'!$I77-2022)</f>
        <v>82638.58613340398</v>
      </c>
      <c r="AP77" s="106">
        <f>-'Levy Proposition'!D$11*'Incentive Relocation assumption'!L77/(1+Assumptions!$D$49)^('Incentive Relocation assumption'!$I77-2022)</f>
        <v>40108.999482295811</v>
      </c>
      <c r="AQ77" s="106">
        <f>-'Levy Proposition'!E$11*'Incentive Relocation assumption'!M77/(1+Assumptions!$D$49)^('Incentive Relocation assumption'!$I77-2022)</f>
        <v>22213.056055512174</v>
      </c>
      <c r="AR77" s="106">
        <f>-'Levy Proposition'!F$11*'Incentive Relocation assumption'!N77/(1+Assumptions!$D$49)^('Incentive Relocation assumption'!$I77-2022)</f>
        <v>8458.195052058385</v>
      </c>
      <c r="AS77" s="106">
        <f>-'Levy Proposition'!G$11*'Incentive Relocation assumption'!O77/(1+Assumptions!$D$49)^('Incentive Relocation assumption'!$I77-2022)</f>
        <v>10273.608732958597</v>
      </c>
    </row>
    <row r="78" spans="1:45" x14ac:dyDescent="0.35">
      <c r="A78">
        <v>2096</v>
      </c>
      <c r="B78" s="84">
        <f>'Future 95% Cost'!V77</f>
        <v>34440417.534073412</v>
      </c>
      <c r="C78" s="84">
        <f>'Future 95% Cost'!W77</f>
        <v>61257948.054017141</v>
      </c>
      <c r="D78" s="84">
        <f>'Future 95% Cost'!X77</f>
        <v>45551444.304133192</v>
      </c>
      <c r="E78" s="84">
        <f>'Future 95% Cost'!Y77</f>
        <v>16308490.789366979</v>
      </c>
      <c r="F78" s="84">
        <f>'Future 95% Cost'!Z77</f>
        <v>11337396.430274421</v>
      </c>
      <c r="G78" s="84">
        <f>'Future 95% Cost'!AA77</f>
        <v>6400104.0192007134</v>
      </c>
      <c r="H78" s="84"/>
      <c r="I78">
        <v>2096</v>
      </c>
      <c r="J78" s="103">
        <f t="shared" si="21"/>
        <v>5338.1943600352315</v>
      </c>
      <c r="K78" s="103">
        <f t="shared" si="28"/>
        <v>-1932.9121866492635</v>
      </c>
      <c r="L78" s="103">
        <f t="shared" si="29"/>
        <v>-2206.1923884028947</v>
      </c>
      <c r="M78" s="103">
        <f t="shared" si="30"/>
        <v>-477.1867648773524</v>
      </c>
      <c r="N78" s="103">
        <f t="shared" si="31"/>
        <v>-591.76891499732653</v>
      </c>
      <c r="O78" s="103">
        <f t="shared" si="32"/>
        <v>-130.13410510839444</v>
      </c>
      <c r="P78" s="106">
        <f t="shared" si="33"/>
        <v>6783828.112799298</v>
      </c>
      <c r="Q78" s="106">
        <f t="shared" si="34"/>
        <v>38658.243732985269</v>
      </c>
      <c r="R78" s="106">
        <f t="shared" si="35"/>
        <v>44123.847768057894</v>
      </c>
      <c r="S78" s="106">
        <f t="shared" si="36"/>
        <v>9543.7352975470476</v>
      </c>
      <c r="T78" s="106">
        <f t="shared" si="37"/>
        <v>11835.378299946529</v>
      </c>
      <c r="U78" s="106">
        <f t="shared" si="38"/>
        <v>2602.6821021678888</v>
      </c>
      <c r="V78" s="107">
        <f>P78*'Levy Proposition'!B$5/(1+Assumptions!$D$49)^('Incentive Relocation assumption'!$I78-2022)</f>
        <v>61106966.977370068</v>
      </c>
      <c r="W78" s="107">
        <f>Q78*'Levy Proposition'!C$5/(1+Assumptions!$D$49)^('Incentive Relocation assumption'!$I78-2022)</f>
        <v>899769.28904530231</v>
      </c>
      <c r="X78" s="107">
        <f>R78*'Levy Proposition'!D$5/(1+Assumptions!$D$49)^('Incentive Relocation assumption'!$I78-2022)</f>
        <v>665151.38240049162</v>
      </c>
      <c r="Y78" s="107">
        <f>S78*'Levy Proposition'!E$5/(1+Assumptions!$D$49)^('Incentive Relocation assumption'!$I78-2022)</f>
        <v>234221.7105592172</v>
      </c>
      <c r="Z78" s="107">
        <f>T78*'Levy Proposition'!F$5/(1+Assumptions!$D$49)^('Incentive Relocation assumption'!$I78-2022)</f>
        <v>163061.64579210652</v>
      </c>
      <c r="AA78" s="107">
        <f>U78*'Levy Proposition'!G$5/(1+Assumptions!$D$49)^('Incentive Relocation assumption'!$I78-2022)</f>
        <v>92012.329790090953</v>
      </c>
      <c r="AB78" s="81">
        <f>P78*'Levy Proposition'!B$33/(1+Assumptions!$D$49)^('Incentive Relocation assumption'!$I78-2022)</f>
        <v>61050839.167308927</v>
      </c>
      <c r="AC78" s="81">
        <f>Q78*'Levy Proposition'!C$33/(1+Assumptions!$D$49)^('Incentive Relocation assumption'!$I78-2022)</f>
        <v>898942.83533220785</v>
      </c>
      <c r="AD78" s="81">
        <f>R78*'Levy Proposition'!D$33/(1+Assumptions!$D$49)^('Incentive Relocation assumption'!$I78-2022)</f>
        <v>664540.429307907</v>
      </c>
      <c r="AE78" s="81">
        <f>S78*'Levy Proposition'!E$33/(1+Assumptions!$D$49)^('Incentive Relocation assumption'!$I78-2022)</f>
        <v>234006.57385169031</v>
      </c>
      <c r="AF78" s="81">
        <f>T78*'Levy Proposition'!F$33/(1+Assumptions!$D$49)^('Incentive Relocation assumption'!$I78-2022)</f>
        <v>162911.87083949486</v>
      </c>
      <c r="AG78" s="81">
        <f>U78*'Levy Proposition'!G$33/(1+Assumptions!$D$49)^('Incentive Relocation assumption'!$I78-2022)</f>
        <v>91927.814867731038</v>
      </c>
      <c r="AH78" s="109">
        <f t="shared" si="22"/>
        <v>56127.810061141849</v>
      </c>
      <c r="AI78" s="109">
        <f t="shared" si="23"/>
        <v>826.45371309446637</v>
      </c>
      <c r="AJ78" s="109">
        <f t="shared" si="24"/>
        <v>610.9530925846193</v>
      </c>
      <c r="AK78" s="109">
        <f t="shared" si="25"/>
        <v>215.13670752689359</v>
      </c>
      <c r="AL78" s="109">
        <f t="shared" si="26"/>
        <v>149.77495261165313</v>
      </c>
      <c r="AM78" s="109">
        <f t="shared" si="27"/>
        <v>84.514922359914635</v>
      </c>
      <c r="AN78" s="106">
        <f>'Levy Proposition'!B$11*'Incentive Relocation assumption'!J78/(1+Assumptions!$D$49)^('Incentive Relocation assumption'!$I78-2022)</f>
        <v>0</v>
      </c>
      <c r="AO78" s="106">
        <f>-'Levy Proposition'!C$11*'Incentive Relocation assumption'!K78/(1+Assumptions!$D$49)^('Incentive Relocation assumption'!$I78-2022)</f>
        <v>74374.371063110637</v>
      </c>
      <c r="AP78" s="106">
        <f>-'Levy Proposition'!D$11*'Incentive Relocation assumption'!L78/(1+Assumptions!$D$49)^('Incentive Relocation assumption'!$I78-2022)</f>
        <v>36097.926526123927</v>
      </c>
      <c r="AQ78" s="106">
        <f>-'Levy Proposition'!E$11*'Incentive Relocation assumption'!M78/(1+Assumptions!$D$49)^('Incentive Relocation assumption'!$I78-2022)</f>
        <v>19991.654635176994</v>
      </c>
      <c r="AR78" s="106">
        <f>-'Levy Proposition'!F$11*'Incentive Relocation assumption'!N78/(1+Assumptions!$D$49)^('Incentive Relocation assumption'!$I78-2022)</f>
        <v>7612.3390628978113</v>
      </c>
      <c r="AS78" s="106">
        <f>-'Levy Proposition'!G$11*'Incentive Relocation assumption'!O78/(1+Assumptions!$D$49)^('Incentive Relocation assumption'!$I78-2022)</f>
        <v>9246.2035450218864</v>
      </c>
    </row>
    <row r="79" spans="1:45" x14ac:dyDescent="0.35">
      <c r="A79">
        <v>2097</v>
      </c>
      <c r="B79" s="84">
        <f>'Future 95% Cost'!V78</f>
        <v>32917153.85659045</v>
      </c>
      <c r="C79" s="84">
        <f>'Future 95% Cost'!W78</f>
        <v>58547523.782126784</v>
      </c>
      <c r="D79" s="84">
        <f>'Future 95% Cost'!X78</f>
        <v>43542402.896580406</v>
      </c>
      <c r="E79" s="84">
        <f>'Future 95% Cost'!Y78</f>
        <v>15596103.15547703</v>
      </c>
      <c r="F79" s="84">
        <f>'Future 95% Cost'!Z78</f>
        <v>10842189.288669299</v>
      </c>
      <c r="G79" s="84">
        <f>'Future 95% Cost'!AA78</f>
        <v>6120590.6911293957</v>
      </c>
      <c r="H79" s="84"/>
      <c r="I79">
        <v>2097</v>
      </c>
      <c r="J79" s="103">
        <f t="shared" si="21"/>
        <v>5071.2846420334699</v>
      </c>
      <c r="K79" s="103">
        <f t="shared" si="28"/>
        <v>-1836.2665773168003</v>
      </c>
      <c r="L79" s="103">
        <f t="shared" si="29"/>
        <v>-2095.8827689827499</v>
      </c>
      <c r="M79" s="103">
        <f t="shared" si="30"/>
        <v>-453.32742663348472</v>
      </c>
      <c r="N79" s="103">
        <f t="shared" si="31"/>
        <v>-562.18046924746011</v>
      </c>
      <c r="O79" s="103">
        <f t="shared" si="32"/>
        <v>-123.62739985297472</v>
      </c>
      <c r="P79" s="106">
        <f t="shared" si="33"/>
        <v>6789166.3071593335</v>
      </c>
      <c r="Q79" s="106">
        <f t="shared" si="34"/>
        <v>36725.331546336005</v>
      </c>
      <c r="R79" s="106">
        <f t="shared" si="35"/>
        <v>41917.655379655</v>
      </c>
      <c r="S79" s="106">
        <f t="shared" si="36"/>
        <v>9066.5485326696944</v>
      </c>
      <c r="T79" s="106">
        <f t="shared" si="37"/>
        <v>11243.609384949203</v>
      </c>
      <c r="U79" s="106">
        <f t="shared" si="38"/>
        <v>2472.5479970594943</v>
      </c>
      <c r="V79" s="107">
        <f>P79*'Levy Proposition'!B$5/(1+Assumptions!$D$49)^('Incentive Relocation assumption'!$I79-2022)</f>
        <v>57936087.427306443</v>
      </c>
      <c r="W79" s="107">
        <f>Q79*'Levy Proposition'!C$5/(1+Assumptions!$D$49)^('Incentive Relocation assumption'!$I79-2022)</f>
        <v>809788.47903590172</v>
      </c>
      <c r="X79" s="107">
        <f>R79*'Levy Proposition'!D$5/(1+Assumptions!$D$49)^('Incentive Relocation assumption'!$I79-2022)</f>
        <v>598633.37506688561</v>
      </c>
      <c r="Y79" s="107">
        <f>S79*'Levy Proposition'!E$5/(1+Assumptions!$D$49)^('Incentive Relocation assumption'!$I79-2022)</f>
        <v>210798.52920095166</v>
      </c>
      <c r="Z79" s="107">
        <f>T79*'Levy Proposition'!F$5/(1+Assumptions!$D$49)^('Incentive Relocation assumption'!$I79-2022)</f>
        <v>146754.77785554042</v>
      </c>
      <c r="AA79" s="107">
        <f>U79*'Levy Proposition'!G$5/(1+Assumptions!$D$49)^('Incentive Relocation assumption'!$I79-2022)</f>
        <v>82810.699921006104</v>
      </c>
      <c r="AB79" s="81">
        <f>P79*'Levy Proposition'!B$33/(1+Assumptions!$D$49)^('Incentive Relocation assumption'!$I79-2022)</f>
        <v>57882872.125162415</v>
      </c>
      <c r="AC79" s="81">
        <f>Q79*'Levy Proposition'!C$33/(1+Assumptions!$D$49)^('Incentive Relocation assumption'!$I79-2022)</f>
        <v>809044.67425897892</v>
      </c>
      <c r="AD79" s="81">
        <f>R79*'Levy Proposition'!D$33/(1+Assumptions!$D$49)^('Incentive Relocation assumption'!$I79-2022)</f>
        <v>598083.51991887181</v>
      </c>
      <c r="AE79" s="81">
        <f>S79*'Levy Proposition'!E$33/(1+Assumptions!$D$49)^('Incentive Relocation assumption'!$I79-2022)</f>
        <v>210604.90709215769</v>
      </c>
      <c r="AF79" s="81">
        <f>T79*'Levy Proposition'!F$33/(1+Assumptions!$D$49)^('Incentive Relocation assumption'!$I79-2022)</f>
        <v>146619.98104423587</v>
      </c>
      <c r="AG79" s="81">
        <f>U79*'Levy Proposition'!G$33/(1+Assumptions!$D$49)^('Incentive Relocation assumption'!$I79-2022)</f>
        <v>82734.636855432604</v>
      </c>
      <c r="AH79" s="109">
        <f t="shared" si="22"/>
        <v>53215.302144028246</v>
      </c>
      <c r="AI79" s="109">
        <f t="shared" si="23"/>
        <v>743.80477692279965</v>
      </c>
      <c r="AJ79" s="109">
        <f t="shared" si="24"/>
        <v>549.85514801379759</v>
      </c>
      <c r="AK79" s="109">
        <f t="shared" si="25"/>
        <v>193.62210879396298</v>
      </c>
      <c r="AL79" s="109">
        <f t="shared" si="26"/>
        <v>134.79681130454992</v>
      </c>
      <c r="AM79" s="109">
        <f t="shared" si="27"/>
        <v>76.063065573500353</v>
      </c>
      <c r="AN79" s="106">
        <f>'Levy Proposition'!B$11*'Incentive Relocation assumption'!J79/(1+Assumptions!$D$49)^('Incentive Relocation assumption'!$I79-2022)</f>
        <v>0</v>
      </c>
      <c r="AO79" s="106">
        <f>-'Levy Proposition'!C$11*'Incentive Relocation assumption'!K79/(1+Assumptions!$D$49)^('Incentive Relocation assumption'!$I79-2022)</f>
        <v>66936.613147079479</v>
      </c>
      <c r="AP79" s="106">
        <f>-'Levy Proposition'!D$11*'Incentive Relocation assumption'!L79/(1+Assumptions!$D$49)^('Incentive Relocation assumption'!$I79-2022)</f>
        <v>32487.97816710973</v>
      </c>
      <c r="AQ79" s="106">
        <f>-'Levy Proposition'!E$11*'Incentive Relocation assumption'!M79/(1+Assumptions!$D$49)^('Incentive Relocation assumption'!$I79-2022)</f>
        <v>17992.402938767016</v>
      </c>
      <c r="AR79" s="106">
        <f>-'Levy Proposition'!F$11*'Incentive Relocation assumption'!N79/(1+Assumptions!$D$49)^('Incentive Relocation assumption'!$I79-2022)</f>
        <v>6851.0723212061421</v>
      </c>
      <c r="AS79" s="106">
        <f>-'Levy Proposition'!G$11*'Incentive Relocation assumption'!O79/(1+Assumptions!$D$49)^('Incentive Relocation assumption'!$I79-2022)</f>
        <v>8321.5433075340825</v>
      </c>
    </row>
    <row r="80" spans="1:45" x14ac:dyDescent="0.35">
      <c r="A80">
        <v>2098</v>
      </c>
      <c r="B80" s="84">
        <f>'Future 95% Cost'!V79</f>
        <v>31461527.954584189</v>
      </c>
      <c r="C80" s="84">
        <f>'Future 95% Cost'!W79</f>
        <v>55957430.207482271</v>
      </c>
      <c r="D80" s="84">
        <f>'Future 95% Cost'!X79</f>
        <v>41622326.855629064</v>
      </c>
      <c r="E80" s="84">
        <f>'Future 95% Cost'!Y79</f>
        <v>14915026.07064704</v>
      </c>
      <c r="F80" s="84">
        <f>'Future 95% Cost'!Z79</f>
        <v>10368759.340603467</v>
      </c>
      <c r="G80" s="84">
        <f>'Future 95% Cost'!AA79</f>
        <v>5853368.3168499069</v>
      </c>
      <c r="H80" s="84"/>
      <c r="I80">
        <v>2098</v>
      </c>
      <c r="J80" s="103">
        <f t="shared" si="21"/>
        <v>4817.7204099317969</v>
      </c>
      <c r="K80" s="103">
        <f t="shared" si="28"/>
        <v>-1744.4532484509605</v>
      </c>
      <c r="L80" s="103">
        <f t="shared" si="29"/>
        <v>-1991.0886305336126</v>
      </c>
      <c r="M80" s="103">
        <f t="shared" si="30"/>
        <v>-430.66105530181051</v>
      </c>
      <c r="N80" s="103">
        <f t="shared" si="31"/>
        <v>-534.07144578508712</v>
      </c>
      <c r="O80" s="103">
        <f t="shared" si="32"/>
        <v>-117.44602986032599</v>
      </c>
      <c r="P80" s="106">
        <f t="shared" si="33"/>
        <v>6794237.5918013668</v>
      </c>
      <c r="Q80" s="106">
        <f t="shared" si="34"/>
        <v>34889.064969019208</v>
      </c>
      <c r="R80" s="106">
        <f t="shared" si="35"/>
        <v>39821.772610672248</v>
      </c>
      <c r="S80" s="106">
        <f t="shared" si="36"/>
        <v>8613.2211060362097</v>
      </c>
      <c r="T80" s="106">
        <f t="shared" si="37"/>
        <v>10681.428915701743</v>
      </c>
      <c r="U80" s="106">
        <f t="shared" si="38"/>
        <v>2348.9205972065197</v>
      </c>
      <c r="V80" s="107">
        <f>P80*'Levy Proposition'!B$5/(1+Assumptions!$D$49)^('Incentive Relocation assumption'!$I80-2022)</f>
        <v>54927555.069310367</v>
      </c>
      <c r="W80" s="107">
        <f>Q80*'Levy Proposition'!C$5/(1+Assumptions!$D$49)^('Incentive Relocation assumption'!$I80-2022)</f>
        <v>728806.13815466908</v>
      </c>
      <c r="X80" s="107">
        <f>R80*'Levy Proposition'!D$5/(1+Assumptions!$D$49)^('Incentive Relocation assumption'!$I80-2022)</f>
        <v>538767.4553883716</v>
      </c>
      <c r="Y80" s="107">
        <f>S80*'Levy Proposition'!E$5/(1+Assumptions!$D$49)^('Incentive Relocation assumption'!$I80-2022)</f>
        <v>189717.76701310495</v>
      </c>
      <c r="Z80" s="107">
        <f>T80*'Levy Proposition'!F$5/(1+Assumptions!$D$49)^('Incentive Relocation assumption'!$I80-2022)</f>
        <v>132078.66705140035</v>
      </c>
      <c r="AA80" s="107">
        <f>U80*'Levy Proposition'!G$5/(1+Assumptions!$D$49)^('Incentive Relocation assumption'!$I80-2022)</f>
        <v>74529.272729549295</v>
      </c>
      <c r="AB80" s="81">
        <f>P80*'Levy Proposition'!B$33/(1+Assumptions!$D$49)^('Incentive Relocation assumption'!$I80-2022)</f>
        <v>54877103.156368993</v>
      </c>
      <c r="AC80" s="81">
        <f>Q80*'Levy Proposition'!C$33/(1+Assumptions!$D$49)^('Incentive Relocation assumption'!$I80-2022)</f>
        <v>728136.71706379927</v>
      </c>
      <c r="AD80" s="81">
        <f>R80*'Levy Proposition'!D$33/(1+Assumptions!$D$49)^('Incentive Relocation assumption'!$I80-2022)</f>
        <v>538272.58812692878</v>
      </c>
      <c r="AE80" s="81">
        <f>S80*'Levy Proposition'!E$33/(1+Assumptions!$D$49)^('Incentive Relocation assumption'!$I80-2022)</f>
        <v>189543.50795036857</v>
      </c>
      <c r="AF80" s="81">
        <f>T80*'Levy Proposition'!F$33/(1+Assumptions!$D$49)^('Incentive Relocation assumption'!$I80-2022)</f>
        <v>131957.35050266483</v>
      </c>
      <c r="AG80" s="81">
        <f>U80*'Levy Proposition'!G$33/(1+Assumptions!$D$49)^('Incentive Relocation assumption'!$I80-2022)</f>
        <v>74460.81629862696</v>
      </c>
      <c r="AH80" s="109">
        <f t="shared" si="22"/>
        <v>50451.912941373885</v>
      </c>
      <c r="AI80" s="109">
        <f t="shared" si="23"/>
        <v>669.42109086981509</v>
      </c>
      <c r="AJ80" s="109">
        <f t="shared" si="24"/>
        <v>494.86726144282147</v>
      </c>
      <c r="AK80" s="109">
        <f t="shared" si="25"/>
        <v>174.25906273638248</v>
      </c>
      <c r="AL80" s="109">
        <f t="shared" si="26"/>
        <v>121.31654873551452</v>
      </c>
      <c r="AM80" s="109">
        <f t="shared" si="27"/>
        <v>68.45643092233513</v>
      </c>
      <c r="AN80" s="106">
        <f>'Levy Proposition'!B$11*'Incentive Relocation assumption'!J80/(1+Assumptions!$D$49)^('Incentive Relocation assumption'!$I80-2022)</f>
        <v>0</v>
      </c>
      <c r="AO80" s="106">
        <f>-'Levy Proposition'!C$11*'Incentive Relocation assumption'!K80/(1+Assumptions!$D$49)^('Incentive Relocation assumption'!$I80-2022)</f>
        <v>60242.663105007239</v>
      </c>
      <c r="AP80" s="106">
        <f>-'Levy Proposition'!D$11*'Incentive Relocation assumption'!L80/(1+Assumptions!$D$49)^('Incentive Relocation assumption'!$I80-2022)</f>
        <v>29239.040215308763</v>
      </c>
      <c r="AQ80" s="106">
        <f>-'Levy Proposition'!E$11*'Incentive Relocation assumption'!M80/(1+Assumptions!$D$49)^('Incentive Relocation assumption'!$I80-2022)</f>
        <v>16193.085035659231</v>
      </c>
      <c r="AR80" s="106">
        <f>-'Levy Proposition'!F$11*'Incentive Relocation assumption'!N80/(1+Assumptions!$D$49)^('Incentive Relocation assumption'!$I80-2022)</f>
        <v>6165.9355373654616</v>
      </c>
      <c r="AS80" s="106">
        <f>-'Levy Proposition'!G$11*'Incentive Relocation assumption'!O80/(1+Assumptions!$D$49)^('Incentive Relocation assumption'!$I80-2022)</f>
        <v>7489.3530822656548</v>
      </c>
    </row>
    <row r="81" spans="1:45" x14ac:dyDescent="0.35">
      <c r="A81">
        <v>2099</v>
      </c>
      <c r="B81" s="84">
        <f>'Future 95% Cost'!V80</f>
        <v>30070526.753863633</v>
      </c>
      <c r="C81" s="84">
        <f>'Future 95% Cost'!W80</f>
        <v>53482310.143146597</v>
      </c>
      <c r="D81" s="84">
        <f>'Future 95% Cost'!X80</f>
        <v>39787263.580192283</v>
      </c>
      <c r="E81" s="84">
        <f>'Future 95% Cost'!Y80</f>
        <v>14263876.448183633</v>
      </c>
      <c r="F81" s="84">
        <f>'Future 95% Cost'!Z80</f>
        <v>9916143.655524388</v>
      </c>
      <c r="G81" s="84">
        <f>'Future 95% Cost'!AA80</f>
        <v>5597893.4754041284</v>
      </c>
      <c r="H81" s="84"/>
      <c r="I81">
        <v>2099</v>
      </c>
      <c r="J81" s="103">
        <f t="shared" si="21"/>
        <v>4576.8343894352065</v>
      </c>
      <c r="K81" s="103">
        <f t="shared" si="28"/>
        <v>-1657.2305860284123</v>
      </c>
      <c r="L81" s="103">
        <f t="shared" si="29"/>
        <v>-1891.5341990069319</v>
      </c>
      <c r="M81" s="103">
        <f t="shared" si="30"/>
        <v>-409.12800253671998</v>
      </c>
      <c r="N81" s="103">
        <f t="shared" si="31"/>
        <v>-507.36787349583284</v>
      </c>
      <c r="O81" s="103">
        <f t="shared" si="32"/>
        <v>-111.5737283673097</v>
      </c>
      <c r="P81" s="106">
        <f t="shared" si="33"/>
        <v>6799055.3122112984</v>
      </c>
      <c r="Q81" s="106">
        <f t="shared" si="34"/>
        <v>33144.611720568246</v>
      </c>
      <c r="R81" s="106">
        <f t="shared" si="35"/>
        <v>37830.683980138638</v>
      </c>
      <c r="S81" s="106">
        <f t="shared" si="36"/>
        <v>8182.5600507343988</v>
      </c>
      <c r="T81" s="106">
        <f t="shared" si="37"/>
        <v>10147.357469916657</v>
      </c>
      <c r="U81" s="106">
        <f t="shared" si="38"/>
        <v>2231.4745673461939</v>
      </c>
      <c r="V81" s="107">
        <f>P81*'Levy Proposition'!B$5/(1+Assumptions!$D$49)^('Incentive Relocation assumption'!$I81-2022)</f>
        <v>52073280.157101862</v>
      </c>
      <c r="W81" s="107">
        <f>Q81*'Levy Proposition'!C$5/(1+Assumptions!$D$49)^('Incentive Relocation assumption'!$I81-2022)</f>
        <v>655922.3806743907</v>
      </c>
      <c r="X81" s="107">
        <f>R81*'Levy Proposition'!D$5/(1+Assumptions!$D$49)^('Incentive Relocation assumption'!$I81-2022)</f>
        <v>484888.38590602961</v>
      </c>
      <c r="Y81" s="107">
        <f>S81*'Levy Proposition'!E$5/(1+Assumptions!$D$49)^('Incentive Relocation assumption'!$I81-2022)</f>
        <v>170745.17197474011</v>
      </c>
      <c r="Z81" s="107">
        <f>T81*'Levy Proposition'!F$5/(1+Assumptions!$D$49)^('Incentive Relocation assumption'!$I81-2022)</f>
        <v>118870.23063226341</v>
      </c>
      <c r="AA81" s="107">
        <f>U81*'Levy Proposition'!G$5/(1+Assumptions!$D$49)^('Incentive Relocation assumption'!$I81-2022)</f>
        <v>67076.023978714526</v>
      </c>
      <c r="AB81" s="81">
        <f>P81*'Levy Proposition'!B$33/(1+Assumptions!$D$49)^('Incentive Relocation assumption'!$I81-2022)</f>
        <v>52025449.945221096</v>
      </c>
      <c r="AC81" s="81">
        <f>Q81*'Levy Proposition'!C$33/(1+Assumptions!$D$49)^('Incentive Relocation assumption'!$I81-2022)</f>
        <v>655319.9045801186</v>
      </c>
      <c r="AD81" s="81">
        <f>R81*'Levy Proposition'!D$33/(1+Assumptions!$D$49)^('Incentive Relocation assumption'!$I81-2022)</f>
        <v>484443.00750531349</v>
      </c>
      <c r="AE81" s="81">
        <f>S81*'Levy Proposition'!E$33/(1+Assumptions!$D$49)^('Incentive Relocation assumption'!$I81-2022)</f>
        <v>170588.33956993418</v>
      </c>
      <c r="AF81" s="81">
        <f>T81*'Levy Proposition'!F$33/(1+Assumptions!$D$49)^('Incentive Relocation assumption'!$I81-2022)</f>
        <v>118761.04626169361</v>
      </c>
      <c r="AG81" s="81">
        <f>U81*'Levy Proposition'!G$33/(1+Assumptions!$D$49)^('Incentive Relocation assumption'!$I81-2022)</f>
        <v>67014.413486167439</v>
      </c>
      <c r="AH81" s="109">
        <f t="shared" si="22"/>
        <v>47830.211880765855</v>
      </c>
      <c r="AI81" s="109">
        <f t="shared" si="23"/>
        <v>602.47609427210409</v>
      </c>
      <c r="AJ81" s="109">
        <f t="shared" si="24"/>
        <v>445.37840071611572</v>
      </c>
      <c r="AK81" s="109">
        <f t="shared" si="25"/>
        <v>156.8324048059294</v>
      </c>
      <c r="AL81" s="109">
        <f t="shared" si="26"/>
        <v>109.18437056979747</v>
      </c>
      <c r="AM81" s="109">
        <f t="shared" si="27"/>
        <v>61.610492547086324</v>
      </c>
      <c r="AN81" s="106">
        <f>'Levy Proposition'!B$11*'Incentive Relocation assumption'!J81/(1+Assumptions!$D$49)^('Incentive Relocation assumption'!$I81-2022)</f>
        <v>0</v>
      </c>
      <c r="AO81" s="106">
        <f>-'Levy Proposition'!C$11*'Incentive Relocation assumption'!K81/(1+Assumptions!$D$49)^('Incentive Relocation assumption'!$I81-2022)</f>
        <v>54218.136941124067</v>
      </c>
      <c r="AP81" s="106">
        <f>-'Levy Proposition'!D$11*'Incentive Relocation assumption'!L81/(1+Assumptions!$D$49)^('Incentive Relocation assumption'!$I81-2022)</f>
        <v>26315.010072801357</v>
      </c>
      <c r="AQ81" s="106">
        <f>-'Levy Proposition'!E$11*'Incentive Relocation assumption'!M81/(1+Assumptions!$D$49)^('Incentive Relocation assumption'!$I81-2022)</f>
        <v>14573.706684120096</v>
      </c>
      <c r="AR81" s="106">
        <f>-'Levy Proposition'!F$11*'Incentive Relocation assumption'!N81/(1+Assumptions!$D$49)^('Incentive Relocation assumption'!$I81-2022)</f>
        <v>5549.3153872083276</v>
      </c>
      <c r="AS81" s="106">
        <f>-'Levy Proposition'!G$11*'Incentive Relocation assumption'!O81/(1+Assumptions!$D$49)^('Incentive Relocation assumption'!$I81-2022)</f>
        <v>6740.3854691304005</v>
      </c>
    </row>
    <row r="82" spans="1:45" x14ac:dyDescent="0.35">
      <c r="A82">
        <v>2100</v>
      </c>
      <c r="B82" s="84">
        <f>'Future 95% Cost'!V81</f>
        <v>27342065.303002629</v>
      </c>
      <c r="C82" s="84">
        <f>'Future 95% Cost'!W81</f>
        <v>48628523.006571174</v>
      </c>
      <c r="D82" s="84">
        <f>'Future 95% Cost'!X81</f>
        <v>36181861.206902079</v>
      </c>
      <c r="E82" s="84">
        <f>'Future 95% Cost'!Y81</f>
        <v>12977233.869401533</v>
      </c>
      <c r="F82" s="84">
        <f>'Future 95% Cost'!Z81</f>
        <v>9021742.2419683337</v>
      </c>
      <c r="G82" s="84">
        <f>'Future 95% Cost'!AA81</f>
        <v>5093016.1937726494</v>
      </c>
      <c r="H82" s="84"/>
      <c r="I82">
        <v>2100</v>
      </c>
      <c r="J82" s="103">
        <f t="shared" si="21"/>
        <v>4347.992669963447</v>
      </c>
      <c r="K82" s="103">
        <f t="shared" si="28"/>
        <v>-1574.3690567269919</v>
      </c>
      <c r="L82" s="103">
        <f t="shared" si="29"/>
        <v>-1796.9574890565855</v>
      </c>
      <c r="M82" s="103">
        <f t="shared" si="30"/>
        <v>-388.67160240988397</v>
      </c>
      <c r="N82" s="103">
        <f t="shared" si="31"/>
        <v>-481.99947982104123</v>
      </c>
      <c r="O82" s="103">
        <f t="shared" si="32"/>
        <v>-105.99504194894422</v>
      </c>
      <c r="P82" s="106">
        <f t="shared" si="33"/>
        <v>6803632.1466007335</v>
      </c>
      <c r="Q82" s="106">
        <f t="shared" si="34"/>
        <v>31487.381134539835</v>
      </c>
      <c r="R82" s="106">
        <f t="shared" si="35"/>
        <v>35939.149781131709</v>
      </c>
      <c r="S82" s="106">
        <f t="shared" si="36"/>
        <v>7773.4320481976793</v>
      </c>
      <c r="T82" s="106">
        <f t="shared" si="37"/>
        <v>9639.9895964208245</v>
      </c>
      <c r="U82" s="106">
        <f t="shared" si="38"/>
        <v>2119.9008389788842</v>
      </c>
      <c r="V82" s="107">
        <f>P82*'Levy Proposition'!B$5/(1+Assumptions!$D$49)^('Incentive Relocation assumption'!$I82-2022)</f>
        <v>49365553.197296269</v>
      </c>
      <c r="W82" s="107">
        <f>Q82*'Levy Proposition'!C$5/(1+Assumptions!$D$49)^('Incentive Relocation assumption'!$I82-2022)</f>
        <v>590327.31332218146</v>
      </c>
      <c r="X82" s="107">
        <f>R82*'Levy Proposition'!D$5/(1+Assumptions!$D$49)^('Incentive Relocation assumption'!$I82-2022)</f>
        <v>436397.45577629661</v>
      </c>
      <c r="Y82" s="107">
        <f>S82*'Levy Proposition'!E$5/(1+Assumptions!$D$49)^('Incentive Relocation assumption'!$I82-2022)</f>
        <v>153669.91827744711</v>
      </c>
      <c r="Z82" s="107">
        <f>T82*'Levy Proposition'!F$5/(1+Assumptions!$D$49)^('Incentive Relocation assumption'!$I82-2022)</f>
        <v>106982.69482889728</v>
      </c>
      <c r="AA82" s="107">
        <f>U82*'Levy Proposition'!G$5/(1+Assumptions!$D$49)^('Incentive Relocation assumption'!$I82-2022)</f>
        <v>60368.132252137912</v>
      </c>
      <c r="AB82" s="81">
        <f>P82*'Levy Proposition'!B$33/(1+Assumptions!$D$49)^('Incentive Relocation assumption'!$I82-2022)</f>
        <v>49320210.079637565</v>
      </c>
      <c r="AC82" s="81">
        <f>Q82*'Levy Proposition'!C$33/(1+Assumptions!$D$49)^('Incentive Relocation assumption'!$I82-2022)</f>
        <v>589785.0874360837</v>
      </c>
      <c r="AD82" s="81">
        <f>R82*'Levy Proposition'!D$33/(1+Assumptions!$D$49)^('Incentive Relocation assumption'!$I82-2022)</f>
        <v>435996.61713676708</v>
      </c>
      <c r="AE82" s="81">
        <f>S82*'Levy Proposition'!E$33/(1+Assumptions!$D$49)^('Incentive Relocation assumption'!$I82-2022)</f>
        <v>153528.76978960965</v>
      </c>
      <c r="AF82" s="81">
        <f>T82*'Levy Proposition'!F$33/(1+Assumptions!$D$49)^('Incentive Relocation assumption'!$I82-2022)</f>
        <v>106884.4293663452</v>
      </c>
      <c r="AG82" s="81">
        <f>U82*'Levy Proposition'!G$33/(1+Assumptions!$D$49)^('Incentive Relocation assumption'!$I82-2022)</f>
        <v>60312.683074598972</v>
      </c>
      <c r="AH82" s="109">
        <f t="shared" si="22"/>
        <v>45343.117658704519</v>
      </c>
      <c r="AI82" s="109">
        <f t="shared" si="23"/>
        <v>542.22588609775994</v>
      </c>
      <c r="AJ82" s="109">
        <f t="shared" si="24"/>
        <v>400.83863952953834</v>
      </c>
      <c r="AK82" s="109">
        <f t="shared" si="25"/>
        <v>141.14848783746129</v>
      </c>
      <c r="AL82" s="109">
        <f t="shared" si="26"/>
        <v>98.265462552080862</v>
      </c>
      <c r="AM82" s="109">
        <f t="shared" si="27"/>
        <v>55.449177538939693</v>
      </c>
      <c r="AN82" s="106">
        <f>'Levy Proposition'!B$11*'Incentive Relocation assumption'!J82/(1+Assumptions!$D$49)^('Incentive Relocation assumption'!$I82-2022)</f>
        <v>0</v>
      </c>
      <c r="AO82" s="106">
        <f>-'Levy Proposition'!C$11*'Incentive Relocation assumption'!K82/(1+Assumptions!$D$49)^('Incentive Relocation assumption'!$I82-2022)</f>
        <v>48796.08938008832</v>
      </c>
      <c r="AP82" s="106">
        <f>-'Levy Proposition'!D$11*'Incentive Relocation assumption'!L82/(1+Assumptions!$D$49)^('Incentive Relocation assumption'!$I82-2022)</f>
        <v>23683.395557186366</v>
      </c>
      <c r="AQ82" s="106">
        <f>-'Levy Proposition'!E$11*'Incentive Relocation assumption'!M82/(1+Assumptions!$D$49)^('Incentive Relocation assumption'!$I82-2022)</f>
        <v>13116.273152833481</v>
      </c>
      <c r="AR82" s="106">
        <f>-'Levy Proposition'!F$11*'Incentive Relocation assumption'!N82/(1+Assumptions!$D$49)^('Incentive Relocation assumption'!$I82-2022)</f>
        <v>4994.3599118236871</v>
      </c>
      <c r="AS82" s="106">
        <f>-'Levy Proposition'!G$11*'Incentive Relocation assumption'!O82/(1+Assumptions!$D$49)^('Incentive Relocation assumption'!$I82-2022)</f>
        <v>6066.3178479388862</v>
      </c>
    </row>
    <row r="83" spans="1:45" x14ac:dyDescent="0.35">
      <c r="A83">
        <v>2101</v>
      </c>
      <c r="B83" s="84">
        <f>'Future 95% Cost'!V82</f>
        <v>26133646.403571807</v>
      </c>
      <c r="C83" s="84">
        <f>'Future 95% Cost'!W82</f>
        <v>46478261.759726495</v>
      </c>
      <c r="D83" s="84">
        <f>'Future 95% Cost'!X82</f>
        <v>34587264.269346386</v>
      </c>
      <c r="E83" s="84">
        <f>'Future 95% Cost'!Y82</f>
        <v>12411008.66719611</v>
      </c>
      <c r="F83" s="84">
        <f>'Future 95% Cost'!Z82</f>
        <v>8628175.8815980814</v>
      </c>
      <c r="G83" s="84">
        <f>'Future 95% Cost'!AA82</f>
        <v>4870869.760112782</v>
      </c>
      <c r="H83" s="84"/>
      <c r="I83">
        <v>2101</v>
      </c>
      <c r="J83" s="103">
        <f t="shared" si="21"/>
        <v>4130.593036465275</v>
      </c>
      <c r="K83" s="103">
        <f t="shared" si="28"/>
        <v>-1495.6506038906423</v>
      </c>
      <c r="L83" s="103">
        <f t="shared" si="29"/>
        <v>-1707.1096146037562</v>
      </c>
      <c r="M83" s="103">
        <f t="shared" si="30"/>
        <v>-369.23802228938979</v>
      </c>
      <c r="N83" s="103">
        <f t="shared" si="31"/>
        <v>-457.89950582998921</v>
      </c>
      <c r="O83" s="103">
        <f t="shared" si="32"/>
        <v>-100.69528985149701</v>
      </c>
      <c r="P83" s="106">
        <f t="shared" si="33"/>
        <v>6807980.1392706968</v>
      </c>
      <c r="Q83" s="106">
        <f t="shared" si="34"/>
        <v>29913.012077812844</v>
      </c>
      <c r="R83" s="106">
        <f t="shared" si="35"/>
        <v>34142.192292075124</v>
      </c>
      <c r="S83" s="106">
        <f t="shared" si="36"/>
        <v>7384.7604457877951</v>
      </c>
      <c r="T83" s="106">
        <f t="shared" si="37"/>
        <v>9157.9901165997835</v>
      </c>
      <c r="U83" s="106">
        <f t="shared" si="38"/>
        <v>2013.90579702994</v>
      </c>
      <c r="V83" s="107">
        <f>P83*'Levy Proposition'!B$5/(1+Assumptions!$D$49)^('Incentive Relocation assumption'!$I83-2022)</f>
        <v>46797029.490559429</v>
      </c>
      <c r="W83" s="107">
        <f>Q83*'Levy Proposition'!C$5/(1+Assumptions!$D$49)^('Incentive Relocation assumption'!$I83-2022)</f>
        <v>531292.03564587398</v>
      </c>
      <c r="X83" s="107">
        <f>R83*'Levy Proposition'!D$5/(1+Assumptions!$D$49)^('Incentive Relocation assumption'!$I83-2022)</f>
        <v>392755.82782247144</v>
      </c>
      <c r="Y83" s="107">
        <f>S83*'Levy Proposition'!E$5/(1+Assumptions!$D$49)^('Incentive Relocation assumption'!$I83-2022)</f>
        <v>138302.26360304208</v>
      </c>
      <c r="Z83" s="107">
        <f>T83*'Levy Proposition'!F$5/(1+Assumptions!$D$49)^('Incentive Relocation assumption'!$I83-2022)</f>
        <v>96283.963882093405</v>
      </c>
      <c r="AA83" s="107">
        <f>U83*'Levy Proposition'!G$5/(1+Assumptions!$D$49)^('Incentive Relocation assumption'!$I83-2022)</f>
        <v>54331.058632337474</v>
      </c>
      <c r="AB83" s="81">
        <f>P83*'Levy Proposition'!B$33/(1+Assumptions!$D$49)^('Incentive Relocation assumption'!$I83-2022)</f>
        <v>46754045.606518112</v>
      </c>
      <c r="AC83" s="81">
        <f>Q83*'Levy Proposition'!C$33/(1+Assumptions!$D$49)^('Incentive Relocation assumption'!$I83-2022)</f>
        <v>530804.03468724736</v>
      </c>
      <c r="AD83" s="81">
        <f>R83*'Levy Proposition'!D$33/(1+Assumptions!$D$49)^('Incentive Relocation assumption'!$I83-2022)</f>
        <v>392395.07477589021</v>
      </c>
      <c r="AE83" s="81">
        <f>S83*'Levy Proposition'!E$33/(1+Assumptions!$D$49)^('Incentive Relocation assumption'!$I83-2022)</f>
        <v>138175.23057282454</v>
      </c>
      <c r="AF83" s="81">
        <f>T83*'Levy Proposition'!F$33/(1+Assumptions!$D$49)^('Incentive Relocation assumption'!$I83-2022)</f>
        <v>96195.525389659146</v>
      </c>
      <c r="AG83" s="81">
        <f>U83*'Levy Proposition'!G$33/(1+Assumptions!$D$49)^('Incentive Relocation assumption'!$I83-2022)</f>
        <v>54281.154611729369</v>
      </c>
      <c r="AH83" s="109">
        <f t="shared" si="22"/>
        <v>42983.884041316807</v>
      </c>
      <c r="AI83" s="109">
        <f t="shared" si="23"/>
        <v>488.0009586266242</v>
      </c>
      <c r="AJ83" s="109">
        <f t="shared" si="24"/>
        <v>360.75304658123059</v>
      </c>
      <c r="AK83" s="109">
        <f t="shared" si="25"/>
        <v>127.03303021754255</v>
      </c>
      <c r="AL83" s="109">
        <f t="shared" si="26"/>
        <v>88.438492434259388</v>
      </c>
      <c r="AM83" s="109">
        <f t="shared" si="27"/>
        <v>49.904020608104474</v>
      </c>
      <c r="AN83" s="106">
        <f>'Levy Proposition'!B$11*'Incentive Relocation assumption'!J83/(1+Assumptions!$D$49)^('Incentive Relocation assumption'!$I83-2022)</f>
        <v>0</v>
      </c>
      <c r="AO83" s="106">
        <f>-'Levy Proposition'!C$11*'Incentive Relocation assumption'!K83/(1+Assumptions!$D$49)^('Incentive Relocation assumption'!$I83-2022)</f>
        <v>43916.269962857252</v>
      </c>
      <c r="AP83" s="106">
        <f>-'Levy Proposition'!D$11*'Incentive Relocation assumption'!L83/(1+Assumptions!$D$49)^('Incentive Relocation assumption'!$I83-2022)</f>
        <v>21314.953844455962</v>
      </c>
      <c r="AQ83" s="106">
        <f>-'Levy Proposition'!E$11*'Incentive Relocation assumption'!M83/(1+Assumptions!$D$49)^('Incentive Relocation assumption'!$I83-2022)</f>
        <v>11804.589261234143</v>
      </c>
      <c r="AR83" s="106">
        <f>-'Levy Proposition'!F$11*'Incentive Relocation assumption'!N83/(1+Assumptions!$D$49)^('Incentive Relocation assumption'!$I83-2022)</f>
        <v>4494.9023777471402</v>
      </c>
      <c r="AS83" s="106">
        <f>-'Levy Proposition'!G$11*'Incentive Relocation assumption'!O83/(1+Assumptions!$D$49)^('Incentive Relocation assumption'!$I83-2022)</f>
        <v>5459.659896419781</v>
      </c>
    </row>
    <row r="84" spans="1:45" x14ac:dyDescent="0.35">
      <c r="A84">
        <v>2102</v>
      </c>
      <c r="B84" s="84">
        <f>'Future 95% Cost'!V83</f>
        <v>24978852.475831062</v>
      </c>
      <c r="C84" s="84">
        <f>'Future 95% Cost'!W83</f>
        <v>44423412.019000985</v>
      </c>
      <c r="D84" s="84">
        <f>'Future 95% Cost'!X83</f>
        <v>33063236.419691376</v>
      </c>
      <c r="E84" s="84">
        <f>'Future 95% Cost'!Y83</f>
        <v>11869646.619646117</v>
      </c>
      <c r="F84" s="84">
        <f>'Future 95% Cost'!Z83</f>
        <v>8251899.2822696902</v>
      </c>
      <c r="G84" s="84">
        <f>'Future 95% Cost'!AA83</f>
        <v>4658481.7573514627</v>
      </c>
      <c r="H84" s="84"/>
      <c r="I84">
        <v>2102</v>
      </c>
      <c r="J84" s="103">
        <f t="shared" si="21"/>
        <v>3924.063384642011</v>
      </c>
      <c r="K84" s="103">
        <f t="shared" si="28"/>
        <v>-1420.8680736961103</v>
      </c>
      <c r="L84" s="103">
        <f t="shared" si="29"/>
        <v>-1621.7541338735684</v>
      </c>
      <c r="M84" s="103">
        <f t="shared" si="30"/>
        <v>-350.77612117492026</v>
      </c>
      <c r="N84" s="103">
        <f t="shared" si="31"/>
        <v>-435.00453053848969</v>
      </c>
      <c r="O84" s="103">
        <f t="shared" si="32"/>
        <v>-95.660525358922158</v>
      </c>
      <c r="P84" s="106">
        <f t="shared" si="33"/>
        <v>6812110.7323071621</v>
      </c>
      <c r="Q84" s="106">
        <f t="shared" si="34"/>
        <v>28417.361473922203</v>
      </c>
      <c r="R84" s="106">
        <f t="shared" si="35"/>
        <v>32435.082677471368</v>
      </c>
      <c r="S84" s="106">
        <f t="shared" si="36"/>
        <v>7015.5224234984053</v>
      </c>
      <c r="T84" s="106">
        <f t="shared" si="37"/>
        <v>8700.0906107697938</v>
      </c>
      <c r="U84" s="106">
        <f t="shared" si="38"/>
        <v>1913.2105071784431</v>
      </c>
      <c r="V84" s="107">
        <f>P84*'Levy Proposition'!B$5/(1+Assumptions!$D$49)^('Incentive Relocation assumption'!$I84-2022)</f>
        <v>44360714.030817904</v>
      </c>
      <c r="W84" s="107">
        <f>Q84*'Levy Proposition'!C$5/(1+Assumptions!$D$49)^('Incentive Relocation assumption'!$I84-2022)</f>
        <v>478160.5403825898</v>
      </c>
      <c r="X84" s="107">
        <f>R84*'Levy Proposition'!D$5/(1+Assumptions!$D$49)^('Incentive Relocation assumption'!$I84-2022)</f>
        <v>353478.55090976803</v>
      </c>
      <c r="Y84" s="107">
        <f>S84*'Levy Proposition'!E$5/(1+Assumptions!$D$49)^('Incentive Relocation assumption'!$I84-2022)</f>
        <v>124471.44068360279</v>
      </c>
      <c r="Z84" s="107">
        <f>T84*'Levy Proposition'!F$5/(1+Assumptions!$D$49)^('Incentive Relocation assumption'!$I84-2022)</f>
        <v>86655.152178351826</v>
      </c>
      <c r="AA84" s="107">
        <f>U84*'Levy Proposition'!G$5/(1+Assumptions!$D$49)^('Incentive Relocation assumption'!$I84-2022)</f>
        <v>48897.718415098941</v>
      </c>
      <c r="AB84" s="81">
        <f>P84*'Levy Proposition'!B$33/(1+Assumptions!$D$49)^('Incentive Relocation assumption'!$I84-2022)</f>
        <v>44319967.944823802</v>
      </c>
      <c r="AC84" s="81">
        <f>Q84*'Levy Proposition'!C$33/(1+Assumptions!$D$49)^('Incentive Relocation assumption'!$I84-2022)</f>
        <v>477721.34162479074</v>
      </c>
      <c r="AD84" s="81">
        <f>R84*'Levy Proposition'!D$33/(1+Assumptions!$D$49)^('Incentive Relocation assumption'!$I84-2022)</f>
        <v>353153.87472393306</v>
      </c>
      <c r="AE84" s="81">
        <f>S84*'Levy Proposition'!E$33/(1+Assumptions!$D$49)^('Incentive Relocation assumption'!$I84-2022)</f>
        <v>124357.11150435693</v>
      </c>
      <c r="AF84" s="81">
        <f>T84*'Levy Proposition'!F$33/(1+Assumptions!$D$49)^('Incentive Relocation assumption'!$I84-2022)</f>
        <v>86575.557916635516</v>
      </c>
      <c r="AG84" s="81">
        <f>U84*'Levy Proposition'!G$33/(1+Assumptions!$D$49)^('Incentive Relocation assumption'!$I84-2022)</f>
        <v>48852.805011809869</v>
      </c>
      <c r="AH84" s="109">
        <f t="shared" si="22"/>
        <v>40746.085994102061</v>
      </c>
      <c r="AI84" s="109">
        <f t="shared" si="23"/>
        <v>439.19875779905124</v>
      </c>
      <c r="AJ84" s="109">
        <f t="shared" si="24"/>
        <v>324.67618583497824</v>
      </c>
      <c r="AK84" s="109">
        <f t="shared" si="25"/>
        <v>114.32917924586218</v>
      </c>
      <c r="AL84" s="109">
        <f t="shared" si="26"/>
        <v>79.59426171630912</v>
      </c>
      <c r="AM84" s="109">
        <f t="shared" si="27"/>
        <v>44.913403289072448</v>
      </c>
      <c r="AN84" s="106">
        <f>'Levy Proposition'!B$11*'Incentive Relocation assumption'!J84/(1+Assumptions!$D$49)^('Incentive Relocation assumption'!$I84-2022)</f>
        <v>0</v>
      </c>
      <c r="AO84" s="106">
        <f>-'Levy Proposition'!C$11*'Incentive Relocation assumption'!K84/(1+Assumptions!$D$49)^('Incentive Relocation assumption'!$I84-2022)</f>
        <v>39524.453536179411</v>
      </c>
      <c r="AP84" s="106">
        <f>-'Levy Proposition'!D$11*'Incentive Relocation assumption'!L84/(1+Assumptions!$D$49)^('Incentive Relocation assumption'!$I84-2022)</f>
        <v>19183.366519140429</v>
      </c>
      <c r="AQ84" s="106">
        <f>-'Levy Proposition'!E$11*'Incentive Relocation assumption'!M84/(1+Assumptions!$D$49)^('Incentive Relocation assumption'!$I84-2022)</f>
        <v>10624.079416670376</v>
      </c>
      <c r="AR84" s="106">
        <f>-'Levy Proposition'!F$11*'Incentive Relocation assumption'!N84/(1+Assumptions!$D$49)^('Incentive Relocation assumption'!$I84-2022)</f>
        <v>4045.3927514605898</v>
      </c>
      <c r="AS84" s="106">
        <f>-'Levy Proposition'!G$11*'Incentive Relocation assumption'!O84/(1+Assumptions!$D$49)^('Incentive Relocation assumption'!$I84-2022)</f>
        <v>4913.6703568379762</v>
      </c>
    </row>
    <row r="85" spans="1:45" x14ac:dyDescent="0.35">
      <c r="A85">
        <v>2103</v>
      </c>
      <c r="B85" s="84">
        <f>'Future 95% Cost'!V84</f>
        <v>23875295.901836693</v>
      </c>
      <c r="C85" s="84">
        <f>'Future 95% Cost'!W84</f>
        <v>42459727.919284388</v>
      </c>
      <c r="D85" s="84">
        <f>'Future 95% Cost'!X84</f>
        <v>31606643.991382346</v>
      </c>
      <c r="E85" s="84">
        <f>'Future 95% Cost'!Y84</f>
        <v>11352050.29943567</v>
      </c>
      <c r="F85" s="84">
        <f>'Future 95% Cost'!Z84</f>
        <v>7892148.579925756</v>
      </c>
      <c r="G85" s="84">
        <f>'Future 95% Cost'!AA84</f>
        <v>4455421.0917210085</v>
      </c>
      <c r="H85" s="84"/>
      <c r="I85">
        <v>2103</v>
      </c>
      <c r="J85" s="103">
        <f t="shared" si="21"/>
        <v>3727.8602154099103</v>
      </c>
      <c r="K85" s="103">
        <f t="shared" si="28"/>
        <v>-1349.8246700113048</v>
      </c>
      <c r="L85" s="103">
        <f t="shared" si="29"/>
        <v>-1540.66642717989</v>
      </c>
      <c r="M85" s="103">
        <f t="shared" si="30"/>
        <v>-333.23731511617427</v>
      </c>
      <c r="N85" s="103">
        <f t="shared" si="31"/>
        <v>-413.25430401156518</v>
      </c>
      <c r="O85" s="103">
        <f t="shared" si="32"/>
        <v>-90.877499090976059</v>
      </c>
      <c r="P85" s="106">
        <f t="shared" si="33"/>
        <v>6816034.795691804</v>
      </c>
      <c r="Q85" s="106">
        <f t="shared" si="34"/>
        <v>26996.493400226092</v>
      </c>
      <c r="R85" s="106">
        <f t="shared" si="35"/>
        <v>30813.3285435978</v>
      </c>
      <c r="S85" s="106">
        <f t="shared" si="36"/>
        <v>6664.746302323485</v>
      </c>
      <c r="T85" s="106">
        <f t="shared" si="37"/>
        <v>8265.0860802313036</v>
      </c>
      <c r="U85" s="106">
        <f t="shared" si="38"/>
        <v>1817.549981819521</v>
      </c>
      <c r="V85" s="107">
        <f>P85*'Levy Proposition'!B$5/(1+Assumptions!$D$49)^('Incentive Relocation assumption'!$I85-2022)</f>
        <v>42049946.789242812</v>
      </c>
      <c r="W85" s="107">
        <f>Q85*'Levy Proposition'!C$5/(1+Assumptions!$D$49)^('Incentive Relocation assumption'!$I85-2022)</f>
        <v>430342.42382538883</v>
      </c>
      <c r="X85" s="107">
        <f>R85*'Levy Proposition'!D$5/(1+Assumptions!$D$49)^('Incentive Relocation assumption'!$I85-2022)</f>
        <v>318129.17110868805</v>
      </c>
      <c r="Y85" s="107">
        <f>S85*'Levy Proposition'!E$5/(1+Assumptions!$D$49)^('Incentive Relocation assumption'!$I85-2022)</f>
        <v>112023.75971459415</v>
      </c>
      <c r="Z85" s="107">
        <f>T85*'Levy Proposition'!F$5/(1+Assumptions!$D$49)^('Incentive Relocation assumption'!$I85-2022)</f>
        <v>77989.263178329071</v>
      </c>
      <c r="AA85" s="107">
        <f>U85*'Levy Proposition'!G$5/(1+Assumptions!$D$49)^('Incentive Relocation assumption'!$I85-2022)</f>
        <v>44007.73565599561</v>
      </c>
      <c r="AB85" s="81">
        <f>P85*'Levy Proposition'!B$33/(1+Assumptions!$D$49)^('Incentive Relocation assumption'!$I85-2022)</f>
        <v>42011323.183077872</v>
      </c>
      <c r="AC85" s="81">
        <f>Q85*'Levy Proposition'!C$33/(1+Assumptions!$D$49)^('Incentive Relocation assumption'!$I85-2022)</f>
        <v>429947.14683782909</v>
      </c>
      <c r="AD85" s="81">
        <f>R85*'Levy Proposition'!D$33/(1+Assumptions!$D$49)^('Incentive Relocation assumption'!$I85-2022)</f>
        <v>317836.96394190931</v>
      </c>
      <c r="AE85" s="81">
        <f>S85*'Levy Proposition'!E$33/(1+Assumptions!$D$49)^('Incentive Relocation assumption'!$I85-2022)</f>
        <v>111920.86394642544</v>
      </c>
      <c r="AF85" s="81">
        <f>T85*'Levy Proposition'!F$33/(1+Assumptions!$D$49)^('Incentive Relocation assumption'!$I85-2022)</f>
        <v>77917.628686109834</v>
      </c>
      <c r="AG85" s="81">
        <f>U85*'Levy Proposition'!G$33/(1+Assumptions!$D$49)^('Incentive Relocation assumption'!$I85-2022)</f>
        <v>43967.313786766921</v>
      </c>
      <c r="AH85" s="109">
        <f t="shared" si="22"/>
        <v>38623.606164939702</v>
      </c>
      <c r="AI85" s="109">
        <f t="shared" si="23"/>
        <v>395.27698755974416</v>
      </c>
      <c r="AJ85" s="109">
        <f t="shared" si="24"/>
        <v>292.20716677873861</v>
      </c>
      <c r="AK85" s="109">
        <f t="shared" si="25"/>
        <v>102.89576816871704</v>
      </c>
      <c r="AL85" s="109">
        <f t="shared" si="26"/>
        <v>71.634492219236563</v>
      </c>
      <c r="AM85" s="109">
        <f t="shared" si="27"/>
        <v>40.421869228688593</v>
      </c>
      <c r="AN85" s="106">
        <f>'Levy Proposition'!B$11*'Incentive Relocation assumption'!J85/(1+Assumptions!$D$49)^('Incentive Relocation assumption'!$I85-2022)</f>
        <v>0</v>
      </c>
      <c r="AO85" s="106">
        <f>-'Levy Proposition'!C$11*'Incentive Relocation assumption'!K85/(1+Assumptions!$D$49)^('Incentive Relocation assumption'!$I85-2022)</f>
        <v>35571.837696025657</v>
      </c>
      <c r="AP85" s="106">
        <f>-'Levy Proposition'!D$11*'Incentive Relocation assumption'!L85/(1+Assumptions!$D$49)^('Incentive Relocation assumption'!$I85-2022)</f>
        <v>17264.947120840025</v>
      </c>
      <c r="AQ85" s="106">
        <f>-'Levy Proposition'!E$11*'Incentive Relocation assumption'!M85/(1+Assumptions!$D$49)^('Incentive Relocation assumption'!$I85-2022)</f>
        <v>9561.6256486266557</v>
      </c>
      <c r="AR85" s="106">
        <f>-'Levy Proposition'!F$11*'Incentive Relocation assumption'!N85/(1+Assumptions!$D$49)^('Incentive Relocation assumption'!$I85-2022)</f>
        <v>3640.8360267375097</v>
      </c>
      <c r="AS85" s="106">
        <f>-'Levy Proposition'!G$11*'Incentive Relocation assumption'!O85/(1+Assumptions!$D$49)^('Incentive Relocation assumption'!$I85-2022)</f>
        <v>4422.2821263099167</v>
      </c>
    </row>
    <row r="86" spans="1:45" x14ac:dyDescent="0.35">
      <c r="A86">
        <v>2104</v>
      </c>
      <c r="B86" s="84">
        <f>'Future 95% Cost'!V85</f>
        <v>22820695.668029644</v>
      </c>
      <c r="C86" s="84">
        <f>'Future 95% Cost'!W85</f>
        <v>40583153.00119482</v>
      </c>
      <c r="D86" s="84">
        <f>'Future 95% Cost'!X85</f>
        <v>30214492.86282457</v>
      </c>
      <c r="E86" s="84">
        <f>'Future 95% Cost'!Y85</f>
        <v>10857170.926599333</v>
      </c>
      <c r="F86" s="84">
        <f>'Future 95% Cost'!Z85</f>
        <v>7548193.8147121817</v>
      </c>
      <c r="G86" s="84">
        <f>'Future 95% Cost'!AA85</f>
        <v>4261275.8005330535</v>
      </c>
      <c r="H86" s="84"/>
      <c r="I86">
        <v>2104</v>
      </c>
      <c r="J86" s="103">
        <f t="shared" si="21"/>
        <v>3541.4672046394144</v>
      </c>
      <c r="K86" s="103">
        <f t="shared" si="28"/>
        <v>-1282.3334365107394</v>
      </c>
      <c r="L86" s="103">
        <f t="shared" si="29"/>
        <v>-1463.6331058208955</v>
      </c>
      <c r="M86" s="103">
        <f t="shared" si="30"/>
        <v>-316.57544936036555</v>
      </c>
      <c r="N86" s="103">
        <f t="shared" si="31"/>
        <v>-392.59158881098693</v>
      </c>
      <c r="O86" s="103">
        <f t="shared" si="32"/>
        <v>-86.333624136427261</v>
      </c>
      <c r="P86" s="106">
        <f t="shared" si="33"/>
        <v>6819762.6559072137</v>
      </c>
      <c r="Q86" s="106">
        <f t="shared" si="34"/>
        <v>25646.668730214788</v>
      </c>
      <c r="R86" s="106">
        <f t="shared" si="35"/>
        <v>29272.662116417909</v>
      </c>
      <c r="S86" s="106">
        <f t="shared" si="36"/>
        <v>6331.5089872073104</v>
      </c>
      <c r="T86" s="106">
        <f t="shared" si="37"/>
        <v>7851.8317762197385</v>
      </c>
      <c r="U86" s="106">
        <f t="shared" si="38"/>
        <v>1726.672482728545</v>
      </c>
      <c r="V86" s="107">
        <f>P86*'Levy Proposition'!B$5/(1+Assumptions!$D$49)^('Incentive Relocation assumption'!$I86-2022)</f>
        <v>39858388.403764009</v>
      </c>
      <c r="W86" s="107">
        <f>Q86*'Levy Proposition'!C$5/(1+Assumptions!$D$49)^('Incentive Relocation assumption'!$I86-2022)</f>
        <v>387306.32518469862</v>
      </c>
      <c r="X86" s="107">
        <f>R86*'Levy Proposition'!D$5/(1+Assumptions!$D$49)^('Incentive Relocation assumption'!$I86-2022)</f>
        <v>286314.88176530314</v>
      </c>
      <c r="Y86" s="107">
        <f>S86*'Levy Proposition'!E$5/(1+Assumptions!$D$49)^('Incentive Relocation assumption'!$I86-2022)</f>
        <v>100820.90053486709</v>
      </c>
      <c r="Z86" s="107">
        <f>T86*'Levy Proposition'!F$5/(1+Assumptions!$D$49)^('Incentive Relocation assumption'!$I86-2022)</f>
        <v>70190.000458139635</v>
      </c>
      <c r="AA86" s="107">
        <f>U86*'Levy Proposition'!G$5/(1+Assumptions!$D$49)^('Incentive Relocation assumption'!$I86-2022)</f>
        <v>39606.772265471736</v>
      </c>
      <c r="AB86" s="81">
        <f>P86*'Levy Proposition'!B$33/(1+Assumptions!$D$49)^('Incentive Relocation assumption'!$I86-2022)</f>
        <v>39821777.782024294</v>
      </c>
      <c r="AC86" s="81">
        <f>Q86*'Levy Proposition'!C$33/(1+Assumptions!$D$49)^('Incentive Relocation assumption'!$I86-2022)</f>
        <v>386950.57760090026</v>
      </c>
      <c r="AD86" s="81">
        <f>R86*'Levy Proposition'!D$33/(1+Assumptions!$D$49)^('Incentive Relocation assumption'!$I86-2022)</f>
        <v>286051.89657562168</v>
      </c>
      <c r="AE86" s="81">
        <f>S86*'Levy Proposition'!E$33/(1+Assumptions!$D$49)^('Incentive Relocation assumption'!$I86-2022)</f>
        <v>100728.29478735043</v>
      </c>
      <c r="AF86" s="81">
        <f>T86*'Levy Proposition'!F$33/(1+Assumptions!$D$49)^('Incentive Relocation assumption'!$I86-2022)</f>
        <v>70125.529724133725</v>
      </c>
      <c r="AG86" s="81">
        <f>U86*'Levy Proposition'!G$33/(1+Assumptions!$D$49)^('Incentive Relocation assumption'!$I86-2022)</f>
        <v>39570.392757523405</v>
      </c>
      <c r="AH86" s="109">
        <f t="shared" si="22"/>
        <v>36610.621739715338</v>
      </c>
      <c r="AI86" s="109">
        <f t="shared" si="23"/>
        <v>355.74758379836567</v>
      </c>
      <c r="AJ86" s="109">
        <f t="shared" si="24"/>
        <v>262.98518968146527</v>
      </c>
      <c r="AK86" s="109">
        <f t="shared" si="25"/>
        <v>92.605747516659903</v>
      </c>
      <c r="AL86" s="109">
        <f t="shared" si="26"/>
        <v>64.470734005910344</v>
      </c>
      <c r="AM86" s="109">
        <f t="shared" si="27"/>
        <v>36.379507948331593</v>
      </c>
      <c r="AN86" s="106">
        <f>'Levy Proposition'!B$11*'Incentive Relocation assumption'!J86/(1+Assumptions!$D$49)^('Incentive Relocation assumption'!$I86-2022)</f>
        <v>0</v>
      </c>
      <c r="AO86" s="106">
        <f>-'Levy Proposition'!C$11*'Incentive Relocation assumption'!K86/(1+Assumptions!$D$49)^('Incentive Relocation assumption'!$I86-2022)</f>
        <v>32014.500489276237</v>
      </c>
      <c r="AP86" s="106">
        <f>-'Levy Proposition'!D$11*'Incentive Relocation assumption'!L86/(1+Assumptions!$D$49)^('Incentive Relocation assumption'!$I86-2022)</f>
        <v>15538.377937365218</v>
      </c>
      <c r="AQ86" s="106">
        <f>-'Levy Proposition'!E$11*'Incentive Relocation assumption'!M86/(1+Assumptions!$D$49)^('Incentive Relocation assumption'!$I86-2022)</f>
        <v>8605.4218402226452</v>
      </c>
      <c r="AR86" s="106">
        <f>-'Levy Proposition'!F$11*'Incentive Relocation assumption'!N86/(1+Assumptions!$D$49)^('Incentive Relocation assumption'!$I86-2022)</f>
        <v>3276.7367195197075</v>
      </c>
      <c r="AS86" s="106">
        <f>-'Levy Proposition'!G$11*'Incentive Relocation assumption'!O86/(1+Assumptions!$D$49)^('Incentive Relocation assumption'!$I86-2022)</f>
        <v>3980.0348384105114</v>
      </c>
    </row>
    <row r="87" spans="1:45" x14ac:dyDescent="0.35">
      <c r="A87">
        <v>2105</v>
      </c>
      <c r="B87" s="84">
        <f>'Future 95% Cost'!V86</f>
        <v>21812872.594083712</v>
      </c>
      <c r="C87" s="84">
        <f>'Future 95% Cost'!W86</f>
        <v>38789811.744020201</v>
      </c>
      <c r="D87" s="84">
        <f>'Future 95% Cost'!X86</f>
        <v>28883922.228553165</v>
      </c>
      <c r="E87" s="84">
        <f>'Future 95% Cost'!Y86</f>
        <v>10384006.204246806</v>
      </c>
      <c r="F87" s="84">
        <f>'Future 95% Cost'!Z86</f>
        <v>7219337.4203101117</v>
      </c>
      <c r="G87" s="84">
        <f>'Future 95% Cost'!AA86</f>
        <v>4075652.2000055565</v>
      </c>
      <c r="H87" s="84"/>
      <c r="I87">
        <v>2105</v>
      </c>
      <c r="J87" s="103">
        <f t="shared" si="21"/>
        <v>3364.3938444074442</v>
      </c>
      <c r="K87" s="103">
        <f t="shared" si="28"/>
        <v>-1218.2167646852024</v>
      </c>
      <c r="L87" s="103">
        <f t="shared" si="29"/>
        <v>-1390.4514505298507</v>
      </c>
      <c r="M87" s="103">
        <f t="shared" si="30"/>
        <v>-300.74667689234724</v>
      </c>
      <c r="N87" s="103">
        <f t="shared" si="31"/>
        <v>-372.96200937043761</v>
      </c>
      <c r="O87" s="103">
        <f t="shared" si="32"/>
        <v>-82.016942929605889</v>
      </c>
      <c r="P87" s="106">
        <f t="shared" si="33"/>
        <v>6823304.1231118534</v>
      </c>
      <c r="Q87" s="106">
        <f t="shared" si="34"/>
        <v>24364.335293704047</v>
      </c>
      <c r="R87" s="106">
        <f t="shared" si="35"/>
        <v>27809.029010597013</v>
      </c>
      <c r="S87" s="106">
        <f t="shared" si="36"/>
        <v>6014.933537846945</v>
      </c>
      <c r="T87" s="106">
        <f t="shared" si="37"/>
        <v>7459.2401874087518</v>
      </c>
      <c r="U87" s="106">
        <f t="shared" si="38"/>
        <v>1640.3388585921177</v>
      </c>
      <c r="V87" s="107">
        <f>P87*'Levy Proposition'!B$5/(1+Assumptions!$D$49)^('Incentive Relocation assumption'!$I87-2022)</f>
        <v>37780006.289676562</v>
      </c>
      <c r="W87" s="107">
        <f>Q87*'Levy Proposition'!C$5/(1+Assumptions!$D$49)^('Incentive Relocation assumption'!$I87-2022)</f>
        <v>348574.02204189944</v>
      </c>
      <c r="X87" s="107">
        <f>R87*'Levy Proposition'!D$5/(1+Assumptions!$D$49)^('Incentive Relocation assumption'!$I87-2022)</f>
        <v>257682.15858542736</v>
      </c>
      <c r="Y87" s="107">
        <f>S87*'Levy Proposition'!E$5/(1+Assumptions!$D$49)^('Incentive Relocation assumption'!$I87-2022)</f>
        <v>90738.375596023805</v>
      </c>
      <c r="Z87" s="107">
        <f>T87*'Levy Proposition'!F$5/(1+Assumptions!$D$49)^('Incentive Relocation assumption'!$I87-2022)</f>
        <v>63170.697651655857</v>
      </c>
      <c r="AA87" s="107">
        <f>U87*'Levy Proposition'!G$5/(1+Assumptions!$D$49)^('Incentive Relocation assumption'!$I87-2022)</f>
        <v>35645.924197311484</v>
      </c>
      <c r="AB87" s="81">
        <f>P87*'Levy Proposition'!B$33/(1+Assumptions!$D$49)^('Incentive Relocation assumption'!$I87-2022)</f>
        <v>37745304.697991915</v>
      </c>
      <c r="AC87" s="81">
        <f>Q87*'Levy Proposition'!C$33/(1+Assumptions!$D$49)^('Incentive Relocation assumption'!$I87-2022)</f>
        <v>348253.8507509784</v>
      </c>
      <c r="AD87" s="81">
        <f>R87*'Levy Proposition'!D$33/(1+Assumptions!$D$49)^('Incentive Relocation assumption'!$I87-2022)</f>
        <v>257445.47304908605</v>
      </c>
      <c r="AE87" s="81">
        <f>S87*'Levy Proposition'!E$33/(1+Assumptions!$D$49)^('Incentive Relocation assumption'!$I87-2022)</f>
        <v>90655.030822708562</v>
      </c>
      <c r="AF87" s="81">
        <f>T87*'Levy Proposition'!F$33/(1+Assumptions!$D$49)^('Incentive Relocation assumption'!$I87-2022)</f>
        <v>63112.674269141462</v>
      </c>
      <c r="AG87" s="81">
        <f>U87*'Levy Proposition'!G$33/(1+Assumptions!$D$49)^('Incentive Relocation assumption'!$I87-2022)</f>
        <v>35613.182797078975</v>
      </c>
      <c r="AH87" s="109">
        <f t="shared" si="22"/>
        <v>34701.591684646904</v>
      </c>
      <c r="AI87" s="109">
        <f t="shared" si="23"/>
        <v>320.17129092104733</v>
      </c>
      <c r="AJ87" s="109">
        <f t="shared" si="24"/>
        <v>236.68553634130512</v>
      </c>
      <c r="AK87" s="109">
        <f t="shared" si="25"/>
        <v>83.344773315242492</v>
      </c>
      <c r="AL87" s="109">
        <f t="shared" si="26"/>
        <v>58.023382514395053</v>
      </c>
      <c r="AM87" s="109">
        <f t="shared" si="27"/>
        <v>32.741400232509477</v>
      </c>
      <c r="AN87" s="106">
        <f>'Levy Proposition'!B$11*'Incentive Relocation assumption'!J87/(1+Assumptions!$D$49)^('Incentive Relocation assumption'!$I87-2022)</f>
        <v>0</v>
      </c>
      <c r="AO87" s="106">
        <f>-'Levy Proposition'!C$11*'Incentive Relocation assumption'!K87/(1+Assumptions!$D$49)^('Incentive Relocation assumption'!$I87-2022)</f>
        <v>28812.912347578294</v>
      </c>
      <c r="AP87" s="106">
        <f>-'Levy Proposition'!D$11*'Incentive Relocation assumption'!L87/(1+Assumptions!$D$49)^('Incentive Relocation assumption'!$I87-2022)</f>
        <v>13984.473119698201</v>
      </c>
      <c r="AQ87" s="106">
        <f>-'Levy Proposition'!E$11*'Incentive Relocation assumption'!M87/(1+Assumptions!$D$49)^('Incentive Relocation assumption'!$I87-2022)</f>
        <v>7744.8425371910689</v>
      </c>
      <c r="AR87" s="106">
        <f>-'Levy Proposition'!F$11*'Incentive Relocation assumption'!N87/(1+Assumptions!$D$49)^('Incentive Relocation assumption'!$I87-2022)</f>
        <v>2949.0489135458315</v>
      </c>
      <c r="AS87" s="106">
        <f>-'Levy Proposition'!G$11*'Incentive Relocation assumption'!O87/(1+Assumptions!$D$49)^('Incentive Relocation assumption'!$I87-2022)</f>
        <v>3582.0141869101676</v>
      </c>
    </row>
    <row r="88" spans="1:45" x14ac:dyDescent="0.35">
      <c r="A88">
        <v>2106</v>
      </c>
      <c r="B88" s="84">
        <f>'Future 95% Cost'!V87</f>
        <v>20849744.77573806</v>
      </c>
      <c r="C88" s="84">
        <f>'Future 95% Cost'!W87</f>
        <v>37076001.477861814</v>
      </c>
      <c r="D88" s="84">
        <f>'Future 95% Cost'!X87</f>
        <v>27612198.6490044</v>
      </c>
      <c r="E88" s="84">
        <f>'Future 95% Cost'!Y87</f>
        <v>9931598.2508739922</v>
      </c>
      <c r="F88" s="84">
        <f>'Future 95% Cost'!Z87</f>
        <v>6904912.7808013512</v>
      </c>
      <c r="G88" s="84">
        <f>'Future 95% Cost'!AA87</f>
        <v>3898174.0711678667</v>
      </c>
      <c r="H88" s="84"/>
      <c r="I88">
        <v>2106</v>
      </c>
      <c r="J88" s="103">
        <f t="shared" si="21"/>
        <v>3196.1741521870717</v>
      </c>
      <c r="K88" s="103">
        <f t="shared" si="28"/>
        <v>-1157.3059264509423</v>
      </c>
      <c r="L88" s="103">
        <f t="shared" si="29"/>
        <v>-1320.9288780033582</v>
      </c>
      <c r="M88" s="103">
        <f t="shared" si="30"/>
        <v>-285.70934304772993</v>
      </c>
      <c r="N88" s="103">
        <f t="shared" si="31"/>
        <v>-354.31390890191574</v>
      </c>
      <c r="O88" s="103">
        <f t="shared" si="32"/>
        <v>-77.916095783125598</v>
      </c>
      <c r="P88" s="106">
        <f t="shared" si="33"/>
        <v>6826668.5169562604</v>
      </c>
      <c r="Q88" s="106">
        <f t="shared" si="34"/>
        <v>23146.118529018844</v>
      </c>
      <c r="R88" s="106">
        <f t="shared" si="35"/>
        <v>26418.577560067162</v>
      </c>
      <c r="S88" s="106">
        <f t="shared" si="36"/>
        <v>5714.1868609545982</v>
      </c>
      <c r="T88" s="106">
        <f t="shared" si="37"/>
        <v>7086.2781780383139</v>
      </c>
      <c r="U88" s="106">
        <f t="shared" si="38"/>
        <v>1558.3219156625119</v>
      </c>
      <c r="V88" s="107">
        <f>P88*'Levy Proposition'!B$5/(1+Assumptions!$D$49)^('Incentive Relocation assumption'!$I88-2022)</f>
        <v>35809061.182392135</v>
      </c>
      <c r="W88" s="107">
        <f>Q88*'Levy Proposition'!C$5/(1+Assumptions!$D$49)^('Incentive Relocation assumption'!$I88-2022)</f>
        <v>313715.11628301925</v>
      </c>
      <c r="X88" s="107">
        <f>R88*'Levy Proposition'!D$5/(1+Assumptions!$D$49)^('Incentive Relocation assumption'!$I88-2022)</f>
        <v>231912.83122920082</v>
      </c>
      <c r="Y88" s="107">
        <f>S88*'Levy Proposition'!E$5/(1+Assumptions!$D$49)^('Incentive Relocation assumption'!$I88-2022)</f>
        <v>81664.146641476356</v>
      </c>
      <c r="Z88" s="107">
        <f>T88*'Levy Proposition'!F$5/(1+Assumptions!$D$49)^('Incentive Relocation assumption'!$I88-2022)</f>
        <v>56853.355403193375</v>
      </c>
      <c r="AA88" s="107">
        <f>U88*'Levy Proposition'!G$5/(1+Assumptions!$D$49)^('Incentive Relocation assumption'!$I88-2022)</f>
        <v>32081.178020865475</v>
      </c>
      <c r="AB88" s="81">
        <f>P88*'Levy Proposition'!B$33/(1+Assumptions!$D$49)^('Incentive Relocation assumption'!$I88-2022)</f>
        <v>35776169.938006572</v>
      </c>
      <c r="AC88" s="81">
        <f>Q88*'Levy Proposition'!C$33/(1+Assumptions!$D$49)^('Incentive Relocation assumption'!$I88-2022)</f>
        <v>313426.9635022314</v>
      </c>
      <c r="AD88" s="81">
        <f>R88*'Levy Proposition'!D$33/(1+Assumptions!$D$49)^('Incentive Relocation assumption'!$I88-2022)</f>
        <v>231699.81526742358</v>
      </c>
      <c r="AE88" s="81">
        <f>S88*'Levy Proposition'!E$33/(1+Assumptions!$D$49)^('Incentive Relocation assumption'!$I88-2022)</f>
        <v>81589.13670499569</v>
      </c>
      <c r="AF88" s="81">
        <f>T88*'Levy Proposition'!F$33/(1+Assumptions!$D$49)^('Incentive Relocation assumption'!$I88-2022)</f>
        <v>56801.134609211054</v>
      </c>
      <c r="AG88" s="81">
        <f>U88*'Levy Proposition'!G$33/(1+Assumptions!$D$49)^('Incentive Relocation assumption'!$I88-2022)</f>
        <v>32051.710901884428</v>
      </c>
      <c r="AH88" s="109">
        <f t="shared" si="22"/>
        <v>32891.244385562837</v>
      </c>
      <c r="AI88" s="109">
        <f t="shared" si="23"/>
        <v>288.15278078784468</v>
      </c>
      <c r="AJ88" s="109">
        <f t="shared" si="24"/>
        <v>213.01596177724423</v>
      </c>
      <c r="AK88" s="109">
        <f t="shared" si="25"/>
        <v>75.009936480666511</v>
      </c>
      <c r="AL88" s="109">
        <f t="shared" si="26"/>
        <v>52.220793982320174</v>
      </c>
      <c r="AM88" s="109">
        <f t="shared" si="27"/>
        <v>29.467118981046951</v>
      </c>
      <c r="AN88" s="106">
        <f>'Levy Proposition'!B$11*'Incentive Relocation assumption'!J88/(1+Assumptions!$D$49)^('Incentive Relocation assumption'!$I88-2022)</f>
        <v>0</v>
      </c>
      <c r="AO88" s="106">
        <f>-'Levy Proposition'!C$11*'Incentive Relocation assumption'!K88/(1+Assumptions!$D$49)^('Incentive Relocation assumption'!$I88-2022)</f>
        <v>25931.496829922831</v>
      </c>
      <c r="AP88" s="106">
        <f>-'Levy Proposition'!D$11*'Incentive Relocation assumption'!L88/(1+Assumptions!$D$49)^('Incentive Relocation assumption'!$I88-2022)</f>
        <v>12585.965486480036</v>
      </c>
      <c r="AQ88" s="106">
        <f>-'Levy Proposition'!E$11*'Incentive Relocation assumption'!M88/(1+Assumptions!$D$49)^('Incentive Relocation assumption'!$I88-2022)</f>
        <v>6970.3248765236958</v>
      </c>
      <c r="AR88" s="106">
        <f>-'Levy Proposition'!F$11*'Incentive Relocation assumption'!N88/(1+Assumptions!$D$49)^('Incentive Relocation assumption'!$I88-2022)</f>
        <v>2654.1313016324998</v>
      </c>
      <c r="AS88" s="106">
        <f>-'Levy Proposition'!G$11*'Incentive Relocation assumption'!O88/(1+Assumptions!$D$49)^('Incentive Relocation assumption'!$I88-2022)</f>
        <v>3223.7973173998398</v>
      </c>
    </row>
    <row r="89" spans="1:45" x14ac:dyDescent="0.35">
      <c r="A89">
        <v>2107</v>
      </c>
      <c r="B89" s="84">
        <f>'Future 95% Cost'!V88</f>
        <v>19929323.231998846</v>
      </c>
      <c r="C89" s="84">
        <f>'Future 95% Cost'!W88</f>
        <v>35438184.657969616</v>
      </c>
      <c r="D89" s="84">
        <f>'Future 95% Cost'!X88</f>
        <v>26396710.366405044</v>
      </c>
      <c r="E89" s="84">
        <f>'Future 95% Cost'!Y88</f>
        <v>9499031.6249382533</v>
      </c>
      <c r="F89" s="84">
        <f>'Future 95% Cost'!Z88</f>
        <v>6604282.852039461</v>
      </c>
      <c r="G89" s="84">
        <f>'Future 95% Cost'!AA88</f>
        <v>3728481.882137775</v>
      </c>
      <c r="H89" s="84"/>
      <c r="I89">
        <v>2107</v>
      </c>
      <c r="J89" s="103">
        <f t="shared" si="21"/>
        <v>3036.3654445777183</v>
      </c>
      <c r="K89" s="103">
        <f t="shared" si="28"/>
        <v>-1099.440630128395</v>
      </c>
      <c r="L89" s="103">
        <f t="shared" si="29"/>
        <v>-1254.8824341031905</v>
      </c>
      <c r="M89" s="103">
        <f t="shared" si="30"/>
        <v>-271.42387589534343</v>
      </c>
      <c r="N89" s="103">
        <f t="shared" si="31"/>
        <v>-336.59821345681991</v>
      </c>
      <c r="O89" s="103">
        <f t="shared" si="32"/>
        <v>-74.020290993969311</v>
      </c>
      <c r="P89" s="106">
        <f t="shared" si="33"/>
        <v>6829864.6911084475</v>
      </c>
      <c r="Q89" s="106">
        <f t="shared" si="34"/>
        <v>21988.812602567901</v>
      </c>
      <c r="R89" s="106">
        <f t="shared" si="35"/>
        <v>25097.648682063806</v>
      </c>
      <c r="S89" s="106">
        <f t="shared" si="36"/>
        <v>5428.4775179068683</v>
      </c>
      <c r="T89" s="106">
        <f t="shared" si="37"/>
        <v>6731.9642691363979</v>
      </c>
      <c r="U89" s="106">
        <f t="shared" si="38"/>
        <v>1480.4058198793862</v>
      </c>
      <c r="V89" s="107">
        <f>P89*'Levy Proposition'!B$5/(1+Assumptions!$D$49)^('Incentive Relocation assumption'!$I89-2022)</f>
        <v>33940094.119484007</v>
      </c>
      <c r="W89" s="107">
        <f>Q89*'Levy Proposition'!C$5/(1+Assumptions!$D$49)^('Incentive Relocation assumption'!$I89-2022)</f>
        <v>282342.25146198174</v>
      </c>
      <c r="X89" s="107">
        <f>R89*'Levy Proposition'!D$5/(1+Assumptions!$D$49)^('Incentive Relocation assumption'!$I89-2022)</f>
        <v>208720.54776315982</v>
      </c>
      <c r="Y89" s="107">
        <f>S89*'Levy Proposition'!E$5/(1+Assumptions!$D$49)^('Incentive Relocation assumption'!$I89-2022)</f>
        <v>73497.379723566439</v>
      </c>
      <c r="Z89" s="107">
        <f>T89*'Levy Proposition'!F$5/(1+Assumptions!$D$49)^('Incentive Relocation assumption'!$I89-2022)</f>
        <v>51167.774629082174</v>
      </c>
      <c r="AA89" s="107">
        <f>U89*'Levy Proposition'!G$5/(1+Assumptions!$D$49)^('Incentive Relocation assumption'!$I89-2022)</f>
        <v>28872.921838398779</v>
      </c>
      <c r="AB89" s="81">
        <f>P89*'Levy Proposition'!B$33/(1+Assumptions!$D$49)^('Incentive Relocation assumption'!$I89-2022)</f>
        <v>33908919.553793304</v>
      </c>
      <c r="AC89" s="81">
        <f>Q89*'Levy Proposition'!C$33/(1+Assumptions!$D$49)^('Incentive Relocation assumption'!$I89-2022)</f>
        <v>282082.91520220361</v>
      </c>
      <c r="AD89" s="81">
        <f>R89*'Levy Proposition'!D$33/(1+Assumptions!$D$49)^('Incentive Relocation assumption'!$I89-2022)</f>
        <v>208528.83431639278</v>
      </c>
      <c r="AE89" s="81">
        <f>S89*'Levy Proposition'!E$33/(1+Assumptions!$D$49)^('Incentive Relocation assumption'!$I89-2022)</f>
        <v>73429.871104285034</v>
      </c>
      <c r="AF89" s="81">
        <f>T89*'Levy Proposition'!F$33/(1+Assumptions!$D$49)^('Incentive Relocation assumption'!$I89-2022)</f>
        <v>51120.776139749592</v>
      </c>
      <c r="AG89" s="81">
        <f>U89*'Levy Proposition'!G$33/(1+Assumptions!$D$49)^('Incentive Relocation assumption'!$I89-2022)</f>
        <v>28846.401558420621</v>
      </c>
      <c r="AH89" s="109">
        <f t="shared" si="22"/>
        <v>31174.56569070369</v>
      </c>
      <c r="AI89" s="109">
        <f t="shared" si="23"/>
        <v>259.33625977812335</v>
      </c>
      <c r="AJ89" s="109">
        <f t="shared" si="24"/>
        <v>191.7134467670403</v>
      </c>
      <c r="AK89" s="109">
        <f t="shared" si="25"/>
        <v>67.508619281405117</v>
      </c>
      <c r="AL89" s="109">
        <f t="shared" si="26"/>
        <v>46.998489332581812</v>
      </c>
      <c r="AM89" s="109">
        <f t="shared" si="27"/>
        <v>26.520279978158214</v>
      </c>
      <c r="AN89" s="106">
        <f>'Levy Proposition'!B$11*'Incentive Relocation assumption'!J89/(1+Assumptions!$D$49)^('Incentive Relocation assumption'!$I89-2022)</f>
        <v>0</v>
      </c>
      <c r="AO89" s="106">
        <f>-'Levy Proposition'!C$11*'Incentive Relocation assumption'!K89/(1+Assumptions!$D$49)^('Incentive Relocation assumption'!$I89-2022)</f>
        <v>23338.235292858768</v>
      </c>
      <c r="AP89" s="106">
        <f>-'Levy Proposition'!D$11*'Incentive Relocation assumption'!L89/(1+Assumptions!$D$49)^('Incentive Relocation assumption'!$I89-2022)</f>
        <v>11327.314648968722</v>
      </c>
      <c r="AQ89" s="106">
        <f>-'Levy Proposition'!E$11*'Incentive Relocation assumption'!M89/(1+Assumptions!$D$49)^('Incentive Relocation assumption'!$I89-2022)</f>
        <v>6273.2623227619861</v>
      </c>
      <c r="AR89" s="106">
        <f>-'Levy Proposition'!F$11*'Incentive Relocation assumption'!N89/(1+Assumptions!$D$49)^('Incentive Relocation assumption'!$I89-2022)</f>
        <v>2388.7067230212456</v>
      </c>
      <c r="AS89" s="106">
        <f>-'Levy Proposition'!G$11*'Incentive Relocation assumption'!O89/(1+Assumptions!$D$49)^('Incentive Relocation assumption'!$I89-2022)</f>
        <v>2901.4036799891223</v>
      </c>
    </row>
    <row r="90" spans="1:45" x14ac:dyDescent="0.35">
      <c r="A90">
        <v>2108</v>
      </c>
      <c r="B90" s="84">
        <f>'Future 95% Cost'!V89</f>
        <v>19049707.747527421</v>
      </c>
      <c r="C90" s="84">
        <f>'Future 95% Cost'!W89</f>
        <v>33872981.48502247</v>
      </c>
      <c r="D90" s="84">
        <f>'Future 95% Cost'!X89</f>
        <v>25234961.874856491</v>
      </c>
      <c r="E90" s="84">
        <f>'Future 95% Cost'!Y89</f>
        <v>9085431.4375694934</v>
      </c>
      <c r="F90" s="84">
        <f>'Future 95% Cost'!Z89</f>
        <v>6316838.844634817</v>
      </c>
      <c r="G90" s="84">
        <f>'Future 95% Cost'!AA89</f>
        <v>3566232.0451411498</v>
      </c>
      <c r="H90" s="84"/>
      <c r="I90">
        <v>2108</v>
      </c>
      <c r="J90" s="103">
        <f t="shared" si="21"/>
        <v>2884.5471723488322</v>
      </c>
      <c r="K90" s="103">
        <f t="shared" si="28"/>
        <v>-1044.4685986219754</v>
      </c>
      <c r="L90" s="103">
        <f t="shared" si="29"/>
        <v>-1192.1383123980308</v>
      </c>
      <c r="M90" s="103">
        <f t="shared" si="30"/>
        <v>-257.85268210057626</v>
      </c>
      <c r="N90" s="103">
        <f t="shared" si="31"/>
        <v>-319.76830278397892</v>
      </c>
      <c r="O90" s="103">
        <f t="shared" si="32"/>
        <v>-70.319276444270841</v>
      </c>
      <c r="P90" s="106">
        <f t="shared" si="33"/>
        <v>6832901.0565530248</v>
      </c>
      <c r="Q90" s="106">
        <f t="shared" si="34"/>
        <v>20889.371972439505</v>
      </c>
      <c r="R90" s="106">
        <f t="shared" si="35"/>
        <v>23842.766247960615</v>
      </c>
      <c r="S90" s="106">
        <f t="shared" si="36"/>
        <v>5157.053642011525</v>
      </c>
      <c r="T90" s="106">
        <f t="shared" si="37"/>
        <v>6395.3660556795776</v>
      </c>
      <c r="U90" s="106">
        <f t="shared" si="38"/>
        <v>1406.3855288854168</v>
      </c>
      <c r="V90" s="107">
        <f>P90*'Levy Proposition'!B$5/(1+Assumptions!$D$49)^('Incentive Relocation assumption'!$I90-2022)</f>
        <v>32167913.865808405</v>
      </c>
      <c r="W90" s="107">
        <f>Q90*'Levy Proposition'!C$5/(1+Assumptions!$D$49)^('Incentive Relocation assumption'!$I90-2022)</f>
        <v>254106.80844815829</v>
      </c>
      <c r="X90" s="107">
        <f>R90*'Levy Proposition'!D$5/(1+Assumptions!$D$49)^('Incentive Relocation assumption'!$I90-2022)</f>
        <v>187847.59268234979</v>
      </c>
      <c r="Y90" s="107">
        <f>S90*'Levy Proposition'!E$5/(1+Assumptions!$D$49)^('Incentive Relocation assumption'!$I90-2022)</f>
        <v>66147.32472434314</v>
      </c>
      <c r="Z90" s="107">
        <f>T90*'Levy Proposition'!F$5/(1+Assumptions!$D$49)^('Incentive Relocation assumption'!$I90-2022)</f>
        <v>46050.776456819083</v>
      </c>
      <c r="AA90" s="107">
        <f>U90*'Levy Proposition'!G$5/(1+Assumptions!$D$49)^('Incentive Relocation assumption'!$I90-2022)</f>
        <v>25985.505112813658</v>
      </c>
      <c r="AB90" s="81">
        <f>P90*'Levy Proposition'!B$33/(1+Assumptions!$D$49)^('Incentive Relocation assumption'!$I90-2022)</f>
        <v>32138367.078447934</v>
      </c>
      <c r="AC90" s="81">
        <f>Q90*'Levy Proposition'!C$33/(1+Assumptions!$D$49)^('Incentive Relocation assumption'!$I90-2022)</f>
        <v>253873.40693299059</v>
      </c>
      <c r="AD90" s="81">
        <f>R90*'Levy Proposition'!D$33/(1+Assumptions!$D$49)^('Incentive Relocation assumption'!$I90-2022)</f>
        <v>187675.0514072048</v>
      </c>
      <c r="AE90" s="81">
        <f>S90*'Levy Proposition'!E$33/(1+Assumptions!$D$49)^('Incentive Relocation assumption'!$I90-2022)</f>
        <v>66086.567258184557</v>
      </c>
      <c r="AF90" s="81">
        <f>T90*'Levy Proposition'!F$33/(1+Assumptions!$D$49)^('Incentive Relocation assumption'!$I90-2022)</f>
        <v>46008.478019145121</v>
      </c>
      <c r="AG90" s="81">
        <f>U90*'Levy Proposition'!G$33/(1+Assumptions!$D$49)^('Incentive Relocation assumption'!$I90-2022)</f>
        <v>25961.636975227069</v>
      </c>
      <c r="AH90" s="109">
        <f t="shared" si="22"/>
        <v>29546.787360470742</v>
      </c>
      <c r="AI90" s="109">
        <f t="shared" si="23"/>
        <v>233.40151516770129</v>
      </c>
      <c r="AJ90" s="109">
        <f t="shared" si="24"/>
        <v>172.54127514499123</v>
      </c>
      <c r="AK90" s="109">
        <f t="shared" si="25"/>
        <v>60.757466158582247</v>
      </c>
      <c r="AL90" s="109">
        <f t="shared" si="26"/>
        <v>42.298437673962326</v>
      </c>
      <c r="AM90" s="109">
        <f t="shared" si="27"/>
        <v>23.868137586589</v>
      </c>
      <c r="AN90" s="106">
        <f>'Levy Proposition'!B$11*'Incentive Relocation assumption'!J90/(1+Assumptions!$D$49)^('Incentive Relocation assumption'!$I90-2022)</f>
        <v>0</v>
      </c>
      <c r="AO90" s="106">
        <f>-'Levy Proposition'!C$11*'Incentive Relocation assumption'!K90/(1+Assumptions!$D$49)^('Incentive Relocation assumption'!$I90-2022)</f>
        <v>21004.31109539076</v>
      </c>
      <c r="AP90" s="106">
        <f>-'Levy Proposition'!D$11*'Incentive Relocation assumption'!L90/(1+Assumptions!$D$49)^('Incentive Relocation assumption'!$I90-2022)</f>
        <v>10194.534324329035</v>
      </c>
      <c r="AQ90" s="106">
        <f>-'Levy Proposition'!E$11*'Incentive Relocation assumption'!M90/(1+Assumptions!$D$49)^('Incentive Relocation assumption'!$I90-2022)</f>
        <v>5645.9090311170676</v>
      </c>
      <c r="AR90" s="106">
        <f>-'Levy Proposition'!F$11*'Incentive Relocation assumption'!N90/(1+Assumptions!$D$49)^('Incentive Relocation assumption'!$I90-2022)</f>
        <v>2149.8257471652992</v>
      </c>
      <c r="AS90" s="106">
        <f>-'Levy Proposition'!G$11*'Incentive Relocation assumption'!O90/(1+Assumptions!$D$49)^('Incentive Relocation assumption'!$I90-2022)</f>
        <v>2611.2507969465305</v>
      </c>
    </row>
    <row r="91" spans="1:45" x14ac:dyDescent="0.35">
      <c r="A91">
        <v>2109</v>
      </c>
      <c r="B91" s="84">
        <f>'Future 95% Cost'!V90</f>
        <v>18209082.901446134</v>
      </c>
      <c r="C91" s="84">
        <f>'Future 95% Cost'!W90</f>
        <v>32377162.855836947</v>
      </c>
      <c r="D91" s="84">
        <f>'Future 95% Cost'!X90</f>
        <v>24124568.733225711</v>
      </c>
      <c r="E91" s="84">
        <f>'Future 95% Cost'!Y90</f>
        <v>8689961.5494739581</v>
      </c>
      <c r="F91" s="84">
        <f>'Future 95% Cost'!Z90</f>
        <v>6041998.9657918969</v>
      </c>
      <c r="G91" s="84">
        <f>'Future 95% Cost'!AA90</f>
        <v>3411096.2067178991</v>
      </c>
      <c r="H91" s="84"/>
      <c r="I91">
        <v>2109</v>
      </c>
      <c r="J91" s="103">
        <f t="shared" si="21"/>
        <v>2740.3198137313902</v>
      </c>
      <c r="K91" s="103">
        <f t="shared" si="28"/>
        <v>-992.24516869087665</v>
      </c>
      <c r="L91" s="103">
        <f t="shared" si="29"/>
        <v>-1132.5313967781292</v>
      </c>
      <c r="M91" s="103">
        <f t="shared" si="30"/>
        <v>-244.96004799554746</v>
      </c>
      <c r="N91" s="103">
        <f t="shared" si="31"/>
        <v>-303.77988764477999</v>
      </c>
      <c r="O91" s="103">
        <f t="shared" si="32"/>
        <v>-66.803312622057305</v>
      </c>
      <c r="P91" s="106">
        <f t="shared" si="33"/>
        <v>6835785.6037253737</v>
      </c>
      <c r="Q91" s="106">
        <f t="shared" si="34"/>
        <v>19844.903373817531</v>
      </c>
      <c r="R91" s="106">
        <f t="shared" si="35"/>
        <v>22650.627935562585</v>
      </c>
      <c r="S91" s="106">
        <f t="shared" si="36"/>
        <v>4899.2009599109488</v>
      </c>
      <c r="T91" s="106">
        <f t="shared" si="37"/>
        <v>6075.5977528955991</v>
      </c>
      <c r="U91" s="106">
        <f t="shared" si="38"/>
        <v>1336.0662524411459</v>
      </c>
      <c r="V91" s="107">
        <f>P91*'Levy Proposition'!B$5/(1+Assumptions!$D$49)^('Incentive Relocation assumption'!$I91-2022)</f>
        <v>30487584.782595471</v>
      </c>
      <c r="W91" s="107">
        <f>Q91*'Levy Proposition'!C$5/(1+Assumptions!$D$49)^('Incentive Relocation assumption'!$I91-2022)</f>
        <v>228695.03152773302</v>
      </c>
      <c r="X91" s="107">
        <f>R91*'Levy Proposition'!D$5/(1+Assumptions!$D$49)^('Incentive Relocation assumption'!$I91-2022)</f>
        <v>169062.02314395367</v>
      </c>
      <c r="Y91" s="107">
        <f>S91*'Levy Proposition'!E$5/(1+Assumptions!$D$49)^('Incentive Relocation assumption'!$I91-2022)</f>
        <v>59532.306929096325</v>
      </c>
      <c r="Z91" s="107">
        <f>T91*'Levy Proposition'!F$5/(1+Assumptions!$D$49)^('Incentive Relocation assumption'!$I91-2022)</f>
        <v>41445.500173669803</v>
      </c>
      <c r="AA91" s="107">
        <f>U91*'Levy Proposition'!G$5/(1+Assumptions!$D$49)^('Incentive Relocation assumption'!$I91-2022)</f>
        <v>23386.842514498781</v>
      </c>
      <c r="AB91" s="81">
        <f>P91*'Levy Proposition'!B$33/(1+Assumptions!$D$49)^('Incentive Relocation assumption'!$I91-2022)</f>
        <v>30459581.406670518</v>
      </c>
      <c r="AC91" s="81">
        <f>Q91*'Levy Proposition'!C$33/(1+Assumptions!$D$49)^('Incentive Relocation assumption'!$I91-2022)</f>
        <v>228484.97117084655</v>
      </c>
      <c r="AD91" s="81">
        <f>R91*'Levy Proposition'!D$33/(1+Assumptions!$D$49)^('Incentive Relocation assumption'!$I91-2022)</f>
        <v>168906.73674057034</v>
      </c>
      <c r="AE91" s="81">
        <f>S91*'Levy Proposition'!E$33/(1+Assumptions!$D$49)^('Incentive Relocation assumption'!$I91-2022)</f>
        <v>59477.625471627551</v>
      </c>
      <c r="AF91" s="81">
        <f>T91*'Levy Proposition'!F$33/(1+Assumptions!$D$49)^('Incentive Relocation assumption'!$I91-2022)</f>
        <v>41407.431762215201</v>
      </c>
      <c r="AG91" s="81">
        <f>U91*'Levy Proposition'!G$33/(1+Assumptions!$D$49)^('Incentive Relocation assumption'!$I91-2022)</f>
        <v>23365.361293624737</v>
      </c>
      <c r="AH91" s="109">
        <f t="shared" si="22"/>
        <v>28003.375924952328</v>
      </c>
      <c r="AI91" s="109">
        <f t="shared" si="23"/>
        <v>210.06035688647535</v>
      </c>
      <c r="AJ91" s="109">
        <f t="shared" si="24"/>
        <v>155.28640338333207</v>
      </c>
      <c r="AK91" s="109">
        <f t="shared" si="25"/>
        <v>54.68145746877417</v>
      </c>
      <c r="AL91" s="109">
        <f t="shared" si="26"/>
        <v>38.068411454602028</v>
      </c>
      <c r="AM91" s="109">
        <f t="shared" si="27"/>
        <v>21.481220874044084</v>
      </c>
      <c r="AN91" s="106">
        <f>'Levy Proposition'!B$11*'Incentive Relocation assumption'!J91/(1+Assumptions!$D$49)^('Incentive Relocation assumption'!$I91-2022)</f>
        <v>0</v>
      </c>
      <c r="AO91" s="106">
        <f>-'Levy Proposition'!C$11*'Incentive Relocation assumption'!K91/(1+Assumptions!$D$49)^('Incentive Relocation assumption'!$I91-2022)</f>
        <v>18903.789384921998</v>
      </c>
      <c r="AP91" s="106">
        <f>-'Levy Proposition'!D$11*'Incentive Relocation assumption'!L91/(1+Assumptions!$D$49)^('Incentive Relocation assumption'!$I91-2022)</f>
        <v>9175.0369183383536</v>
      </c>
      <c r="AQ91" s="106">
        <f>-'Levy Proposition'!E$11*'Incentive Relocation assumption'!M91/(1+Assumptions!$D$49)^('Incentive Relocation assumption'!$I91-2022)</f>
        <v>5081.2937746902326</v>
      </c>
      <c r="AR91" s="106">
        <f>-'Levy Proposition'!F$11*'Incentive Relocation assumption'!N91/(1+Assumptions!$D$49)^('Incentive Relocation assumption'!$I91-2022)</f>
        <v>1934.8338992947738</v>
      </c>
      <c r="AS91" s="106">
        <f>-'Levy Proposition'!G$11*'Incentive Relocation assumption'!O91/(1+Assumptions!$D$49)^('Incentive Relocation assumption'!$I91-2022)</f>
        <v>2350.1144537665496</v>
      </c>
    </row>
    <row r="92" spans="1:45" x14ac:dyDescent="0.35">
      <c r="A92">
        <v>2110</v>
      </c>
      <c r="B92" s="84">
        <f>'Future 95% Cost'!V91</f>
        <v>16537217.774298921</v>
      </c>
      <c r="C92" s="84">
        <f>'Future 95% Cost'!W91</f>
        <v>29403442.69953249</v>
      </c>
      <c r="D92" s="84">
        <f>'Future 95% Cost'!X91</f>
        <v>21912460.757803813</v>
      </c>
      <c r="E92" s="84">
        <f>'Future 95% Cost'!Y91</f>
        <v>7897086.1165398164</v>
      </c>
      <c r="F92" s="84">
        <f>'Future 95% Cost'!Z91</f>
        <v>5490840.9279150451</v>
      </c>
      <c r="G92" s="84">
        <f>'Future 95% Cost'!AA91</f>
        <v>3099957.9353862423</v>
      </c>
      <c r="H92" s="84"/>
      <c r="I92">
        <v>2110</v>
      </c>
      <c r="J92" s="103">
        <f t="shared" si="21"/>
        <v>2603.3038230448215</v>
      </c>
      <c r="K92" s="103">
        <f t="shared" si="28"/>
        <v>-942.63291025633282</v>
      </c>
      <c r="L92" s="103">
        <f t="shared" si="29"/>
        <v>-1075.9048269392229</v>
      </c>
      <c r="M92" s="103">
        <f t="shared" si="30"/>
        <v>-232.71204559577009</v>
      </c>
      <c r="N92" s="103">
        <f t="shared" si="31"/>
        <v>-288.59089326254099</v>
      </c>
      <c r="O92" s="103">
        <f t="shared" si="32"/>
        <v>-63.463146990954435</v>
      </c>
      <c r="P92" s="106">
        <f t="shared" si="33"/>
        <v>6838525.9235391049</v>
      </c>
      <c r="Q92" s="106">
        <f t="shared" si="34"/>
        <v>18852.658205126656</v>
      </c>
      <c r="R92" s="106">
        <f t="shared" si="35"/>
        <v>21518.096538784455</v>
      </c>
      <c r="S92" s="106">
        <f t="shared" si="36"/>
        <v>4654.2409119154017</v>
      </c>
      <c r="T92" s="106">
        <f t="shared" si="37"/>
        <v>5771.8178652508195</v>
      </c>
      <c r="U92" s="106">
        <f t="shared" si="38"/>
        <v>1269.2629398190886</v>
      </c>
      <c r="V92" s="107">
        <f>P92*'Levy Proposition'!B$5/(1+Assumptions!$D$49)^('Incentive Relocation assumption'!$I92-2022)</f>
        <v>28894415.138933964</v>
      </c>
      <c r="W92" s="107">
        <f>Q92*'Levy Proposition'!C$5/(1+Assumptions!$D$49)^('Incentive Relocation assumption'!$I92-2022)</f>
        <v>205824.54191163904</v>
      </c>
      <c r="X92" s="107">
        <f>R92*'Levy Proposition'!D$5/(1+Assumptions!$D$49)^('Incentive Relocation assumption'!$I92-2022)</f>
        <v>152155.09158990829</v>
      </c>
      <c r="Y92" s="107">
        <f>S92*'Levy Proposition'!E$5/(1+Assumptions!$D$49)^('Incentive Relocation assumption'!$I92-2022)</f>
        <v>53578.819446886169</v>
      </c>
      <c r="Z92" s="107">
        <f>T92*'Levy Proposition'!F$5/(1+Assumptions!$D$49)^('Incentive Relocation assumption'!$I92-2022)</f>
        <v>37300.771383438994</v>
      </c>
      <c r="AA92" s="107">
        <f>U92*'Levy Proposition'!G$5/(1+Assumptions!$D$49)^('Incentive Relocation assumption'!$I92-2022)</f>
        <v>21048.057385202221</v>
      </c>
      <c r="AB92" s="81">
        <f>P92*'Levy Proposition'!B$33/(1+Assumptions!$D$49)^('Incentive Relocation assumption'!$I92-2022)</f>
        <v>28867875.116986111</v>
      </c>
      <c r="AC92" s="81">
        <f>Q92*'Levy Proposition'!C$33/(1+Assumptions!$D$49)^('Incentive Relocation assumption'!$I92-2022)</f>
        <v>205635.48849652489</v>
      </c>
      <c r="AD92" s="81">
        <f>R92*'Levy Proposition'!D$33/(1+Assumptions!$D$49)^('Incentive Relocation assumption'!$I92-2022)</f>
        <v>152015.3344966826</v>
      </c>
      <c r="AE92" s="81">
        <f>S92*'Levy Proposition'!E$33/(1+Assumptions!$D$49)^('Incentive Relocation assumption'!$I92-2022)</f>
        <v>53529.606371029702</v>
      </c>
      <c r="AF92" s="81">
        <f>T92*'Levy Proposition'!F$33/(1+Assumptions!$D$49)^('Incentive Relocation assumption'!$I92-2022)</f>
        <v>37266.509977335838</v>
      </c>
      <c r="AG92" s="81">
        <f>U92*'Levy Proposition'!G$33/(1+Assumptions!$D$49)^('Incentive Relocation assumption'!$I92-2022)</f>
        <v>21028.724379073636</v>
      </c>
      <c r="AH92" s="109">
        <f t="shared" si="22"/>
        <v>26540.021947853267</v>
      </c>
      <c r="AI92" s="109">
        <f t="shared" si="23"/>
        <v>189.05341511414736</v>
      </c>
      <c r="AJ92" s="109">
        <f t="shared" si="24"/>
        <v>139.7570932256931</v>
      </c>
      <c r="AK92" s="109">
        <f t="shared" si="25"/>
        <v>49.213075856467185</v>
      </c>
      <c r="AL92" s="109">
        <f t="shared" si="26"/>
        <v>34.261406103156332</v>
      </c>
      <c r="AM92" s="109">
        <f t="shared" si="27"/>
        <v>19.333006128585112</v>
      </c>
      <c r="AN92" s="106">
        <f>'Levy Proposition'!B$11*'Incentive Relocation assumption'!J92/(1+Assumptions!$D$49)^('Incentive Relocation assumption'!$I92-2022)</f>
        <v>0</v>
      </c>
      <c r="AO92" s="106">
        <f>-'Levy Proposition'!C$11*'Incentive Relocation assumption'!K92/(1+Assumptions!$D$49)^('Incentive Relocation assumption'!$I92-2022)</f>
        <v>17013.328905983883</v>
      </c>
      <c r="AP92" s="106">
        <f>-'Levy Proposition'!D$11*'Incentive Relocation assumption'!L92/(1+Assumptions!$D$49)^('Incentive Relocation assumption'!$I92-2022)</f>
        <v>8257.493650492197</v>
      </c>
      <c r="AQ92" s="106">
        <f>-'Levy Proposition'!E$11*'Incentive Relocation assumption'!M92/(1+Assumptions!$D$49)^('Incentive Relocation assumption'!$I92-2022)</f>
        <v>4573.1424793426413</v>
      </c>
      <c r="AR92" s="106">
        <f>-'Levy Proposition'!F$11*'Incentive Relocation assumption'!N92/(1+Assumptions!$D$49)^('Incentive Relocation assumption'!$I92-2022)</f>
        <v>1741.3421635666994</v>
      </c>
      <c r="AS92" s="106">
        <f>-'Levy Proposition'!G$11*'Incentive Relocation assumption'!O92/(1+Assumptions!$D$49)^('Incentive Relocation assumption'!$I92-2022)</f>
        <v>2115.0928713016833</v>
      </c>
    </row>
    <row r="93" spans="1:45" x14ac:dyDescent="0.35">
      <c r="A93">
        <v>2111</v>
      </c>
      <c r="B93" s="84">
        <f>'Future 95% Cost'!V92</f>
        <v>15807757.874417594</v>
      </c>
      <c r="C93" s="84">
        <f>'Future 95% Cost'!W92</f>
        <v>28105443.202929385</v>
      </c>
      <c r="D93" s="84">
        <f>'Future 95% Cost'!X92</f>
        <v>20948661.223823268</v>
      </c>
      <c r="E93" s="84">
        <f>'Future 95% Cost'!Y92</f>
        <v>7553556.2655972335</v>
      </c>
      <c r="F93" s="84">
        <f>'Future 95% Cost'!Z92</f>
        <v>5252103.8769134535</v>
      </c>
      <c r="G93" s="84">
        <f>'Future 95% Cost'!AA92</f>
        <v>2965199.7971163988</v>
      </c>
      <c r="H93" s="84"/>
      <c r="I93">
        <v>2111</v>
      </c>
      <c r="J93" s="103">
        <f t="shared" si="21"/>
        <v>2473.1386318925802</v>
      </c>
      <c r="K93" s="103">
        <f t="shared" si="28"/>
        <v>-895.50126474351623</v>
      </c>
      <c r="L93" s="103">
        <f t="shared" si="29"/>
        <v>-1022.1095855922617</v>
      </c>
      <c r="M93" s="103">
        <f t="shared" si="30"/>
        <v>-221.07644331598158</v>
      </c>
      <c r="N93" s="103">
        <f t="shared" si="31"/>
        <v>-274.16134859941394</v>
      </c>
      <c r="O93" s="103">
        <f t="shared" si="32"/>
        <v>-60.28998964140672</v>
      </c>
      <c r="P93" s="106">
        <f t="shared" si="33"/>
        <v>6841129.2273621494</v>
      </c>
      <c r="Q93" s="106">
        <f t="shared" si="34"/>
        <v>17910.025294870324</v>
      </c>
      <c r="R93" s="106">
        <f t="shared" si="35"/>
        <v>20442.191711845233</v>
      </c>
      <c r="S93" s="106">
        <f t="shared" si="36"/>
        <v>4421.5288663196316</v>
      </c>
      <c r="T93" s="106">
        <f t="shared" si="37"/>
        <v>5483.2269719882788</v>
      </c>
      <c r="U93" s="106">
        <f t="shared" si="38"/>
        <v>1205.7997928281343</v>
      </c>
      <c r="V93" s="107">
        <f>P93*'Levy Proposition'!B$5/(1+Assumptions!$D$49)^('Incentive Relocation assumption'!$I93-2022)</f>
        <v>27383945.861977965</v>
      </c>
      <c r="W93" s="107">
        <f>Q93*'Levy Proposition'!C$5/(1+Assumptions!$D$49)^('Incentive Relocation assumption'!$I93-2022)</f>
        <v>185241.19990774163</v>
      </c>
      <c r="X93" s="107">
        <f>R93*'Levy Proposition'!D$5/(1+Assumptions!$D$49)^('Incentive Relocation assumption'!$I93-2022)</f>
        <v>136938.926118378</v>
      </c>
      <c r="Y93" s="107">
        <f>S93*'Levy Proposition'!E$5/(1+Assumptions!$D$49)^('Incentive Relocation assumption'!$I93-2022)</f>
        <v>48220.706392934728</v>
      </c>
      <c r="Z93" s="107">
        <f>T93*'Levy Proposition'!F$5/(1+Assumptions!$D$49)^('Incentive Relocation assumption'!$I93-2022)</f>
        <v>33570.533350288795</v>
      </c>
      <c r="AA93" s="107">
        <f>U93*'Levy Proposition'!G$5/(1+Assumptions!$D$49)^('Incentive Relocation assumption'!$I93-2022)</f>
        <v>18943.160857055125</v>
      </c>
      <c r="AB93" s="81">
        <f>P93*'Levy Proposition'!B$33/(1+Assumptions!$D$49)^('Incentive Relocation assumption'!$I93-2022)</f>
        <v>27358793.232284609</v>
      </c>
      <c r="AC93" s="81">
        <f>Q93*'Levy Proposition'!C$33/(1+Assumptions!$D$49)^('Incentive Relocation assumption'!$I93-2022)</f>
        <v>185071.05264961033</v>
      </c>
      <c r="AD93" s="81">
        <f>R93*'Levy Proposition'!D$33/(1+Assumptions!$D$49)^('Incentive Relocation assumption'!$I93-2022)</f>
        <v>136813.14533730934</v>
      </c>
      <c r="AE93" s="81">
        <f>S93*'Levy Proposition'!E$33/(1+Assumptions!$D$49)^('Incentive Relocation assumption'!$I93-2022)</f>
        <v>48176.414836941782</v>
      </c>
      <c r="AF93" s="81">
        <f>T93*'Levy Proposition'!F$33/(1+Assumptions!$D$49)^('Incentive Relocation assumption'!$I93-2022)</f>
        <v>33539.698232580624</v>
      </c>
      <c r="AG93" s="81">
        <f>U93*'Levy Proposition'!G$33/(1+Assumptions!$D$49)^('Incentive Relocation assumption'!$I93-2022)</f>
        <v>18925.761234931244</v>
      </c>
      <c r="AH93" s="109">
        <f t="shared" si="22"/>
        <v>25152.629693355411</v>
      </c>
      <c r="AI93" s="109">
        <f t="shared" si="23"/>
        <v>170.14725813129917</v>
      </c>
      <c r="AJ93" s="109">
        <f t="shared" si="24"/>
        <v>125.78078106866451</v>
      </c>
      <c r="AK93" s="109">
        <f t="shared" si="25"/>
        <v>44.291555992946087</v>
      </c>
      <c r="AL93" s="109">
        <f t="shared" si="26"/>
        <v>30.83511770817131</v>
      </c>
      <c r="AM93" s="109">
        <f t="shared" si="27"/>
        <v>17.399622123881272</v>
      </c>
      <c r="AN93" s="106">
        <f>'Levy Proposition'!B$11*'Incentive Relocation assumption'!J93/(1+Assumptions!$D$49)^('Incentive Relocation assumption'!$I93-2022)</f>
        <v>0</v>
      </c>
      <c r="AO93" s="106">
        <f>-'Levy Proposition'!C$11*'Incentive Relocation assumption'!K93/(1+Assumptions!$D$49)^('Incentive Relocation assumption'!$I93-2022)</f>
        <v>15311.922629335892</v>
      </c>
      <c r="AP93" s="106">
        <f>-'Levy Proposition'!D$11*'Incentive Relocation assumption'!L93/(1+Assumptions!$D$49)^('Incentive Relocation assumption'!$I93-2022)</f>
        <v>7431.708667202598</v>
      </c>
      <c r="AQ93" s="106">
        <f>-'Levy Proposition'!E$11*'Incentive Relocation assumption'!M93/(1+Assumptions!$D$49)^('Incentive Relocation assumption'!$I93-2022)</f>
        <v>4115.8085054122075</v>
      </c>
      <c r="AR93" s="106">
        <f>-'Levy Proposition'!F$11*'Incentive Relocation assumption'!N93/(1+Assumptions!$D$49)^('Incentive Relocation assumption'!$I93-2022)</f>
        <v>1567.2004360272917</v>
      </c>
      <c r="AS93" s="106">
        <f>-'Levy Proposition'!G$11*'Incentive Relocation assumption'!O93/(1+Assumptions!$D$49)^('Incentive Relocation assumption'!$I93-2022)</f>
        <v>1903.5744608358514</v>
      </c>
    </row>
    <row r="94" spans="1:45" x14ac:dyDescent="0.35">
      <c r="A94">
        <v>2112</v>
      </c>
      <c r="B94" s="84">
        <f>'Future 95% Cost'!V93</f>
        <v>15110616.722123452</v>
      </c>
      <c r="C94" s="84">
        <f>'Future 95% Cost'!W93</f>
        <v>26864958.718628176</v>
      </c>
      <c r="D94" s="84">
        <f>'Future 95% Cost'!X93</f>
        <v>20027445.260135103</v>
      </c>
      <c r="E94" s="84">
        <f>'Future 95% Cost'!Y93</f>
        <v>7225073.6988851577</v>
      </c>
      <c r="F94" s="84">
        <f>'Future 95% Cost'!Z93</f>
        <v>5023826.4850890664</v>
      </c>
      <c r="G94" s="84">
        <f>'Future 95% Cost'!AA93</f>
        <v>2836345.3251057561</v>
      </c>
      <c r="H94" s="84"/>
      <c r="I94">
        <v>2112</v>
      </c>
      <c r="J94" s="103">
        <f t="shared" si="21"/>
        <v>2349.4817002979507</v>
      </c>
      <c r="K94" s="103">
        <f t="shared" si="28"/>
        <v>-850.72620150634032</v>
      </c>
      <c r="L94" s="103">
        <f t="shared" si="29"/>
        <v>-971.00410631264867</v>
      </c>
      <c r="M94" s="103">
        <f t="shared" si="30"/>
        <v>-210.02262115018249</v>
      </c>
      <c r="N94" s="103">
        <f t="shared" si="31"/>
        <v>-260.45328116944324</v>
      </c>
      <c r="O94" s="103">
        <f t="shared" si="32"/>
        <v>-57.275490159336385</v>
      </c>
      <c r="P94" s="106">
        <f t="shared" si="33"/>
        <v>6843602.3659940418</v>
      </c>
      <c r="Q94" s="106">
        <f t="shared" si="34"/>
        <v>17014.524030126806</v>
      </c>
      <c r="R94" s="106">
        <f t="shared" si="35"/>
        <v>19420.082126252972</v>
      </c>
      <c r="S94" s="106">
        <f t="shared" si="36"/>
        <v>4200.4524230036495</v>
      </c>
      <c r="T94" s="106">
        <f t="shared" si="37"/>
        <v>5209.0656233888649</v>
      </c>
      <c r="U94" s="106">
        <f t="shared" si="38"/>
        <v>1145.5098031867276</v>
      </c>
      <c r="V94" s="107">
        <f>P94*'Levy Proposition'!B$5/(1+Assumptions!$D$49)^('Incentive Relocation assumption'!$I94-2022)</f>
        <v>25951939.720435105</v>
      </c>
      <c r="W94" s="107">
        <f>Q94*'Levy Proposition'!C$5/(1+Assumptions!$D$49)^('Incentive Relocation assumption'!$I94-2022)</f>
        <v>166716.28088933678</v>
      </c>
      <c r="X94" s="107">
        <f>R94*'Levy Proposition'!D$5/(1+Assumptions!$D$49)^('Incentive Relocation assumption'!$I94-2022)</f>
        <v>123244.44282808564</v>
      </c>
      <c r="Y94" s="107">
        <f>S94*'Levy Proposition'!E$5/(1+Assumptions!$D$49)^('Incentive Relocation assumption'!$I94-2022)</f>
        <v>43398.427756301578</v>
      </c>
      <c r="Z94" s="107">
        <f>T94*'Levy Proposition'!F$5/(1+Assumptions!$D$49)^('Incentive Relocation assumption'!$I94-2022)</f>
        <v>30213.335210628244</v>
      </c>
      <c r="AA94" s="107">
        <f>U94*'Levy Proposition'!G$5/(1+Assumptions!$D$49)^('Incentive Relocation assumption'!$I94-2022)</f>
        <v>17048.763061077036</v>
      </c>
      <c r="AB94" s="81">
        <f>P94*'Levy Proposition'!B$33/(1+Assumptions!$D$49)^('Incentive Relocation assumption'!$I94-2022)</f>
        <v>25928102.413244151</v>
      </c>
      <c r="AC94" s="81">
        <f>Q94*'Levy Proposition'!C$33/(1+Assumptions!$D$49)^('Incentive Relocation assumption'!$I94-2022)</f>
        <v>166563.14909093938</v>
      </c>
      <c r="AD94" s="81">
        <f>R94*'Levy Proposition'!D$33/(1+Assumptions!$D$49)^('Incentive Relocation assumption'!$I94-2022)</f>
        <v>123131.24066767227</v>
      </c>
      <c r="AE94" s="81">
        <f>S94*'Levy Proposition'!E$33/(1+Assumptions!$D$49)^('Incentive Relocation assumption'!$I94-2022)</f>
        <v>43358.565546957092</v>
      </c>
      <c r="AF94" s="81">
        <f>T94*'Levy Proposition'!F$33/(1+Assumptions!$D$49)^('Incentive Relocation assumption'!$I94-2022)</f>
        <v>30185.583737696463</v>
      </c>
      <c r="AG94" s="81">
        <f>U94*'Levy Proposition'!G$33/(1+Assumptions!$D$49)^('Incentive Relocation assumption'!$I94-2022)</f>
        <v>17033.103476217846</v>
      </c>
      <c r="AH94" s="109">
        <f t="shared" si="22"/>
        <v>23837.307190954685</v>
      </c>
      <c r="AI94" s="109">
        <f t="shared" si="23"/>
        <v>153.13179839740042</v>
      </c>
      <c r="AJ94" s="109">
        <f t="shared" si="24"/>
        <v>113.20216041336244</v>
      </c>
      <c r="AK94" s="109">
        <f t="shared" si="25"/>
        <v>39.862209344486473</v>
      </c>
      <c r="AL94" s="109">
        <f t="shared" si="26"/>
        <v>27.751472931780881</v>
      </c>
      <c r="AM94" s="109">
        <f t="shared" si="27"/>
        <v>15.659584859189636</v>
      </c>
      <c r="AN94" s="106">
        <f>'Levy Proposition'!B$11*'Incentive Relocation assumption'!J94/(1+Assumptions!$D$49)^('Incentive Relocation assumption'!$I94-2022)</f>
        <v>0</v>
      </c>
      <c r="AO94" s="106">
        <f>-'Levy Proposition'!C$11*'Incentive Relocation assumption'!K94/(1+Assumptions!$D$49)^('Incentive Relocation assumption'!$I94-2022)</f>
        <v>13780.664319274201</v>
      </c>
      <c r="AP94" s="106">
        <f>-'Levy Proposition'!D$11*'Incentive Relocation assumption'!L94/(1+Assumptions!$D$49)^('Incentive Relocation assumption'!$I94-2022)</f>
        <v>6688.505744219633</v>
      </c>
      <c r="AQ94" s="106">
        <f>-'Levy Proposition'!E$11*'Incentive Relocation assumption'!M94/(1+Assumptions!$D$49)^('Incentive Relocation assumption'!$I94-2022)</f>
        <v>3704.2099015595199</v>
      </c>
      <c r="AR94" s="106">
        <f>-'Levy Proposition'!F$11*'Incentive Relocation assumption'!N94/(1+Assumptions!$D$49)^('Incentive Relocation assumption'!$I94-2022)</f>
        <v>1410.4736323924972</v>
      </c>
      <c r="AS94" s="106">
        <f>-'Levy Proposition'!G$11*'Incentive Relocation assumption'!O94/(1+Assumptions!$D$49)^('Incentive Relocation assumption'!$I94-2022)</f>
        <v>1713.2088037895217</v>
      </c>
    </row>
    <row r="95" spans="1:45" x14ac:dyDescent="0.35">
      <c r="A95">
        <v>2113</v>
      </c>
      <c r="B95" s="84">
        <f>'Future 95% Cost'!V94</f>
        <v>14444357.275598044</v>
      </c>
      <c r="C95" s="84">
        <f>'Future 95% Cost'!W94</f>
        <v>25679432.797541182</v>
      </c>
      <c r="D95" s="84">
        <f>'Future 95% Cost'!X94</f>
        <v>19146924.473179281</v>
      </c>
      <c r="E95" s="84">
        <f>'Future 95% Cost'!Y94</f>
        <v>6910975.6090901606</v>
      </c>
      <c r="F95" s="84">
        <f>'Future 95% Cost'!Z94</f>
        <v>4805547.6667321865</v>
      </c>
      <c r="G95" s="84">
        <f>'Future 95% Cost'!AA94</f>
        <v>2713134.2851912766</v>
      </c>
      <c r="H95" s="84"/>
      <c r="I95">
        <v>2113</v>
      </c>
      <c r="J95" s="103">
        <f t="shared" si="21"/>
        <v>2232.0076152830534</v>
      </c>
      <c r="K95" s="103">
        <f t="shared" si="28"/>
        <v>-808.18989143102328</v>
      </c>
      <c r="L95" s="103">
        <f t="shared" si="29"/>
        <v>-922.45390099701626</v>
      </c>
      <c r="M95" s="103">
        <f t="shared" si="30"/>
        <v>-199.52149009267336</v>
      </c>
      <c r="N95" s="103">
        <f t="shared" si="31"/>
        <v>-247.43061711097107</v>
      </c>
      <c r="O95" s="103">
        <f t="shared" si="32"/>
        <v>-54.411715651369562</v>
      </c>
      <c r="P95" s="106">
        <f t="shared" si="33"/>
        <v>6845951.8476943402</v>
      </c>
      <c r="Q95" s="106">
        <f t="shared" si="34"/>
        <v>16163.797828620465</v>
      </c>
      <c r="R95" s="106">
        <f t="shared" si="35"/>
        <v>18449.078019940323</v>
      </c>
      <c r="S95" s="106">
        <f t="shared" si="36"/>
        <v>3990.4298018534669</v>
      </c>
      <c r="T95" s="106">
        <f t="shared" si="37"/>
        <v>4948.6123422194214</v>
      </c>
      <c r="U95" s="106">
        <f t="shared" si="38"/>
        <v>1088.2343130273912</v>
      </c>
      <c r="V95" s="107">
        <f>P95*'Levy Proposition'!B$5/(1+Assumptions!$D$49)^('Incentive Relocation assumption'!$I95-2022)</f>
        <v>24594370.934417345</v>
      </c>
      <c r="W95" s="107">
        <f>Q95*'Levy Proposition'!C$5/(1+Assumptions!$D$49)^('Incentive Relocation assumption'!$I95-2022)</f>
        <v>150043.93367898208</v>
      </c>
      <c r="X95" s="107">
        <f>R95*'Levy Proposition'!D$5/(1+Assumptions!$D$49)^('Incentive Relocation assumption'!$I95-2022)</f>
        <v>110919.46693721585</v>
      </c>
      <c r="Y95" s="107">
        <f>S95*'Levy Proposition'!E$5/(1+Assumptions!$D$49)^('Incentive Relocation assumption'!$I95-2022)</f>
        <v>39058.397783962915</v>
      </c>
      <c r="Z95" s="107">
        <f>T95*'Levy Proposition'!F$5/(1+Assumptions!$D$49)^('Incentive Relocation assumption'!$I95-2022)</f>
        <v>27191.871366021525</v>
      </c>
      <c r="AA95" s="107">
        <f>U95*'Levy Proposition'!G$5/(1+Assumptions!$D$49)^('Incentive Relocation assumption'!$I95-2022)</f>
        <v>15343.813216076469</v>
      </c>
      <c r="AB95" s="81">
        <f>P95*'Levy Proposition'!B$33/(1+Assumptions!$D$49)^('Incentive Relocation assumption'!$I95-2022)</f>
        <v>24571780.577725418</v>
      </c>
      <c r="AC95" s="81">
        <f>Q95*'Levy Proposition'!C$33/(1+Assumptions!$D$49)^('Incentive Relocation assumption'!$I95-2022)</f>
        <v>149906.11572094992</v>
      </c>
      <c r="AD95" s="81">
        <f>R95*'Levy Proposition'!D$33/(1+Assumptions!$D$49)^('Incentive Relocation assumption'!$I95-2022)</f>
        <v>110817.58548113506</v>
      </c>
      <c r="AE95" s="81">
        <f>S95*'Levy Proposition'!E$33/(1+Assumptions!$D$49)^('Incentive Relocation assumption'!$I95-2022)</f>
        <v>39022.521967496301</v>
      </c>
      <c r="AF95" s="81">
        <f>T95*'Levy Proposition'!F$33/(1+Assumptions!$D$49)^('Incentive Relocation assumption'!$I95-2022)</f>
        <v>27166.895160087359</v>
      </c>
      <c r="AG95" s="81">
        <f>U95*'Levy Proposition'!G$33/(1+Assumptions!$D$49)^('Incentive Relocation assumption'!$I95-2022)</f>
        <v>15329.719657249951</v>
      </c>
      <c r="AH95" s="109">
        <f t="shared" si="22"/>
        <v>22590.356691926718</v>
      </c>
      <c r="AI95" s="109">
        <f t="shared" si="23"/>
        <v>137.81795803215937</v>
      </c>
      <c r="AJ95" s="109">
        <f t="shared" si="24"/>
        <v>101.88145608079503</v>
      </c>
      <c r="AK95" s="109">
        <f t="shared" si="25"/>
        <v>35.875816466614197</v>
      </c>
      <c r="AL95" s="109">
        <f t="shared" si="26"/>
        <v>24.976205934166501</v>
      </c>
      <c r="AM95" s="109">
        <f t="shared" si="27"/>
        <v>14.093558826518347</v>
      </c>
      <c r="AN95" s="106">
        <f>'Levy Proposition'!B$11*'Incentive Relocation assumption'!J95/(1+Assumptions!$D$49)^('Incentive Relocation assumption'!$I95-2022)</f>
        <v>0</v>
      </c>
      <c r="AO95" s="106">
        <f>-'Levy Proposition'!C$11*'Incentive Relocation assumption'!K95/(1+Assumptions!$D$49)^('Incentive Relocation assumption'!$I95-2022)</f>
        <v>12402.538445216385</v>
      </c>
      <c r="AP95" s="106">
        <f>-'Levy Proposition'!D$11*'Incentive Relocation assumption'!L95/(1+Assumptions!$D$49)^('Incentive Relocation assumption'!$I95-2022)</f>
        <v>6019.6263192995084</v>
      </c>
      <c r="AQ95" s="106">
        <f>-'Levy Proposition'!E$11*'Incentive Relocation assumption'!M95/(1+Assumptions!$D$49)^('Incentive Relocation assumption'!$I95-2022)</f>
        <v>3333.7729334998271</v>
      </c>
      <c r="AR95" s="106">
        <f>-'Levy Proposition'!F$11*'Incentive Relocation assumption'!N95/(1+Assumptions!$D$49)^('Incentive Relocation assumption'!$I95-2022)</f>
        <v>1269.4201851535481</v>
      </c>
      <c r="AS95" s="106">
        <f>-'Levy Proposition'!G$11*'Incentive Relocation assumption'!O95/(1+Assumptions!$D$49)^('Incentive Relocation assumption'!$I95-2022)</f>
        <v>1541.8805335795169</v>
      </c>
    </row>
    <row r="96" spans="1:45" x14ac:dyDescent="0.35">
      <c r="A96">
        <v>2114</v>
      </c>
      <c r="B96" s="84">
        <f>'Future 95% Cost'!V95</f>
        <v>13807606.581716917</v>
      </c>
      <c r="C96" s="84">
        <f>'Future 95% Cost'!W95</f>
        <v>24546422.917502247</v>
      </c>
      <c r="D96" s="84">
        <f>'Future 95% Cost'!X95</f>
        <v>18305294.465370864</v>
      </c>
      <c r="E96" s="84">
        <f>'Future 95% Cost'!Y95</f>
        <v>6610628.5194456968</v>
      </c>
      <c r="F96" s="84">
        <f>'Future 95% Cost'!Z95</f>
        <v>4596826.7636140501</v>
      </c>
      <c r="G96" s="84">
        <f>'Future 95% Cost'!AA95</f>
        <v>2595317.9711768148</v>
      </c>
      <c r="H96" s="84"/>
      <c r="I96">
        <v>2114</v>
      </c>
      <c r="J96" s="103">
        <f t="shared" si="21"/>
        <v>2120.4072345189011</v>
      </c>
      <c r="K96" s="103">
        <f t="shared" si="28"/>
        <v>-767.78039685947215</v>
      </c>
      <c r="L96" s="103">
        <f t="shared" si="29"/>
        <v>-876.33120594716536</v>
      </c>
      <c r="M96" s="103">
        <f t="shared" si="30"/>
        <v>-189.54541558803967</v>
      </c>
      <c r="N96" s="103">
        <f t="shared" si="31"/>
        <v>-235.05908625542253</v>
      </c>
      <c r="O96" s="103">
        <f t="shared" si="32"/>
        <v>-51.691129868801085</v>
      </c>
      <c r="P96" s="106">
        <f t="shared" si="33"/>
        <v>6848183.8553096233</v>
      </c>
      <c r="Q96" s="106">
        <f t="shared" si="34"/>
        <v>15355.607937189441</v>
      </c>
      <c r="R96" s="106">
        <f t="shared" si="35"/>
        <v>17526.624118943306</v>
      </c>
      <c r="S96" s="106">
        <f t="shared" si="36"/>
        <v>3790.9083117607934</v>
      </c>
      <c r="T96" s="106">
        <f t="shared" si="37"/>
        <v>4701.1817251084503</v>
      </c>
      <c r="U96" s="106">
        <f t="shared" si="38"/>
        <v>1033.8225973760216</v>
      </c>
      <c r="V96" s="107">
        <f>P96*'Levy Proposition'!B$5/(1+Assumptions!$D$49)^('Incentive Relocation assumption'!$I96-2022)</f>
        <v>23307415.203510281</v>
      </c>
      <c r="W96" s="107">
        <f>Q96*'Levy Proposition'!C$5/(1+Assumptions!$D$49)^('Incentive Relocation assumption'!$I96-2022)</f>
        <v>135038.89310490683</v>
      </c>
      <c r="X96" s="107">
        <f>R96*'Levy Proposition'!D$5/(1+Assumptions!$D$49)^('Incentive Relocation assumption'!$I96-2022)</f>
        <v>99827.041798532213</v>
      </c>
      <c r="Y96" s="107">
        <f>S96*'Levy Proposition'!E$5/(1+Assumptions!$D$49)^('Incentive Relocation assumption'!$I96-2022)</f>
        <v>35152.389529336418</v>
      </c>
      <c r="Z96" s="107">
        <f>T96*'Levy Proposition'!F$5/(1+Assumptions!$D$49)^('Incentive Relocation assumption'!$I96-2022)</f>
        <v>24472.56693879201</v>
      </c>
      <c r="AA96" s="107">
        <f>U96*'Levy Proposition'!G$5/(1+Assumptions!$D$49)^('Incentive Relocation assumption'!$I96-2022)</f>
        <v>13809.365709782449</v>
      </c>
      <c r="AB96" s="81">
        <f>P96*'Levy Proposition'!B$33/(1+Assumptions!$D$49)^('Incentive Relocation assumption'!$I96-2022)</f>
        <v>23286006.93800034</v>
      </c>
      <c r="AC96" s="81">
        <f>Q96*'Levy Proposition'!C$33/(1+Assumptions!$D$49)^('Incentive Relocation assumption'!$I96-2022)</f>
        <v>134914.857537148</v>
      </c>
      <c r="AD96" s="81">
        <f>R96*'Levy Proposition'!D$33/(1+Assumptions!$D$49)^('Incentive Relocation assumption'!$I96-2022)</f>
        <v>99735.348927519488</v>
      </c>
      <c r="AE96" s="81">
        <f>S96*'Levy Proposition'!E$33/(1+Assumptions!$D$49)^('Incentive Relocation assumption'!$I96-2022)</f>
        <v>35120.10144926481</v>
      </c>
      <c r="AF96" s="81">
        <f>T96*'Levy Proposition'!F$33/(1+Assumptions!$D$49)^('Incentive Relocation assumption'!$I96-2022)</f>
        <v>24450.088461184736</v>
      </c>
      <c r="AG96" s="81">
        <f>U96*'Levy Proposition'!G$33/(1+Assumptions!$D$49)^('Incentive Relocation assumption'!$I96-2022)</f>
        <v>13796.681567630365</v>
      </c>
      <c r="AH96" s="109">
        <f t="shared" si="22"/>
        <v>21408.265509940684</v>
      </c>
      <c r="AI96" s="109">
        <f t="shared" si="23"/>
        <v>124.03556775883771</v>
      </c>
      <c r="AJ96" s="109">
        <f t="shared" si="24"/>
        <v>91.692871012724936</v>
      </c>
      <c r="AK96" s="109">
        <f t="shared" si="25"/>
        <v>32.28808007160842</v>
      </c>
      <c r="AL96" s="109">
        <f t="shared" si="26"/>
        <v>22.478477607273817</v>
      </c>
      <c r="AM96" s="109">
        <f t="shared" si="27"/>
        <v>12.68414215208395</v>
      </c>
      <c r="AN96" s="106">
        <f>'Levy Proposition'!B$11*'Incentive Relocation assumption'!J96/(1+Assumptions!$D$49)^('Incentive Relocation assumption'!$I96-2022)</f>
        <v>0</v>
      </c>
      <c r="AO96" s="106">
        <f>-'Levy Proposition'!C$11*'Incentive Relocation assumption'!K96/(1+Assumptions!$D$49)^('Incentive Relocation assumption'!$I96-2022)</f>
        <v>11162.23110303379</v>
      </c>
      <c r="AP96" s="106">
        <f>-'Levy Proposition'!D$11*'Incentive Relocation assumption'!L96/(1+Assumptions!$D$49)^('Incentive Relocation assumption'!$I96-2022)</f>
        <v>5417.6377220456561</v>
      </c>
      <c r="AQ96" s="106">
        <f>-'Levy Proposition'!E$11*'Incentive Relocation assumption'!M96/(1+Assumptions!$D$49)^('Incentive Relocation assumption'!$I96-2022)</f>
        <v>3000.3812601053964</v>
      </c>
      <c r="AR96" s="106">
        <f>-'Levy Proposition'!F$11*'Incentive Relocation assumption'!N96/(1+Assumptions!$D$49)^('Incentive Relocation assumption'!$I96-2022)</f>
        <v>1142.4726910647066</v>
      </c>
      <c r="AS96" s="106">
        <f>-'Levy Proposition'!G$11*'Incentive Relocation assumption'!O96/(1+Assumptions!$D$49)^('Incentive Relocation assumption'!$I96-2022)</f>
        <v>1387.6858294054935</v>
      </c>
    </row>
    <row r="97" spans="1:45" x14ac:dyDescent="0.35">
      <c r="A97">
        <v>2115</v>
      </c>
      <c r="B97" s="84">
        <f>'Future 95% Cost'!V96</f>
        <v>13199052.910595033</v>
      </c>
      <c r="C97" s="84">
        <f>'Future 95% Cost'!W96</f>
        <v>23463595.394844476</v>
      </c>
      <c r="D97" s="84">
        <f>'Future 95% Cost'!X96</f>
        <v>17500831.089458961</v>
      </c>
      <c r="E97" s="84">
        <f>'Future 95% Cost'!Y96</f>
        <v>6323426.9807806686</v>
      </c>
      <c r="F97" s="84">
        <f>'Future 95% Cost'!Z96</f>
        <v>4397242.6362392455</v>
      </c>
      <c r="G97" s="84">
        <f>'Future 95% Cost'!AA96</f>
        <v>2482658.6921038758</v>
      </c>
      <c r="H97" s="84"/>
      <c r="I97">
        <v>2115</v>
      </c>
      <c r="J97" s="103">
        <f t="shared" si="21"/>
        <v>2014.3868727929555</v>
      </c>
      <c r="K97" s="103">
        <f t="shared" si="28"/>
        <v>-729.3913770164985</v>
      </c>
      <c r="L97" s="103">
        <f t="shared" si="29"/>
        <v>-832.51464564980711</v>
      </c>
      <c r="M97" s="103">
        <f t="shared" si="30"/>
        <v>-180.0681448086377</v>
      </c>
      <c r="N97" s="103">
        <f t="shared" si="31"/>
        <v>-223.3061319426514</v>
      </c>
      <c r="O97" s="103">
        <f t="shared" si="32"/>
        <v>-49.106573375361023</v>
      </c>
      <c r="P97" s="106">
        <f t="shared" si="33"/>
        <v>6850304.2625441421</v>
      </c>
      <c r="Q97" s="106">
        <f t="shared" si="34"/>
        <v>14587.827540329969</v>
      </c>
      <c r="R97" s="106">
        <f t="shared" si="35"/>
        <v>16650.292912996141</v>
      </c>
      <c r="S97" s="106">
        <f t="shared" si="36"/>
        <v>3601.3628961727536</v>
      </c>
      <c r="T97" s="106">
        <f t="shared" si="37"/>
        <v>4466.1226388530276</v>
      </c>
      <c r="U97" s="106">
        <f t="shared" si="38"/>
        <v>982.13146750722046</v>
      </c>
      <c r="V97" s="107">
        <f>P97*'Levy Proposition'!B$5/(1+Assumptions!$D$49)^('Incentive Relocation assumption'!$I97-2022)</f>
        <v>22087440.14391626</v>
      </c>
      <c r="W97" s="107">
        <f>Q97*'Levy Proposition'!C$5/(1+Assumptions!$D$49)^('Incentive Relocation assumption'!$I97-2022)</f>
        <v>121534.42131164849</v>
      </c>
      <c r="X97" s="107">
        <f>R97*'Levy Proposition'!D$5/(1+Assumptions!$D$49)^('Incentive Relocation assumption'!$I97-2022)</f>
        <v>89843.907020276878</v>
      </c>
      <c r="Y97" s="107">
        <f>S97*'Levy Proposition'!E$5/(1+Assumptions!$D$49)^('Incentive Relocation assumption'!$I97-2022)</f>
        <v>31636.998948522298</v>
      </c>
      <c r="Z97" s="107">
        <f>T97*'Levy Proposition'!F$5/(1+Assumptions!$D$49)^('Incentive Relocation assumption'!$I97-2022)</f>
        <v>22025.204683854103</v>
      </c>
      <c r="AA97" s="107">
        <f>U97*'Levy Proposition'!G$5/(1+Assumptions!$D$49)^('Incentive Relocation assumption'!$I97-2022)</f>
        <v>12428.369572871949</v>
      </c>
      <c r="AB97" s="81">
        <f>P97*'Levy Proposition'!B$33/(1+Assumptions!$D$49)^('Incentive Relocation assumption'!$I97-2022)</f>
        <v>22067152.446678828</v>
      </c>
      <c r="AC97" s="81">
        <f>Q97*'Levy Proposition'!C$33/(1+Assumptions!$D$49)^('Incentive Relocation assumption'!$I97-2022)</f>
        <v>121422.78983568607</v>
      </c>
      <c r="AD97" s="81">
        <f>R97*'Levy Proposition'!D$33/(1+Assumptions!$D$49)^('Incentive Relocation assumption'!$I97-2022)</f>
        <v>89761.383831877538</v>
      </c>
      <c r="AE97" s="81">
        <f>S97*'Levy Proposition'!E$33/(1+Assumptions!$D$49)^('Incentive Relocation assumption'!$I97-2022)</f>
        <v>31607.939815730697</v>
      </c>
      <c r="AF97" s="81">
        <f>T97*'Levy Proposition'!F$33/(1+Assumptions!$D$49)^('Incentive Relocation assumption'!$I97-2022)</f>
        <v>22004.97415096722</v>
      </c>
      <c r="AG97" s="81">
        <f>U97*'Levy Proposition'!G$33/(1+Assumptions!$D$49)^('Incentive Relocation assumption'!$I97-2022)</f>
        <v>12416.953899647415</v>
      </c>
      <c r="AH97" s="109">
        <f t="shared" si="22"/>
        <v>20287.697237432003</v>
      </c>
      <c r="AI97" s="109">
        <f t="shared" si="23"/>
        <v>111.63147596242197</v>
      </c>
      <c r="AJ97" s="109">
        <f t="shared" si="24"/>
        <v>82.523188399340142</v>
      </c>
      <c r="AK97" s="109">
        <f t="shared" si="25"/>
        <v>29.059132791600859</v>
      </c>
      <c r="AL97" s="109">
        <f t="shared" si="26"/>
        <v>20.230532886882429</v>
      </c>
      <c r="AM97" s="109">
        <f t="shared" si="27"/>
        <v>11.415673224533748</v>
      </c>
      <c r="AN97" s="106">
        <f>'Levy Proposition'!B$11*'Incentive Relocation assumption'!J97/(1+Assumptions!$D$49)^('Incentive Relocation assumption'!$I97-2022)</f>
        <v>0</v>
      </c>
      <c r="AO97" s="106">
        <f>-'Levy Proposition'!C$11*'Incentive Relocation assumption'!K97/(1+Assumptions!$D$49)^('Incentive Relocation assumption'!$I97-2022)</f>
        <v>10045.959845066307</v>
      </c>
      <c r="AP97" s="106">
        <f>-'Levy Proposition'!D$11*'Incentive Relocation assumption'!L97/(1+Assumptions!$D$49)^('Incentive Relocation assumption'!$I97-2022)</f>
        <v>4875.8505811615796</v>
      </c>
      <c r="AQ97" s="106">
        <f>-'Levy Proposition'!E$11*'Incentive Relocation assumption'!M97/(1+Assumptions!$D$49)^('Incentive Relocation assumption'!$I97-2022)</f>
        <v>2700.3301921168809</v>
      </c>
      <c r="AR97" s="106">
        <f>-'Levy Proposition'!F$11*'Incentive Relocation assumption'!N97/(1+Assumptions!$D$49)^('Incentive Relocation assumption'!$I97-2022)</f>
        <v>1028.2204939657165</v>
      </c>
      <c r="AS97" s="106">
        <f>-'Levy Proposition'!G$11*'Incentive Relocation assumption'!O97/(1+Assumptions!$D$49)^('Incentive Relocation assumption'!$I97-2022)</f>
        <v>1248.9112607591669</v>
      </c>
    </row>
    <row r="98" spans="1:45" x14ac:dyDescent="0.35">
      <c r="A98">
        <v>2116</v>
      </c>
      <c r="B98" s="84">
        <f>'Future 95% Cost'!V97</f>
        <v>12617443.018530892</v>
      </c>
      <c r="C98" s="84">
        <f>'Future 95% Cost'!W97</f>
        <v>22428720.523687296</v>
      </c>
      <c r="D98" s="84">
        <f>'Future 95% Cost'!X97</f>
        <v>16731886.870276704</v>
      </c>
      <c r="E98" s="84">
        <f>'Future 95% Cost'!Y97</f>
        <v>6048792.326639656</v>
      </c>
      <c r="F98" s="84">
        <f>'Future 95% Cost'!Z97</f>
        <v>4206392.795666839</v>
      </c>
      <c r="G98" s="84">
        <f>'Future 95% Cost'!AA97</f>
        <v>2374929.2824033396</v>
      </c>
      <c r="H98" s="84"/>
      <c r="I98">
        <v>2116</v>
      </c>
      <c r="J98" s="103">
        <f t="shared" si="21"/>
        <v>1913.6675291533079</v>
      </c>
      <c r="K98" s="103">
        <f t="shared" si="28"/>
        <v>-692.92180816567361</v>
      </c>
      <c r="L98" s="103">
        <f t="shared" si="29"/>
        <v>-790.88891336731672</v>
      </c>
      <c r="M98" s="103">
        <f t="shared" si="30"/>
        <v>-171.06473756820583</v>
      </c>
      <c r="N98" s="103">
        <f t="shared" si="31"/>
        <v>-212.14082534551881</v>
      </c>
      <c r="O98" s="103">
        <f t="shared" si="32"/>
        <v>-46.651244706592976</v>
      </c>
      <c r="P98" s="106">
        <f t="shared" si="33"/>
        <v>6852318.6494169347</v>
      </c>
      <c r="Q98" s="106">
        <f t="shared" si="34"/>
        <v>13858.43616331347</v>
      </c>
      <c r="R98" s="106">
        <f t="shared" si="35"/>
        <v>15817.778267346333</v>
      </c>
      <c r="S98" s="106">
        <f t="shared" si="36"/>
        <v>3421.2947513641161</v>
      </c>
      <c r="T98" s="106">
        <f t="shared" si="37"/>
        <v>4242.8165069103761</v>
      </c>
      <c r="U98" s="106">
        <f t="shared" si="38"/>
        <v>933.02489413185947</v>
      </c>
      <c r="V98" s="107">
        <f>P98*'Levy Proposition'!B$5/(1+Assumptions!$D$49)^('Incentive Relocation assumption'!$I98-2022)</f>
        <v>20930996.12472051</v>
      </c>
      <c r="W98" s="107">
        <f>Q98*'Levy Proposition'!C$5/(1+Assumptions!$D$49)^('Incentive Relocation assumption'!$I98-2022)</f>
        <v>109380.45494850527</v>
      </c>
      <c r="X98" s="107">
        <f>R98*'Levy Proposition'!D$5/(1+Assumptions!$D$49)^('Incentive Relocation assumption'!$I98-2022)</f>
        <v>80859.128781544656</v>
      </c>
      <c r="Y98" s="107">
        <f>S98*'Levy Proposition'!E$5/(1+Assumptions!$D$49)^('Incentive Relocation assumption'!$I98-2022)</f>
        <v>28473.162589231688</v>
      </c>
      <c r="Z98" s="107">
        <f>T98*'Levy Proposition'!F$5/(1+Assumptions!$D$49)^('Incentive Relocation assumption'!$I98-2022)</f>
        <v>19822.589210971193</v>
      </c>
      <c r="AA98" s="107">
        <f>U98*'Levy Proposition'!G$5/(1+Assumptions!$D$49)^('Incentive Relocation assumption'!$I98-2022)</f>
        <v>11185.479006502661</v>
      </c>
      <c r="AB98" s="81">
        <f>P98*'Levy Proposition'!B$33/(1+Assumptions!$D$49)^('Incentive Relocation assumption'!$I98-2022)</f>
        <v>20911770.641392004</v>
      </c>
      <c r="AC98" s="81">
        <f>Q98*'Levy Proposition'!C$33/(1+Assumptions!$D$49)^('Incentive Relocation assumption'!$I98-2022)</f>
        <v>109279.98710165526</v>
      </c>
      <c r="AD98" s="81">
        <f>R98*'Levy Proposition'!D$33/(1+Assumptions!$D$49)^('Incentive Relocation assumption'!$I98-2022)</f>
        <v>80784.858267944437</v>
      </c>
      <c r="AE98" s="81">
        <f>S98*'Levy Proposition'!E$33/(1+Assumptions!$D$49)^('Incentive Relocation assumption'!$I98-2022)</f>
        <v>28447.009495064194</v>
      </c>
      <c r="AF98" s="81">
        <f>T98*'Levy Proposition'!F$33/(1+Assumptions!$D$49)^('Incentive Relocation assumption'!$I98-2022)</f>
        <v>19804.381818636281</v>
      </c>
      <c r="AG98" s="81">
        <f>U98*'Levy Proposition'!G$33/(1+Assumptions!$D$49)^('Incentive Relocation assumption'!$I98-2022)</f>
        <v>11175.204949841454</v>
      </c>
      <c r="AH98" s="109">
        <f t="shared" si="22"/>
        <v>19225.483328506351</v>
      </c>
      <c r="AI98" s="109">
        <f t="shared" si="23"/>
        <v>100.46784685000603</v>
      </c>
      <c r="AJ98" s="109">
        <f t="shared" si="24"/>
        <v>74.270513600218692</v>
      </c>
      <c r="AK98" s="109">
        <f t="shared" si="25"/>
        <v>26.153094167493691</v>
      </c>
      <c r="AL98" s="109">
        <f t="shared" si="26"/>
        <v>18.207392334912583</v>
      </c>
      <c r="AM98" s="109">
        <f t="shared" si="27"/>
        <v>10.274056661206487</v>
      </c>
      <c r="AN98" s="106">
        <f>'Levy Proposition'!B$11*'Incentive Relocation assumption'!J98/(1+Assumptions!$D$49)^('Incentive Relocation assumption'!$I98-2022)</f>
        <v>0</v>
      </c>
      <c r="AO98" s="106">
        <f>-'Levy Proposition'!C$11*'Incentive Relocation assumption'!K98/(1+Assumptions!$D$49)^('Incentive Relocation assumption'!$I98-2022)</f>
        <v>9041.320527869666</v>
      </c>
      <c r="AP98" s="106">
        <f>-'Levy Proposition'!D$11*'Incentive Relocation assumption'!L98/(1+Assumptions!$D$49)^('Incentive Relocation assumption'!$I98-2022)</f>
        <v>4388.2444913346617</v>
      </c>
      <c r="AQ98" s="106">
        <f>-'Levy Proposition'!E$11*'Incentive Relocation assumption'!M98/(1+Assumptions!$D$49)^('Incentive Relocation assumption'!$I98-2022)</f>
        <v>2430.2855251808396</v>
      </c>
      <c r="AR98" s="106">
        <f>-'Levy Proposition'!F$11*'Incentive Relocation assumption'!N98/(1+Assumptions!$D$49)^('Incentive Relocation assumption'!$I98-2022)</f>
        <v>925.39400939713369</v>
      </c>
      <c r="AS98" s="106">
        <f>-'Levy Proposition'!G$11*'Incentive Relocation assumption'!O98/(1+Assumptions!$D$49)^('Incentive Relocation assumption'!$I98-2022)</f>
        <v>1124.0147475738702</v>
      </c>
    </row>
    <row r="99" spans="1:45" x14ac:dyDescent="0.35">
      <c r="A99">
        <v>2117</v>
      </c>
      <c r="B99" s="84">
        <f>'Future 95% Cost'!V98</f>
        <v>12061579.533584693</v>
      </c>
      <c r="C99" s="84">
        <f>'Future 95% Cost'!W98</f>
        <v>21439667.932725053</v>
      </c>
      <c r="D99" s="84">
        <f>'Future 95% Cost'!X98</f>
        <v>15996887.586387586</v>
      </c>
      <c r="E99" s="84">
        <f>'Future 95% Cost'!Y98</f>
        <v>5786171.4838791965</v>
      </c>
      <c r="F99" s="84">
        <f>'Future 95% Cost'!Z98</f>
        <v>4023892.5740835685</v>
      </c>
      <c r="G99" s="84">
        <f>'Future 95% Cost'!AA98</f>
        <v>2271912.6339041544</v>
      </c>
      <c r="H99" s="84"/>
      <c r="I99">
        <v>2117</v>
      </c>
      <c r="J99" s="103">
        <f t="shared" si="21"/>
        <v>1817.9841526956427</v>
      </c>
      <c r="K99" s="103">
        <f t="shared" si="28"/>
        <v>-658.27571775738988</v>
      </c>
      <c r="L99" s="103">
        <f t="shared" si="29"/>
        <v>-751.34446769895089</v>
      </c>
      <c r="M99" s="103">
        <f t="shared" si="30"/>
        <v>-162.51150068979553</v>
      </c>
      <c r="N99" s="103">
        <f t="shared" si="31"/>
        <v>-201.53378407824289</v>
      </c>
      <c r="O99" s="103">
        <f t="shared" si="32"/>
        <v>-44.31868247126333</v>
      </c>
      <c r="P99" s="106">
        <f t="shared" si="33"/>
        <v>6854232.3169460883</v>
      </c>
      <c r="Q99" s="106">
        <f t="shared" si="34"/>
        <v>13165.514355147796</v>
      </c>
      <c r="R99" s="106">
        <f t="shared" si="35"/>
        <v>15026.889353979017</v>
      </c>
      <c r="S99" s="106">
        <f t="shared" si="36"/>
        <v>3250.2300137959101</v>
      </c>
      <c r="T99" s="106">
        <f t="shared" si="37"/>
        <v>4030.6756815648573</v>
      </c>
      <c r="U99" s="106">
        <f t="shared" si="38"/>
        <v>886.37364942526654</v>
      </c>
      <c r="V99" s="107">
        <f>P99*'Levy Proposition'!B$5/(1+Assumptions!$D$49)^('Incentive Relocation assumption'!$I99-2022)</f>
        <v>19834807.492695417</v>
      </c>
      <c r="W99" s="107">
        <f>Q99*'Levy Proposition'!C$5/(1+Assumptions!$D$49)^('Incentive Relocation assumption'!$I99-2022)</f>
        <v>98441.937647135434</v>
      </c>
      <c r="X99" s="107">
        <f>R99*'Levy Proposition'!D$5/(1+Assumptions!$D$49)^('Incentive Relocation assumption'!$I99-2022)</f>
        <v>72772.867122027732</v>
      </c>
      <c r="Y99" s="107">
        <f>S99*'Levy Proposition'!E$5/(1+Assumptions!$D$49)^('Incentive Relocation assumption'!$I99-2022)</f>
        <v>25625.723512902601</v>
      </c>
      <c r="Z99" s="107">
        <f>T99*'Levy Proposition'!F$5/(1+Assumptions!$D$49)^('Incentive Relocation assumption'!$I99-2022)</f>
        <v>17840.244786236122</v>
      </c>
      <c r="AA99" s="107">
        <f>U99*'Levy Proposition'!G$5/(1+Assumptions!$D$49)^('Incentive Relocation assumption'!$I99-2022)</f>
        <v>10066.882857909752</v>
      </c>
      <c r="AB99" s="81">
        <f>P99*'Levy Proposition'!B$33/(1+Assumptions!$D$49)^('Incentive Relocation assumption'!$I99-2022)</f>
        <v>19816588.877656616</v>
      </c>
      <c r="AC99" s="81">
        <f>Q99*'Levy Proposition'!C$33/(1+Assumptions!$D$49)^('Incentive Relocation assumption'!$I99-2022)</f>
        <v>98351.517018332903</v>
      </c>
      <c r="AD99" s="81">
        <f>R99*'Levy Proposition'!D$33/(1+Assumptions!$D$49)^('Incentive Relocation assumption'!$I99-2022)</f>
        <v>72706.023980149286</v>
      </c>
      <c r="AE99" s="81">
        <f>S99*'Levy Proposition'!E$33/(1+Assumptions!$D$49)^('Incentive Relocation assumption'!$I99-2022)</f>
        <v>25602.185840961782</v>
      </c>
      <c r="AF99" s="81">
        <f>T99*'Levy Proposition'!F$33/(1+Assumptions!$D$49)^('Incentive Relocation assumption'!$I99-2022)</f>
        <v>17823.858211671275</v>
      </c>
      <c r="AG99" s="81">
        <f>U99*'Levy Proposition'!G$33/(1+Assumptions!$D$49)^('Incentive Relocation assumption'!$I99-2022)</f>
        <v>10057.636251231239</v>
      </c>
      <c r="AH99" s="109">
        <f t="shared" si="22"/>
        <v>18218.615038800985</v>
      </c>
      <c r="AI99" s="109">
        <f t="shared" si="23"/>
        <v>90.4206288025307</v>
      </c>
      <c r="AJ99" s="109">
        <f t="shared" si="24"/>
        <v>66.843141878445749</v>
      </c>
      <c r="AK99" s="109">
        <f t="shared" si="25"/>
        <v>23.537671940819564</v>
      </c>
      <c r="AL99" s="109">
        <f t="shared" si="26"/>
        <v>16.386574564847251</v>
      </c>
      <c r="AM99" s="109">
        <f t="shared" si="27"/>
        <v>9.2466066785127623</v>
      </c>
      <c r="AN99" s="106">
        <f>'Levy Proposition'!B$11*'Incentive Relocation assumption'!J99/(1+Assumptions!$D$49)^('Incentive Relocation assumption'!$I99-2022)</f>
        <v>0</v>
      </c>
      <c r="AO99" s="106">
        <f>-'Levy Proposition'!C$11*'Incentive Relocation assumption'!K99/(1+Assumptions!$D$49)^('Incentive Relocation assumption'!$I99-2022)</f>
        <v>8137.1494758486033</v>
      </c>
      <c r="AP99" s="106">
        <f>-'Levy Proposition'!D$11*'Incentive Relocation assumption'!L99/(1+Assumptions!$D$49)^('Incentive Relocation assumption'!$I99-2022)</f>
        <v>3949.4011137522302</v>
      </c>
      <c r="AQ99" s="106">
        <f>-'Levy Proposition'!E$11*'Incentive Relocation assumption'!M99/(1+Assumptions!$D$49)^('Incentive Relocation assumption'!$I99-2022)</f>
        <v>2187.2464897610798</v>
      </c>
      <c r="AR99" s="106">
        <f>-'Levy Proposition'!F$11*'Incentive Relocation assumption'!N99/(1+Assumptions!$D$49)^('Incentive Relocation assumption'!$I99-2022)</f>
        <v>832.85061682174148</v>
      </c>
      <c r="AS99" s="106">
        <f>-'Levy Proposition'!G$11*'Incentive Relocation assumption'!O99/(1+Assumptions!$D$49)^('Incentive Relocation assumption'!$I99-2022)</f>
        <v>1011.6084244412783</v>
      </c>
    </row>
    <row r="100" spans="1:45" x14ac:dyDescent="0.35">
      <c r="A100">
        <v>2118</v>
      </c>
      <c r="B100" s="84">
        <f>'Future 95% Cost'!V99</f>
        <v>11530318.458285067</v>
      </c>
      <c r="C100" s="84">
        <f>'Future 95% Cost'!W99</f>
        <v>20494402.149768006</v>
      </c>
      <c r="D100" s="84">
        <f>'Future 95% Cost'!X99</f>
        <v>15294329.004469728</v>
      </c>
      <c r="E100" s="84">
        <f>'Future 95% Cost'!Y99</f>
        <v>5535035.8362607919</v>
      </c>
      <c r="F100" s="84">
        <f>'Future 95% Cost'!Z99</f>
        <v>3849374.3323941128</v>
      </c>
      <c r="G100" s="84">
        <f>'Future 95% Cost'!AA99</f>
        <v>2173401.2487209649</v>
      </c>
      <c r="H100" s="84"/>
      <c r="I100">
        <v>2118</v>
      </c>
      <c r="J100" s="103">
        <f t="shared" si="21"/>
        <v>1727.0849450608605</v>
      </c>
      <c r="K100" s="103">
        <f t="shared" si="28"/>
        <v>-625.36193186952039</v>
      </c>
      <c r="L100" s="103">
        <f t="shared" si="29"/>
        <v>-713.77724431400338</v>
      </c>
      <c r="M100" s="103">
        <f t="shared" si="30"/>
        <v>-154.38592565530575</v>
      </c>
      <c r="N100" s="103">
        <f t="shared" si="31"/>
        <v>-191.45709487433075</v>
      </c>
      <c r="O100" s="103">
        <f t="shared" si="32"/>
        <v>-42.102748347700164</v>
      </c>
      <c r="P100" s="106">
        <f t="shared" si="33"/>
        <v>6856050.3010987844</v>
      </c>
      <c r="Q100" s="106">
        <f t="shared" si="34"/>
        <v>12507.238637390406</v>
      </c>
      <c r="R100" s="106">
        <f t="shared" si="35"/>
        <v>14275.544886280066</v>
      </c>
      <c r="S100" s="106">
        <f t="shared" si="36"/>
        <v>3087.7185131061146</v>
      </c>
      <c r="T100" s="106">
        <f t="shared" si="37"/>
        <v>3829.1418974866147</v>
      </c>
      <c r="U100" s="106">
        <f t="shared" si="38"/>
        <v>842.05496695400325</v>
      </c>
      <c r="V100" s="107">
        <f>P100*'Levy Proposition'!B$5/(1+Assumptions!$D$49)^('Incentive Relocation assumption'!$I100-2022)</f>
        <v>18795764.174572758</v>
      </c>
      <c r="W100" s="107">
        <f>Q100*'Levy Proposition'!C$5/(1+Assumptions!$D$49)^('Incentive Relocation assumption'!$I100-2022)</f>
        <v>88597.319258589632</v>
      </c>
      <c r="X100" s="107">
        <f>R100*'Levy Proposition'!D$5/(1+Assumptions!$D$49)^('Incentive Relocation assumption'!$I100-2022)</f>
        <v>65495.266508103188</v>
      </c>
      <c r="Y100" s="107">
        <f>S100*'Levy Proposition'!E$5/(1+Assumptions!$D$49)^('Incentive Relocation assumption'!$I100-2022)</f>
        <v>23063.040626476784</v>
      </c>
      <c r="Z100" s="107">
        <f>T100*'Levy Proposition'!F$5/(1+Assumptions!$D$49)^('Incentive Relocation assumption'!$I100-2022)</f>
        <v>16056.143354707167</v>
      </c>
      <c r="AA100" s="107">
        <f>U100*'Levy Proposition'!G$5/(1+Assumptions!$D$49)^('Incentive Relocation assumption'!$I100-2022)</f>
        <v>9060.1511491785113</v>
      </c>
      <c r="AB100" s="81">
        <f>P100*'Levy Proposition'!B$33/(1+Assumptions!$D$49)^('Incentive Relocation assumption'!$I100-2022)</f>
        <v>18778499.938860733</v>
      </c>
      <c r="AC100" s="81">
        <f>Q100*'Levy Proposition'!C$33/(1+Assumptions!$D$49)^('Incentive Relocation assumption'!$I100-2022)</f>
        <v>88515.941082691716</v>
      </c>
      <c r="AD100" s="81">
        <f>R100*'Levy Proposition'!D$33/(1+Assumptions!$D$49)^('Incentive Relocation assumption'!$I100-2022)</f>
        <v>65435.107968736753</v>
      </c>
      <c r="AE100" s="81">
        <f>S100*'Levy Proposition'!E$33/(1+Assumptions!$D$49)^('Incentive Relocation assumption'!$I100-2022)</f>
        <v>23041.856823258488</v>
      </c>
      <c r="AF100" s="81">
        <f>T100*'Levy Proposition'!F$33/(1+Assumptions!$D$49)^('Incentive Relocation assumption'!$I100-2022)</f>
        <v>16041.395508281386</v>
      </c>
      <c r="AG100" s="81">
        <f>U100*'Levy Proposition'!G$33/(1+Assumptions!$D$49)^('Incentive Relocation assumption'!$I100-2022)</f>
        <v>9051.8292430525744</v>
      </c>
      <c r="AH100" s="109">
        <f t="shared" si="22"/>
        <v>17264.235712025315</v>
      </c>
      <c r="AI100" s="109">
        <f t="shared" si="23"/>
        <v>81.378175897916663</v>
      </c>
      <c r="AJ100" s="109">
        <f t="shared" si="24"/>
        <v>60.158539366435434</v>
      </c>
      <c r="AK100" s="109">
        <f t="shared" si="25"/>
        <v>21.183803218296816</v>
      </c>
      <c r="AL100" s="109">
        <f t="shared" si="26"/>
        <v>14.747846425780153</v>
      </c>
      <c r="AM100" s="109">
        <f t="shared" si="27"/>
        <v>8.3219061259369482</v>
      </c>
      <c r="AN100" s="106">
        <f>'Levy Proposition'!B$11*'Incentive Relocation assumption'!J100/(1+Assumptions!$D$49)^('Incentive Relocation assumption'!$I100-2022)</f>
        <v>0</v>
      </c>
      <c r="AO100" s="106">
        <f>-'Levy Proposition'!C$11*'Incentive Relocation assumption'!K100/(1+Assumptions!$D$49)^('Incentive Relocation assumption'!$I100-2022)</f>
        <v>7323.3994291212757</v>
      </c>
      <c r="AP100" s="106">
        <f>-'Levy Proposition'!D$11*'Incentive Relocation assumption'!L100/(1+Assumptions!$D$49)^('Incentive Relocation assumption'!$I100-2022)</f>
        <v>3554.4439668545851</v>
      </c>
      <c r="AQ100" s="106">
        <f>-'Levy Proposition'!E$11*'Incentive Relocation assumption'!M100/(1+Assumptions!$D$49)^('Incentive Relocation assumption'!$I100-2022)</f>
        <v>1968.5124062186801</v>
      </c>
      <c r="AR100" s="106">
        <f>-'Levy Proposition'!F$11*'Incentive Relocation assumption'!N100/(1+Assumptions!$D$49)^('Incentive Relocation assumption'!$I100-2022)</f>
        <v>749.56196268467409</v>
      </c>
      <c r="AS100" s="106">
        <f>-'Levy Proposition'!G$11*'Incentive Relocation assumption'!O100/(1+Assumptions!$D$49)^('Incentive Relocation assumption'!$I100-2022)</f>
        <v>910.44321848037896</v>
      </c>
    </row>
    <row r="101" spans="1:45" x14ac:dyDescent="0.35">
      <c r="A101">
        <v>2119</v>
      </c>
      <c r="B101" s="84">
        <f>'Future 95% Cost'!V100</f>
        <v>11022566.784206547</v>
      </c>
      <c r="C101" s="84">
        <f>'Future 95% Cost'!W100</f>
        <v>19590978.364724152</v>
      </c>
      <c r="D101" s="84">
        <f>'Future 95% Cost'!X100</f>
        <v>14622773.759600408</v>
      </c>
      <c r="E101" s="84">
        <f>'Future 95% Cost'!Y100</f>
        <v>5294880.1386723788</v>
      </c>
      <c r="F101" s="84">
        <f>'Future 95% Cost'!Z100</f>
        <v>3682486.7031712923</v>
      </c>
      <c r="G101" s="84">
        <f>'Future 95% Cost'!AA100</f>
        <v>2079196.8120864953</v>
      </c>
      <c r="H101" s="84"/>
      <c r="I101">
        <v>2119</v>
      </c>
      <c r="J101" s="103">
        <f t="shared" si="21"/>
        <v>1640.7306978078175</v>
      </c>
      <c r="K101" s="103">
        <f t="shared" si="28"/>
        <v>-594.09383527604439</v>
      </c>
      <c r="L101" s="103">
        <f t="shared" si="29"/>
        <v>-678.0883820983031</v>
      </c>
      <c r="M101" s="103">
        <f t="shared" si="30"/>
        <v>-146.66662937254046</v>
      </c>
      <c r="N101" s="103">
        <f t="shared" si="31"/>
        <v>-181.88424013061422</v>
      </c>
      <c r="O101" s="103">
        <f t="shared" si="32"/>
        <v>-39.997610930315155</v>
      </c>
      <c r="P101" s="106">
        <f t="shared" si="33"/>
        <v>6857777.3860438457</v>
      </c>
      <c r="Q101" s="106">
        <f t="shared" si="34"/>
        <v>11881.876705520886</v>
      </c>
      <c r="R101" s="106">
        <f t="shared" si="35"/>
        <v>13561.767641966062</v>
      </c>
      <c r="S101" s="106">
        <f t="shared" si="36"/>
        <v>2933.3325874508091</v>
      </c>
      <c r="T101" s="106">
        <f t="shared" si="37"/>
        <v>3637.6848026122839</v>
      </c>
      <c r="U101" s="106">
        <f t="shared" si="38"/>
        <v>799.95221860630306</v>
      </c>
      <c r="V101" s="107">
        <f>P101*'Levy Proposition'!B$5/(1+Assumptions!$D$49)^('Incentive Relocation assumption'!$I101-2022)</f>
        <v>17810913.645358194</v>
      </c>
      <c r="W101" s="107">
        <f>Q101*'Levy Proposition'!C$5/(1+Assumptions!$D$49)^('Incentive Relocation assumption'!$I101-2022)</f>
        <v>79737.205173113252</v>
      </c>
      <c r="X101" s="107">
        <f>R101*'Levy Proposition'!D$5/(1+Assumptions!$D$49)^('Incentive Relocation assumption'!$I101-2022)</f>
        <v>58945.457347097283</v>
      </c>
      <c r="Y101" s="107">
        <f>S101*'Levy Proposition'!E$5/(1+Assumptions!$D$49)^('Incentive Relocation assumption'!$I101-2022)</f>
        <v>20756.637082683897</v>
      </c>
      <c r="Z101" s="107">
        <f>T101*'Levy Proposition'!F$5/(1+Assumptions!$D$49)^('Incentive Relocation assumption'!$I101-2022)</f>
        <v>14450.459761953576</v>
      </c>
      <c r="AA101" s="107">
        <f>U101*'Levy Proposition'!G$5/(1+Assumptions!$D$49)^('Incentive Relocation assumption'!$I101-2022)</f>
        <v>8154.0969538017262</v>
      </c>
      <c r="AB101" s="81">
        <f>P101*'Levy Proposition'!B$33/(1+Assumptions!$D$49)^('Incentive Relocation assumption'!$I101-2022)</f>
        <v>17794554.01195547</v>
      </c>
      <c r="AC101" s="81">
        <f>Q101*'Levy Proposition'!C$33/(1+Assumptions!$D$49)^('Incentive Relocation assumption'!$I101-2022)</f>
        <v>79663.965165825372</v>
      </c>
      <c r="AD101" s="81">
        <f>R101*'Levy Proposition'!D$33/(1+Assumptions!$D$49)^('Incentive Relocation assumption'!$I101-2022)</f>
        <v>58891.314921158009</v>
      </c>
      <c r="AE101" s="81">
        <f>S101*'Levy Proposition'!E$33/(1+Assumptions!$D$49)^('Incentive Relocation assumption'!$I101-2022)</f>
        <v>20737.571751162588</v>
      </c>
      <c r="AF101" s="81">
        <f>T101*'Levy Proposition'!F$33/(1+Assumptions!$D$49)^('Incentive Relocation assumption'!$I101-2022)</f>
        <v>14437.18676378439</v>
      </c>
      <c r="AG101" s="81">
        <f>U101*'Levy Proposition'!G$33/(1+Assumptions!$D$49)^('Incentive Relocation assumption'!$I101-2022)</f>
        <v>8146.6072741844619</v>
      </c>
      <c r="AH101" s="109">
        <f t="shared" si="22"/>
        <v>16359.633402723819</v>
      </c>
      <c r="AI101" s="109">
        <f t="shared" si="23"/>
        <v>73.240007287880871</v>
      </c>
      <c r="AJ101" s="109">
        <f t="shared" si="24"/>
        <v>54.14242593927338</v>
      </c>
      <c r="AK101" s="109">
        <f t="shared" si="25"/>
        <v>19.065331521309417</v>
      </c>
      <c r="AL101" s="109">
        <f t="shared" si="26"/>
        <v>13.272998169186394</v>
      </c>
      <c r="AM101" s="109">
        <f t="shared" si="27"/>
        <v>7.4896796172643008</v>
      </c>
      <c r="AN101" s="106">
        <f>'Levy Proposition'!B$11*'Incentive Relocation assumption'!J101/(1+Assumptions!$D$49)^('Incentive Relocation assumption'!$I101-2022)</f>
        <v>0</v>
      </c>
      <c r="AO101" s="106">
        <f>-'Levy Proposition'!C$11*'Incentive Relocation assumption'!K101/(1+Assumptions!$D$49)^('Incentive Relocation assumption'!$I101-2022)</f>
        <v>6591.0278971323296</v>
      </c>
      <c r="AP101" s="106">
        <f>-'Levy Proposition'!D$11*'Incentive Relocation assumption'!L101/(1+Assumptions!$D$49)^('Incentive Relocation assumption'!$I101-2022)</f>
        <v>3198.9842382724291</v>
      </c>
      <c r="AQ101" s="106">
        <f>-'Levy Proposition'!E$11*'Incentive Relocation assumption'!M101/(1+Assumptions!$D$49)^('Incentive Relocation assumption'!$I101-2022)</f>
        <v>1771.6526745278459</v>
      </c>
      <c r="AR101" s="106">
        <f>-'Levy Proposition'!F$11*'Incentive Relocation assumption'!N101/(1+Assumptions!$D$49)^('Incentive Relocation assumption'!$I101-2022)</f>
        <v>674.60253322229858</v>
      </c>
      <c r="AS101" s="106">
        <f>-'Levy Proposition'!G$11*'Incentive Relocation assumption'!O101/(1+Assumptions!$D$49)^('Incentive Relocation assumption'!$I101-2022)</f>
        <v>819.39496948606882</v>
      </c>
    </row>
    <row r="102" spans="1:45" x14ac:dyDescent="0.35">
      <c r="A102">
        <v>2120</v>
      </c>
      <c r="B102" s="84">
        <f>'Future 95% Cost'!V101</f>
        <v>9998048.5627309773</v>
      </c>
      <c r="C102" s="84">
        <f>'Future 95% Cost'!W101</f>
        <v>17769180.890423957</v>
      </c>
      <c r="D102" s="84">
        <f>'Future 95% Cost'!X101</f>
        <v>13265396.589038262</v>
      </c>
      <c r="E102" s="84">
        <f>'Future 95% Cost'!Y101</f>
        <v>4806015.3388354154</v>
      </c>
      <c r="F102" s="84">
        <f>'Future 95% Cost'!Z101</f>
        <v>3342614.3420450888</v>
      </c>
      <c r="G102" s="84">
        <f>'Future 95% Cost'!AA101</f>
        <v>1887319.6704132189</v>
      </c>
      <c r="H102" s="84"/>
      <c r="I102">
        <v>2120</v>
      </c>
      <c r="J102" s="103">
        <f t="shared" si="21"/>
        <v>1558.6941629174264</v>
      </c>
      <c r="K102" s="103">
        <f t="shared" si="28"/>
        <v>-564.38914351224219</v>
      </c>
      <c r="L102" s="103">
        <f t="shared" si="29"/>
        <v>-644.18396299338792</v>
      </c>
      <c r="M102" s="103">
        <f t="shared" si="30"/>
        <v>-139.33329790391346</v>
      </c>
      <c r="N102" s="103">
        <f t="shared" si="31"/>
        <v>-172.79002812408351</v>
      </c>
      <c r="O102" s="103">
        <f t="shared" si="32"/>
        <v>-37.997730383799393</v>
      </c>
      <c r="P102" s="106">
        <f t="shared" si="33"/>
        <v>6859418.1167416535</v>
      </c>
      <c r="Q102" s="106">
        <f t="shared" si="34"/>
        <v>11287.782870244842</v>
      </c>
      <c r="R102" s="106">
        <f t="shared" si="35"/>
        <v>12883.679259867758</v>
      </c>
      <c r="S102" s="106">
        <f t="shared" si="36"/>
        <v>2786.6659580782689</v>
      </c>
      <c r="T102" s="106">
        <f t="shared" si="37"/>
        <v>3455.8005624816697</v>
      </c>
      <c r="U102" s="106">
        <f t="shared" si="38"/>
        <v>759.95460767598786</v>
      </c>
      <c r="V102" s="107">
        <f>P102*'Levy Proposition'!B$5/(1+Assumptions!$D$49)^('Incentive Relocation assumption'!$I102-2022)</f>
        <v>16877453.251019422</v>
      </c>
      <c r="W102" s="107">
        <f>Q102*'Levy Proposition'!C$5/(1+Assumptions!$D$49)^('Incentive Relocation assumption'!$I102-2022)</f>
        <v>71763.140713794652</v>
      </c>
      <c r="X102" s="107">
        <f>R102*'Levy Proposition'!D$5/(1+Assumptions!$D$49)^('Incentive Relocation assumption'!$I102-2022)</f>
        <v>53050.657354430114</v>
      </c>
      <c r="Y102" s="107">
        <f>S102*'Levy Proposition'!E$5/(1+Assumptions!$D$49)^('Incentive Relocation assumption'!$I102-2022)</f>
        <v>18680.88384181392</v>
      </c>
      <c r="Z102" s="107">
        <f>T102*'Levy Proposition'!F$5/(1+Assumptions!$D$49)^('Incentive Relocation assumption'!$I102-2022)</f>
        <v>13005.351454502368</v>
      </c>
      <c r="AA102" s="107">
        <f>U102*'Levy Proposition'!G$5/(1+Assumptions!$D$49)^('Incentive Relocation assumption'!$I102-2022)</f>
        <v>7338.6520861770823</v>
      </c>
      <c r="AB102" s="81">
        <f>P102*'Levy Proposition'!B$33/(1+Assumptions!$D$49)^('Incentive Relocation assumption'!$I102-2022)</f>
        <v>16861951.017194923</v>
      </c>
      <c r="AC102" s="81">
        <f>Q102*'Levy Proposition'!C$33/(1+Assumptions!$D$49)^('Incentive Relocation assumption'!$I102-2022)</f>
        <v>71697.225023152263</v>
      </c>
      <c r="AD102" s="81">
        <f>R102*'Levy Proposition'!D$33/(1+Assumptions!$D$49)^('Incentive Relocation assumption'!$I102-2022)</f>
        <v>53001.929404625116</v>
      </c>
      <c r="AE102" s="81">
        <f>S102*'Levy Proposition'!E$33/(1+Assumptions!$D$49)^('Incentive Relocation assumption'!$I102-2022)</f>
        <v>18663.725125681991</v>
      </c>
      <c r="AF102" s="81">
        <f>T102*'Levy Proposition'!F$33/(1+Assumptions!$D$49)^('Incentive Relocation assumption'!$I102-2022)</f>
        <v>12993.40581340244</v>
      </c>
      <c r="AG102" s="81">
        <f>U102*'Levy Proposition'!G$33/(1+Assumptions!$D$49)^('Incentive Relocation assumption'!$I102-2022)</f>
        <v>7331.9114068278623</v>
      </c>
      <c r="AH102" s="109">
        <f t="shared" si="22"/>
        <v>15502.233824498951</v>
      </c>
      <c r="AI102" s="109">
        <f t="shared" si="23"/>
        <v>65.915690642388654</v>
      </c>
      <c r="AJ102" s="109">
        <f t="shared" si="24"/>
        <v>48.727949804997479</v>
      </c>
      <c r="AK102" s="109">
        <f t="shared" si="25"/>
        <v>17.158716131929395</v>
      </c>
      <c r="AL102" s="109">
        <f t="shared" si="26"/>
        <v>11.945641099928253</v>
      </c>
      <c r="AM102" s="109">
        <f t="shared" si="27"/>
        <v>6.740679349220045</v>
      </c>
      <c r="AN102" s="106">
        <f>'Levy Proposition'!B$11*'Incentive Relocation assumption'!J102/(1+Assumptions!$D$49)^('Incentive Relocation assumption'!$I102-2022)</f>
        <v>0</v>
      </c>
      <c r="AO102" s="106">
        <f>-'Levy Proposition'!C$11*'Incentive Relocation assumption'!K102/(1+Assumptions!$D$49)^('Incentive Relocation assumption'!$I102-2022)</f>
        <v>5931.8966773862157</v>
      </c>
      <c r="AP102" s="106">
        <f>-'Levy Proposition'!D$11*'Incentive Relocation assumption'!L102/(1+Assumptions!$D$49)^('Incentive Relocation assumption'!$I102-2022)</f>
        <v>2879.0720158042914</v>
      </c>
      <c r="AQ102" s="106">
        <f>-'Levy Proposition'!E$11*'Incentive Relocation assumption'!M102/(1+Assumptions!$D$49)^('Incentive Relocation assumption'!$I102-2022)</f>
        <v>1594.4797651496174</v>
      </c>
      <c r="AR102" s="106">
        <f>-'Levy Proposition'!F$11*'Incentive Relocation assumption'!N102/(1+Assumptions!$D$49)^('Incentive Relocation assumption'!$I102-2022)</f>
        <v>607.13937003949763</v>
      </c>
      <c r="AS102" s="106">
        <f>-'Levy Proposition'!G$11*'Incentive Relocation assumption'!O102/(1+Assumptions!$D$49)^('Incentive Relocation assumption'!$I102-2022)</f>
        <v>737.45193812275625</v>
      </c>
    </row>
    <row r="103" spans="1:45" x14ac:dyDescent="0.35">
      <c r="A103">
        <v>2121</v>
      </c>
      <c r="B103" s="84">
        <f>'Future 95% Cost'!V102</f>
        <v>9557964.6789045967</v>
      </c>
      <c r="C103" s="84">
        <f>'Future 95% Cost'!W102</f>
        <v>16986179.421429273</v>
      </c>
      <c r="D103" s="84">
        <f>'Future 95% Cost'!X102</f>
        <v>12683189.220178012</v>
      </c>
      <c r="E103" s="84">
        <f>'Future 95% Cost'!Y102</f>
        <v>4597631.0815319894</v>
      </c>
      <c r="F103" s="84">
        <f>'Future 95% Cost'!Z102</f>
        <v>3197805.4176691351</v>
      </c>
      <c r="G103" s="84">
        <f>'Future 95% Cost'!AA102</f>
        <v>1805577.5508011575</v>
      </c>
      <c r="H103" s="84"/>
      <c r="I103">
        <v>2121</v>
      </c>
      <c r="J103" s="103">
        <f t="shared" si="21"/>
        <v>1480.7594547715551</v>
      </c>
      <c r="K103" s="103">
        <f t="shared" si="28"/>
        <v>-536.16968633662998</v>
      </c>
      <c r="L103" s="103">
        <f t="shared" si="29"/>
        <v>-611.97476484371862</v>
      </c>
      <c r="M103" s="103">
        <f t="shared" si="30"/>
        <v>-132.3666330087178</v>
      </c>
      <c r="N103" s="103">
        <f t="shared" si="31"/>
        <v>-164.1505267178793</v>
      </c>
      <c r="O103" s="103">
        <f t="shared" si="32"/>
        <v>-36.097843864609423</v>
      </c>
      <c r="P103" s="106">
        <f t="shared" si="33"/>
        <v>6860976.8109045709</v>
      </c>
      <c r="Q103" s="106">
        <f t="shared" si="34"/>
        <v>10723.3937267326</v>
      </c>
      <c r="R103" s="106">
        <f t="shared" si="35"/>
        <v>12239.495296874371</v>
      </c>
      <c r="S103" s="106">
        <f t="shared" si="36"/>
        <v>2647.3326601743556</v>
      </c>
      <c r="T103" s="106">
        <f t="shared" si="37"/>
        <v>3283.010534357586</v>
      </c>
      <c r="U103" s="106">
        <f t="shared" si="38"/>
        <v>721.95687729218844</v>
      </c>
      <c r="V103" s="107">
        <f>P103*'Levy Proposition'!B$5/(1+Assumptions!$D$49)^('Incentive Relocation assumption'!$I103-2022)</f>
        <v>15992722.873733878</v>
      </c>
      <c r="W103" s="107">
        <f>Q103*'Levy Proposition'!C$5/(1+Assumptions!$D$49)^('Incentive Relocation assumption'!$I103-2022)</f>
        <v>64586.517096092219</v>
      </c>
      <c r="X103" s="107">
        <f>R103*'Levy Proposition'!D$5/(1+Assumptions!$D$49)^('Incentive Relocation assumption'!$I103-2022)</f>
        <v>47745.362787922131</v>
      </c>
      <c r="Y103" s="107">
        <f>S103*'Levy Proposition'!E$5/(1+Assumptions!$D$49)^('Incentive Relocation assumption'!$I103-2022)</f>
        <v>16812.714878677296</v>
      </c>
      <c r="Z103" s="107">
        <f>T103*'Levy Proposition'!F$5/(1+Assumptions!$D$49)^('Incentive Relocation assumption'!$I103-2022)</f>
        <v>11704.760211190727</v>
      </c>
      <c r="AA103" s="107">
        <f>U103*'Levy Proposition'!G$5/(1+Assumptions!$D$49)^('Incentive Relocation assumption'!$I103-2022)</f>
        <v>6604.7552226910639</v>
      </c>
      <c r="AB103" s="81">
        <f>P103*'Levy Proposition'!B$33/(1+Assumptions!$D$49)^('Incentive Relocation assumption'!$I103-2022)</f>
        <v>15978033.28012093</v>
      </c>
      <c r="AC103" s="81">
        <f>Q103*'Levy Proposition'!C$33/(1+Assumptions!$D$49)^('Incentive Relocation assumption'!$I103-2022)</f>
        <v>64527.193258837746</v>
      </c>
      <c r="AD103" s="81">
        <f>R103*'Levy Proposition'!D$33/(1+Assumptions!$D$49)^('Incentive Relocation assumption'!$I103-2022)</f>
        <v>47701.50784328294</v>
      </c>
      <c r="AE103" s="81">
        <f>S103*'Levy Proposition'!E$33/(1+Assumptions!$D$49)^('Incentive Relocation assumption'!$I103-2022)</f>
        <v>16797.272108171728</v>
      </c>
      <c r="AF103" s="81">
        <f>T103*'Levy Proposition'!F$33/(1+Assumptions!$D$49)^('Incentive Relocation assumption'!$I103-2022)</f>
        <v>11694.009185727651</v>
      </c>
      <c r="AG103" s="81">
        <f>U103*'Levy Proposition'!G$33/(1+Assumptions!$D$49)^('Incentive Relocation assumption'!$I103-2022)</f>
        <v>6598.6886403523122</v>
      </c>
      <c r="AH103" s="109">
        <f t="shared" si="22"/>
        <v>14689.593612948433</v>
      </c>
      <c r="AI103" s="109">
        <f t="shared" si="23"/>
        <v>59.323837254472892</v>
      </c>
      <c r="AJ103" s="109">
        <f t="shared" si="24"/>
        <v>43.854944639191672</v>
      </c>
      <c r="AK103" s="109">
        <f t="shared" si="25"/>
        <v>15.442770505567751</v>
      </c>
      <c r="AL103" s="109">
        <f t="shared" si="26"/>
        <v>10.751025463076076</v>
      </c>
      <c r="AM103" s="109">
        <f t="shared" si="27"/>
        <v>6.0665823387516866</v>
      </c>
      <c r="AN103" s="106">
        <f>'Levy Proposition'!B$11*'Incentive Relocation assumption'!J103/(1+Assumptions!$D$49)^('Incentive Relocation assumption'!$I103-2022)</f>
        <v>0</v>
      </c>
      <c r="AO103" s="106">
        <f>-'Levy Proposition'!C$11*'Incentive Relocation assumption'!K103/(1+Assumptions!$D$49)^('Incentive Relocation assumption'!$I103-2022)</f>
        <v>5338.6814227406312</v>
      </c>
      <c r="AP103" s="106">
        <f>-'Levy Proposition'!D$11*'Incentive Relocation assumption'!L103/(1+Assumptions!$D$49)^('Incentive Relocation assumption'!$I103-2022)</f>
        <v>2591.1523955065768</v>
      </c>
      <c r="AQ103" s="106">
        <f>-'Levy Proposition'!E$11*'Incentive Relocation assumption'!M103/(1+Assumptions!$D$49)^('Incentive Relocation assumption'!$I103-2022)</f>
        <v>1435.0249109347189</v>
      </c>
      <c r="AR103" s="106">
        <f>-'Levy Proposition'!F$11*'Incentive Relocation assumption'!N103/(1+Assumptions!$D$49)^('Incentive Relocation assumption'!$I103-2022)</f>
        <v>546.42281417358527</v>
      </c>
      <c r="AS103" s="106">
        <f>-'Levy Proposition'!G$11*'Incentive Relocation assumption'!O103/(1+Assumptions!$D$49)^('Incentive Relocation assumption'!$I103-2022)</f>
        <v>663.70356335249107</v>
      </c>
    </row>
    <row r="104" spans="1:45" x14ac:dyDescent="0.35">
      <c r="A104">
        <v>2122</v>
      </c>
      <c r="B104" s="84">
        <f>'Future 95% Cost'!V103</f>
        <v>9137345.0463625789</v>
      </c>
      <c r="C104" s="84">
        <f>'Future 95% Cost'!W103</f>
        <v>16237821.462755986</v>
      </c>
      <c r="D104" s="84">
        <f>'Future 95% Cost'!X103</f>
        <v>12126660.230491487</v>
      </c>
      <c r="E104" s="84">
        <f>'Future 95% Cost'!Y103</f>
        <v>4398350.1448512767</v>
      </c>
      <c r="F104" s="84">
        <f>'Future 95% Cost'!Z103</f>
        <v>3059322.3821181329</v>
      </c>
      <c r="G104" s="84">
        <f>'Future 95% Cost'!AA103</f>
        <v>1727405.9708039132</v>
      </c>
      <c r="H104" s="84"/>
      <c r="I104">
        <v>2122</v>
      </c>
      <c r="J104" s="103">
        <f t="shared" si="21"/>
        <v>1406.7214820329773</v>
      </c>
      <c r="K104" s="103">
        <f t="shared" si="28"/>
        <v>-509.3612020197985</v>
      </c>
      <c r="L104" s="103">
        <f t="shared" si="29"/>
        <v>-581.37602660153266</v>
      </c>
      <c r="M104" s="103">
        <f t="shared" si="30"/>
        <v>-125.74830135828191</v>
      </c>
      <c r="N104" s="103">
        <f t="shared" si="31"/>
        <v>-155.94300038198537</v>
      </c>
      <c r="O104" s="103">
        <f t="shared" si="32"/>
        <v>-34.292951671378951</v>
      </c>
      <c r="P104" s="106">
        <f t="shared" si="33"/>
        <v>6862457.5703593427</v>
      </c>
      <c r="Q104" s="106">
        <f t="shared" si="34"/>
        <v>10187.224040395969</v>
      </c>
      <c r="R104" s="106">
        <f t="shared" si="35"/>
        <v>11627.520532030652</v>
      </c>
      <c r="S104" s="106">
        <f t="shared" si="36"/>
        <v>2514.966027165638</v>
      </c>
      <c r="T104" s="106">
        <f t="shared" si="37"/>
        <v>3118.860007639707</v>
      </c>
      <c r="U104" s="106">
        <f t="shared" si="38"/>
        <v>685.85903342757899</v>
      </c>
      <c r="V104" s="107">
        <f>P104*'Levy Proposition'!B$5/(1+Assumptions!$D$49)^('Incentive Relocation assumption'!$I104-2022)</f>
        <v>15154197.927819509</v>
      </c>
      <c r="W104" s="107">
        <f>Q104*'Levy Proposition'!C$5/(1+Assumptions!$D$49)^('Incentive Relocation assumption'!$I104-2022)</f>
        <v>58127.586796127536</v>
      </c>
      <c r="X104" s="107">
        <f>R104*'Levy Proposition'!D$5/(1+Assumptions!$D$49)^('Incentive Relocation assumption'!$I104-2022)</f>
        <v>42970.620562158496</v>
      </c>
      <c r="Y104" s="107">
        <f>S104*'Levy Proposition'!E$5/(1+Assumptions!$D$49)^('Incentive Relocation assumption'!$I104-2022)</f>
        <v>15131.370870097429</v>
      </c>
      <c r="Z104" s="107">
        <f>T104*'Levy Proposition'!F$5/(1+Assumptions!$D$49)^('Incentive Relocation assumption'!$I104-2022)</f>
        <v>10534.233702238367</v>
      </c>
      <c r="AA104" s="107">
        <f>U104*'Levy Proposition'!G$5/(1+Assumptions!$D$49)^('Incentive Relocation assumption'!$I104-2022)</f>
        <v>5944.2512111770193</v>
      </c>
      <c r="AB104" s="81">
        <f>P104*'Levy Proposition'!B$33/(1+Assumptions!$D$49)^('Incentive Relocation assumption'!$I104-2022)</f>
        <v>15140278.53392721</v>
      </c>
      <c r="AC104" s="81">
        <f>Q104*'Levy Proposition'!C$33/(1+Assumptions!$D$49)^('Incentive Relocation assumption'!$I104-2022)</f>
        <v>58074.195598488586</v>
      </c>
      <c r="AD104" s="81">
        <f>R104*'Levy Proposition'!D$33/(1+Assumptions!$D$49)^('Incentive Relocation assumption'!$I104-2022)</f>
        <v>42931.151301149097</v>
      </c>
      <c r="AE104" s="81">
        <f>S104*'Levy Proposition'!E$33/(1+Assumptions!$D$49)^('Incentive Relocation assumption'!$I104-2022)</f>
        <v>15117.472443253955</v>
      </c>
      <c r="AF104" s="81">
        <f>T104*'Levy Proposition'!F$33/(1+Assumptions!$D$49)^('Incentive Relocation assumption'!$I104-2022)</f>
        <v>10524.557825695552</v>
      </c>
      <c r="AG104" s="81">
        <f>U104*'Levy Proposition'!G$33/(1+Assumptions!$D$49)^('Incentive Relocation assumption'!$I104-2022)</f>
        <v>5938.791313240009</v>
      </c>
      <c r="AH104" s="109">
        <f t="shared" si="22"/>
        <v>13919.393892299384</v>
      </c>
      <c r="AI104" s="109">
        <f t="shared" si="23"/>
        <v>53.391197638949961</v>
      </c>
      <c r="AJ104" s="109">
        <f t="shared" si="24"/>
        <v>39.469261009398906</v>
      </c>
      <c r="AK104" s="109">
        <f t="shared" si="25"/>
        <v>13.898426843474226</v>
      </c>
      <c r="AL104" s="109">
        <f t="shared" si="26"/>
        <v>9.6758765428148763</v>
      </c>
      <c r="AM104" s="109">
        <f t="shared" si="27"/>
        <v>5.4598979370102825</v>
      </c>
      <c r="AN104" s="106">
        <f>'Levy Proposition'!B$11*'Incentive Relocation assumption'!J104/(1+Assumptions!$D$49)^('Incentive Relocation assumption'!$I104-2022)</f>
        <v>0</v>
      </c>
      <c r="AO104" s="106">
        <f>-'Levy Proposition'!C$11*'Incentive Relocation assumption'!K104/(1+Assumptions!$D$49)^('Incentive Relocation assumption'!$I104-2022)</f>
        <v>4804.7902523606708</v>
      </c>
      <c r="AP104" s="106">
        <f>-'Levy Proposition'!D$11*'Incentive Relocation assumption'!L104/(1+Assumptions!$D$49)^('Incentive Relocation assumption'!$I104-2022)</f>
        <v>2332.0259791639296</v>
      </c>
      <c r="AQ104" s="106">
        <f>-'Levy Proposition'!E$11*'Incentive Relocation assumption'!M104/(1+Assumptions!$D$49)^('Incentive Relocation assumption'!$I104-2022)</f>
        <v>1291.5162299409706</v>
      </c>
      <c r="AR104" s="106">
        <f>-'Levy Proposition'!F$11*'Incentive Relocation assumption'!N104/(1+Assumptions!$D$49)^('Incentive Relocation assumption'!$I104-2022)</f>
        <v>491.77817579175689</v>
      </c>
      <c r="AS104" s="106">
        <f>-'Levy Proposition'!G$11*'Incentive Relocation assumption'!O104/(1+Assumptions!$D$49)^('Incentive Relocation assumption'!$I104-2022)</f>
        <v>597.33034416877217</v>
      </c>
    </row>
    <row r="105" spans="1:45" x14ac:dyDescent="0.35">
      <c r="A105">
        <v>2123</v>
      </c>
      <c r="B105" s="84">
        <f>'Future 95% Cost'!V104</f>
        <v>8735325.436037261</v>
      </c>
      <c r="C105" s="84">
        <f>'Future 95% Cost'!W104</f>
        <v>15522569.094038809</v>
      </c>
      <c r="D105" s="84">
        <f>'Future 95% Cost'!X104</f>
        <v>11594672.55318789</v>
      </c>
      <c r="E105" s="84">
        <f>'Future 95% Cost'!Y104</f>
        <v>4207772.4249683507</v>
      </c>
      <c r="F105" s="84">
        <f>'Future 95% Cost'!Z104</f>
        <v>2926887.0414377879</v>
      </c>
      <c r="G105" s="84">
        <f>'Future 95% Cost'!AA104</f>
        <v>1652647.9134485496</v>
      </c>
      <c r="H105" s="84"/>
      <c r="I105">
        <v>2123</v>
      </c>
      <c r="J105" s="103">
        <f t="shared" si="21"/>
        <v>1336.3854079313285</v>
      </c>
      <c r="K105" s="103">
        <f t="shared" si="28"/>
        <v>-483.89314191880862</v>
      </c>
      <c r="L105" s="103">
        <f t="shared" si="29"/>
        <v>-552.30722527145599</v>
      </c>
      <c r="M105" s="103">
        <f t="shared" si="30"/>
        <v>-119.46088629036781</v>
      </c>
      <c r="N105" s="103">
        <f t="shared" si="31"/>
        <v>-148.14585036288608</v>
      </c>
      <c r="O105" s="103">
        <f t="shared" si="32"/>
        <v>-32.578304087810004</v>
      </c>
      <c r="P105" s="106">
        <f t="shared" si="33"/>
        <v>6863864.2918413756</v>
      </c>
      <c r="Q105" s="106">
        <f t="shared" si="34"/>
        <v>9677.8628383761716</v>
      </c>
      <c r="R105" s="106">
        <f t="shared" si="35"/>
        <v>11046.14450542912</v>
      </c>
      <c r="S105" s="106">
        <f t="shared" si="36"/>
        <v>2389.2177258073561</v>
      </c>
      <c r="T105" s="106">
        <f t="shared" si="37"/>
        <v>2962.9170072577217</v>
      </c>
      <c r="U105" s="106">
        <f t="shared" si="38"/>
        <v>651.56608175619999</v>
      </c>
      <c r="V105" s="107">
        <f>P105*'Levy Proposition'!B$5/(1+Assumptions!$D$49)^('Incentive Relocation assumption'!$I105-2022)</f>
        <v>14359482.674482074</v>
      </c>
      <c r="W105" s="107">
        <f>Q105*'Levy Proposition'!C$5/(1+Assumptions!$D$49)^('Incentive Relocation assumption'!$I105-2022)</f>
        <v>52314.577386396573</v>
      </c>
      <c r="X105" s="107">
        <f>R105*'Levy Proposition'!D$5/(1+Assumptions!$D$49)^('Incentive Relocation assumption'!$I105-2022)</f>
        <v>38673.373154556713</v>
      </c>
      <c r="Y105" s="107">
        <f>S105*'Levy Proposition'!E$5/(1+Assumptions!$D$49)^('Incentive Relocation assumption'!$I105-2022)</f>
        <v>13618.16851475958</v>
      </c>
      <c r="Z105" s="107">
        <f>T105*'Levy Proposition'!F$5/(1+Assumptions!$D$49)^('Incentive Relocation assumption'!$I105-2022)</f>
        <v>9480.7648931823496</v>
      </c>
      <c r="AA105" s="107">
        <f>U105*'Levy Proposition'!G$5/(1+Assumptions!$D$49)^('Incentive Relocation assumption'!$I105-2022)</f>
        <v>5349.8004498617611</v>
      </c>
      <c r="AB105" s="81">
        <f>P105*'Levy Proposition'!B$33/(1+Assumptions!$D$49)^('Incentive Relocation assumption'!$I105-2022)</f>
        <v>14346293.240347203</v>
      </c>
      <c r="AC105" s="81">
        <f>Q105*'Levy Proposition'!C$33/(1+Assumptions!$D$49)^('Incentive Relocation assumption'!$I105-2022)</f>
        <v>52266.525538821479</v>
      </c>
      <c r="AD105" s="81">
        <f>R105*'Levy Proposition'!D$33/(1+Assumptions!$D$49)^('Incentive Relocation assumption'!$I105-2022)</f>
        <v>38637.850989896717</v>
      </c>
      <c r="AE105" s="81">
        <f>S105*'Levy Proposition'!E$33/(1+Assumptions!$D$49)^('Incentive Relocation assumption'!$I105-2022)</f>
        <v>13605.659990550545</v>
      </c>
      <c r="AF105" s="81">
        <f>T105*'Levy Proposition'!F$33/(1+Assumptions!$D$49)^('Incentive Relocation assumption'!$I105-2022)</f>
        <v>9472.0566460301707</v>
      </c>
      <c r="AG105" s="81">
        <f>U105*'Levy Proposition'!G$33/(1+Assumptions!$D$49)^('Incentive Relocation assumption'!$I105-2022)</f>
        <v>5344.8865652694185</v>
      </c>
      <c r="AH105" s="109">
        <f t="shared" si="22"/>
        <v>13189.434134870768</v>
      </c>
      <c r="AI105" s="109">
        <f t="shared" si="23"/>
        <v>48.051847575094143</v>
      </c>
      <c r="AJ105" s="109">
        <f t="shared" si="24"/>
        <v>35.522164659996633</v>
      </c>
      <c r="AK105" s="109">
        <f t="shared" si="25"/>
        <v>12.508524209035386</v>
      </c>
      <c r="AL105" s="109">
        <f t="shared" si="26"/>
        <v>8.7082471521789557</v>
      </c>
      <c r="AM105" s="109">
        <f t="shared" si="27"/>
        <v>4.9138845923425833</v>
      </c>
      <c r="AN105" s="106">
        <f>'Levy Proposition'!B$11*'Incentive Relocation assumption'!J105/(1+Assumptions!$D$49)^('Incentive Relocation assumption'!$I105-2022)</f>
        <v>0</v>
      </c>
      <c r="AO105" s="106">
        <f>-'Levy Proposition'!C$11*'Incentive Relocation assumption'!K105/(1+Assumptions!$D$49)^('Incentive Relocation assumption'!$I105-2022)</f>
        <v>4324.2905019286272</v>
      </c>
      <c r="AP105" s="106">
        <f>-'Levy Proposition'!D$11*'Incentive Relocation assumption'!L105/(1+Assumptions!$D$49)^('Incentive Relocation assumption'!$I105-2022)</f>
        <v>2098.8133221829567</v>
      </c>
      <c r="AQ105" s="106">
        <f>-'Levy Proposition'!E$11*'Incentive Relocation assumption'!M105/(1+Assumptions!$D$49)^('Incentive Relocation assumption'!$I105-2022)</f>
        <v>1162.3590360633245</v>
      </c>
      <c r="AR105" s="106">
        <f>-'Levy Proposition'!F$11*'Incentive Relocation assumption'!N105/(1+Assumptions!$D$49)^('Incentive Relocation assumption'!$I105-2022)</f>
        <v>442.59823695472494</v>
      </c>
      <c r="AS105" s="106">
        <f>-'Levy Proposition'!G$11*'Incentive Relocation assumption'!O105/(1+Assumptions!$D$49)^('Incentive Relocation assumption'!$I105-2022)</f>
        <v>537.59473320062102</v>
      </c>
    </row>
    <row r="106" spans="1:45" x14ac:dyDescent="0.35">
      <c r="A106">
        <v>2124</v>
      </c>
      <c r="B106" s="84">
        <f>'Future 95% Cost'!V105</f>
        <v>8351080.1145827053</v>
      </c>
      <c r="C106" s="84">
        <f>'Future 95% Cost'!W105</f>
        <v>14838952.858368937</v>
      </c>
      <c r="D106" s="84">
        <f>'Future 95% Cost'!X105</f>
        <v>11086139.63672423</v>
      </c>
      <c r="E106" s="84">
        <f>'Future 95% Cost'!Y105</f>
        <v>4025515.4908387423</v>
      </c>
      <c r="F106" s="84">
        <f>'Future 95% Cost'!Z105</f>
        <v>2800233.5021080868</v>
      </c>
      <c r="G106" s="84">
        <f>'Future 95% Cost'!AA105</f>
        <v>1581153.3039306183</v>
      </c>
      <c r="H106" s="84"/>
      <c r="I106">
        <v>2124</v>
      </c>
      <c r="J106" s="103">
        <f t="shared" si="21"/>
        <v>1269.5661375347622</v>
      </c>
      <c r="K106" s="103">
        <f t="shared" si="28"/>
        <v>-459.69848482286818</v>
      </c>
      <c r="L106" s="103">
        <f t="shared" si="29"/>
        <v>-524.69186400788328</v>
      </c>
      <c r="M106" s="103">
        <f t="shared" si="30"/>
        <v>-113.48784197584942</v>
      </c>
      <c r="N106" s="103">
        <f t="shared" si="31"/>
        <v>-140.73855784474179</v>
      </c>
      <c r="O106" s="103">
        <f t="shared" si="32"/>
        <v>-30.949388883419502</v>
      </c>
      <c r="P106" s="106">
        <f t="shared" si="33"/>
        <v>6865200.6772493068</v>
      </c>
      <c r="Q106" s="106">
        <f t="shared" si="34"/>
        <v>9193.9696964573632</v>
      </c>
      <c r="R106" s="106">
        <f t="shared" si="35"/>
        <v>10493.837280157664</v>
      </c>
      <c r="S106" s="106">
        <f t="shared" si="36"/>
        <v>2269.7568395169883</v>
      </c>
      <c r="T106" s="106">
        <f t="shared" si="37"/>
        <v>2814.7711568948357</v>
      </c>
      <c r="U106" s="106">
        <f t="shared" si="38"/>
        <v>618.98777766838998</v>
      </c>
      <c r="V106" s="107">
        <f>P106*'Levy Proposition'!B$5/(1+Assumptions!$D$49)^('Incentive Relocation assumption'!$I106-2022)</f>
        <v>13606303.843582958</v>
      </c>
      <c r="W106" s="107">
        <f>Q106*'Levy Proposition'!C$5/(1+Assumptions!$D$49)^('Incentive Relocation assumption'!$I106-2022)</f>
        <v>47082.893991732017</v>
      </c>
      <c r="X106" s="107">
        <f>R106*'Levy Proposition'!D$5/(1+Assumptions!$D$49)^('Incentive Relocation assumption'!$I106-2022)</f>
        <v>34805.869023653206</v>
      </c>
      <c r="Y106" s="107">
        <f>S106*'Levy Proposition'!E$5/(1+Assumptions!$D$49)^('Incentive Relocation assumption'!$I106-2022)</f>
        <v>12256.292922069855</v>
      </c>
      <c r="Z106" s="107">
        <f>T106*'Levy Proposition'!F$5/(1+Assumptions!$D$49)^('Incentive Relocation assumption'!$I106-2022)</f>
        <v>8532.6475091111479</v>
      </c>
      <c r="AA106" s="107">
        <f>U106*'Levy Proposition'!G$5/(1+Assumptions!$D$49)^('Incentive Relocation assumption'!$I106-2022)</f>
        <v>4814.7973288083822</v>
      </c>
      <c r="AB106" s="81">
        <f>P106*'Levy Proposition'!B$33/(1+Assumptions!$D$49)^('Incentive Relocation assumption'!$I106-2022)</f>
        <v>13593806.217280384</v>
      </c>
      <c r="AC106" s="81">
        <f>Q106*'Levy Proposition'!C$33/(1+Assumptions!$D$49)^('Incentive Relocation assumption'!$I106-2022)</f>
        <v>47039.647536183409</v>
      </c>
      <c r="AD106" s="81">
        <f>R106*'Levy Proposition'!D$33/(1+Assumptions!$D$49)^('Incentive Relocation assumption'!$I106-2022)</f>
        <v>34773.899228682094</v>
      </c>
      <c r="AE106" s="81">
        <f>S106*'Levy Proposition'!E$33/(1+Assumptions!$D$49)^('Incentive Relocation assumption'!$I106-2022)</f>
        <v>12245.035304236546</v>
      </c>
      <c r="AF106" s="81">
        <f>T106*'Levy Proposition'!F$33/(1+Assumptions!$D$49)^('Incentive Relocation assumption'!$I106-2022)</f>
        <v>8524.8101242367284</v>
      </c>
      <c r="AG106" s="81">
        <f>U106*'Levy Proposition'!G$33/(1+Assumptions!$D$49)^('Incentive Relocation assumption'!$I106-2022)</f>
        <v>4810.3748538710415</v>
      </c>
      <c r="AH106" s="109">
        <f t="shared" si="22"/>
        <v>12497.62630257383</v>
      </c>
      <c r="AI106" s="109">
        <f t="shared" si="23"/>
        <v>43.246455548607628</v>
      </c>
      <c r="AJ106" s="109">
        <f t="shared" si="24"/>
        <v>31.969794971111696</v>
      </c>
      <c r="AK106" s="109">
        <f t="shared" si="25"/>
        <v>11.257617833309268</v>
      </c>
      <c r="AL106" s="109">
        <f t="shared" si="26"/>
        <v>7.8373848744195129</v>
      </c>
      <c r="AM106" s="109">
        <f t="shared" si="27"/>
        <v>4.4224749373406667</v>
      </c>
      <c r="AN106" s="106">
        <f>'Levy Proposition'!B$11*'Incentive Relocation assumption'!J106/(1+Assumptions!$D$49)^('Incentive Relocation assumption'!$I106-2022)</f>
        <v>0</v>
      </c>
      <c r="AO106" s="106">
        <f>-'Levy Proposition'!C$11*'Incentive Relocation assumption'!K106/(1+Assumptions!$D$49)^('Incentive Relocation assumption'!$I106-2022)</f>
        <v>3891.8427991487824</v>
      </c>
      <c r="AP106" s="106">
        <f>-'Levy Proposition'!D$11*'Incentive Relocation assumption'!L106/(1+Assumptions!$D$49)^('Incentive Relocation assumption'!$I106-2022)</f>
        <v>1888.9229368499284</v>
      </c>
      <c r="AQ106" s="106">
        <f>-'Levy Proposition'!E$11*'Incentive Relocation assumption'!M106/(1+Assumptions!$D$49)^('Incentive Relocation assumption'!$I106-2022)</f>
        <v>1046.1181186858278</v>
      </c>
      <c r="AR106" s="106">
        <f>-'Levy Proposition'!F$11*'Incentive Relocation assumption'!N106/(1+Assumptions!$D$49)^('Incentive Relocation assumption'!$I106-2022)</f>
        <v>398.33650413633177</v>
      </c>
      <c r="AS106" s="106">
        <f>-'Levy Proposition'!G$11*'Incentive Relocation assumption'!O106/(1+Assumptions!$D$49)^('Incentive Relocation assumption'!$I106-2022)</f>
        <v>483.83294099552609</v>
      </c>
    </row>
    <row r="107" spans="1:45" x14ac:dyDescent="0.35">
      <c r="A107">
        <v>2125</v>
      </c>
      <c r="B107" s="84">
        <f>'Future 95% Cost'!V106</f>
        <v>7983820.125015121</v>
      </c>
      <c r="C107" s="84">
        <f>'Future 95% Cost'!W106</f>
        <v>14185568.707283886</v>
      </c>
      <c r="D107" s="84">
        <f>'Future 95% Cost'!X106</f>
        <v>10600023.194510313</v>
      </c>
      <c r="E107" s="84">
        <f>'Future 95% Cost'!Y106</f>
        <v>3851213.8003532891</v>
      </c>
      <c r="F107" s="84">
        <f>'Future 95% Cost'!Z106</f>
        <v>2679107.6247561364</v>
      </c>
      <c r="G107" s="84">
        <f>'Future 95% Cost'!AA106</f>
        <v>1512778.7013429413</v>
      </c>
      <c r="H107" s="84"/>
      <c r="I107">
        <v>2125</v>
      </c>
      <c r="J107" s="103">
        <f t="shared" si="21"/>
        <v>1206.0878306580239</v>
      </c>
      <c r="K107" s="103">
        <f t="shared" si="28"/>
        <v>-436.71356058172478</v>
      </c>
      <c r="L107" s="103">
        <f t="shared" si="29"/>
        <v>-498.45727080748907</v>
      </c>
      <c r="M107" s="103">
        <f t="shared" si="30"/>
        <v>-107.81344987705695</v>
      </c>
      <c r="N107" s="103">
        <f t="shared" si="31"/>
        <v>-133.7016299525047</v>
      </c>
      <c r="O107" s="103">
        <f t="shared" si="32"/>
        <v>-29.401919439248527</v>
      </c>
      <c r="P107" s="106">
        <f t="shared" si="33"/>
        <v>6866470.2433868414</v>
      </c>
      <c r="Q107" s="106">
        <f t="shared" si="34"/>
        <v>8734.2712116344956</v>
      </c>
      <c r="R107" s="106">
        <f t="shared" si="35"/>
        <v>9969.1454161497804</v>
      </c>
      <c r="S107" s="106">
        <f t="shared" si="36"/>
        <v>2156.268997541139</v>
      </c>
      <c r="T107" s="106">
        <f t="shared" si="37"/>
        <v>2674.0325990500937</v>
      </c>
      <c r="U107" s="106">
        <f t="shared" si="38"/>
        <v>588.03838878497049</v>
      </c>
      <c r="V107" s="107">
        <f>P107*'Levy Proposition'!B$5/(1+Assumptions!$D$49)^('Incentive Relocation assumption'!$I107-2022)</f>
        <v>12892504.55075383</v>
      </c>
      <c r="W107" s="107">
        <f>Q107*'Levy Proposition'!C$5/(1+Assumptions!$D$49)^('Incentive Relocation assumption'!$I107-2022)</f>
        <v>42374.401503109759</v>
      </c>
      <c r="X107" s="107">
        <f>R107*'Levy Proposition'!D$5/(1+Assumptions!$D$49)^('Incentive Relocation assumption'!$I107-2022)</f>
        <v>31325.131988104367</v>
      </c>
      <c r="Y107" s="107">
        <f>S107*'Levy Proposition'!E$5/(1+Assumptions!$D$49)^('Incentive Relocation assumption'!$I107-2022)</f>
        <v>11030.610763023855</v>
      </c>
      <c r="Z107" s="107">
        <f>T107*'Levy Proposition'!F$5/(1+Assumptions!$D$49)^('Incentive Relocation assumption'!$I107-2022)</f>
        <v>7679.3459530987593</v>
      </c>
      <c r="AA107" s="107">
        <f>U107*'Levy Proposition'!G$5/(1+Assumptions!$D$49)^('Incentive Relocation assumption'!$I107-2022)</f>
        <v>4333.2968275665971</v>
      </c>
      <c r="AB107" s="81">
        <f>P107*'Levy Proposition'!B$33/(1+Assumptions!$D$49)^('Incentive Relocation assumption'!$I107-2022)</f>
        <v>12880662.561494157</v>
      </c>
      <c r="AC107" s="81">
        <f>Q107*'Levy Proposition'!C$33/(1+Assumptions!$D$49)^('Incentive Relocation assumption'!$I107-2022)</f>
        <v>42335.479879657207</v>
      </c>
      <c r="AD107" s="81">
        <f>R107*'Levy Proposition'!D$33/(1+Assumptions!$D$49)^('Incentive Relocation assumption'!$I107-2022)</f>
        <v>31296.359310530304</v>
      </c>
      <c r="AE107" s="81">
        <f>S107*'Levy Proposition'!E$33/(1+Assumptions!$D$49)^('Incentive Relocation assumption'!$I107-2022)</f>
        <v>11020.478955532988</v>
      </c>
      <c r="AF107" s="81">
        <f>T107*'Levy Proposition'!F$33/(1+Assumptions!$D$49)^('Incentive Relocation assumption'!$I107-2022)</f>
        <v>7672.2923405179054</v>
      </c>
      <c r="AG107" s="81">
        <f>U107*'Levy Proposition'!G$33/(1+Assumptions!$D$49)^('Incentive Relocation assumption'!$I107-2022)</f>
        <v>4329.3166191990904</v>
      </c>
      <c r="AH107" s="109">
        <f t="shared" si="22"/>
        <v>11841.989259673283</v>
      </c>
      <c r="AI107" s="109">
        <f t="shared" si="23"/>
        <v>38.921623452552012</v>
      </c>
      <c r="AJ107" s="109">
        <f t="shared" si="24"/>
        <v>28.772677574062982</v>
      </c>
      <c r="AK107" s="109">
        <f t="shared" si="25"/>
        <v>10.131807490866777</v>
      </c>
      <c r="AL107" s="109">
        <f t="shared" si="26"/>
        <v>7.0536125808539509</v>
      </c>
      <c r="AM107" s="109">
        <f t="shared" si="27"/>
        <v>3.9802083675067479</v>
      </c>
      <c r="AN107" s="106">
        <f>'Levy Proposition'!B$11*'Incentive Relocation assumption'!J107/(1+Assumptions!$D$49)^('Incentive Relocation assumption'!$I107-2022)</f>
        <v>0</v>
      </c>
      <c r="AO107" s="106">
        <f>-'Levy Proposition'!C$11*'Incentive Relocation assumption'!K107/(1+Assumptions!$D$49)^('Incentive Relocation assumption'!$I107-2022)</f>
        <v>3502.6417319860761</v>
      </c>
      <c r="AP107" s="106">
        <f>-'Levy Proposition'!D$11*'Incentive Relocation assumption'!L107/(1+Assumptions!$D$49)^('Incentive Relocation assumption'!$I107-2022)</f>
        <v>1700.0224954007256</v>
      </c>
      <c r="AQ107" s="106">
        <f>-'Levy Proposition'!E$11*'Incentive Relocation assumption'!M107/(1+Assumptions!$D$49)^('Incentive Relocation assumption'!$I107-2022)</f>
        <v>941.50179444482353</v>
      </c>
      <c r="AR107" s="106">
        <f>-'Levy Proposition'!F$11*'Incentive Relocation assumption'!N107/(1+Assumptions!$D$49)^('Incentive Relocation assumption'!$I107-2022)</f>
        <v>358.50113552030479</v>
      </c>
      <c r="AS107" s="106">
        <f>-'Levy Proposition'!G$11*'Incentive Relocation assumption'!O107/(1+Assumptions!$D$49)^('Incentive Relocation assumption'!$I107-2022)</f>
        <v>435.44755990944628</v>
      </c>
    </row>
    <row r="108" spans="1:45" x14ac:dyDescent="0.35">
      <c r="A108">
        <v>2126</v>
      </c>
      <c r="B108" s="84">
        <f>'Future 95% Cost'!V107</f>
        <v>7632791.6443243399</v>
      </c>
      <c r="C108" s="84">
        <f>'Future 95% Cost'!W107</f>
        <v>13561075.082358334</v>
      </c>
      <c r="D108" s="84">
        <f>'Future 95% Cost'!X107</f>
        <v>10135331.055088034</v>
      </c>
      <c r="E108" s="84">
        <f>'Future 95% Cost'!Y107</f>
        <v>3684517.9513806487</v>
      </c>
      <c r="F108" s="84">
        <f>'Future 95% Cost'!Z107</f>
        <v>2563266.5022211503</v>
      </c>
      <c r="G108" s="84">
        <f>'Future 95% Cost'!AA107</f>
        <v>1447387.0041424891</v>
      </c>
      <c r="H108" s="84"/>
      <c r="I108">
        <v>2126</v>
      </c>
      <c r="J108" s="103">
        <f t="shared" si="21"/>
        <v>1145.7834391251226</v>
      </c>
      <c r="K108" s="103">
        <f t="shared" si="28"/>
        <v>-414.8778825526386</v>
      </c>
      <c r="L108" s="103">
        <f t="shared" si="29"/>
        <v>-473.5344072671146</v>
      </c>
      <c r="M108" s="103">
        <f t="shared" si="30"/>
        <v>-102.42277738320411</v>
      </c>
      <c r="N108" s="103">
        <f t="shared" si="31"/>
        <v>-127.01654845487946</v>
      </c>
      <c r="O108" s="103">
        <f t="shared" si="32"/>
        <v>-27.931823467286097</v>
      </c>
      <c r="P108" s="106">
        <f t="shared" si="33"/>
        <v>6867676.3312174994</v>
      </c>
      <c r="Q108" s="106">
        <f t="shared" si="34"/>
        <v>8297.5576510527717</v>
      </c>
      <c r="R108" s="106">
        <f t="shared" si="35"/>
        <v>9470.688145342292</v>
      </c>
      <c r="S108" s="106">
        <f t="shared" si="36"/>
        <v>2048.4555476640821</v>
      </c>
      <c r="T108" s="106">
        <f t="shared" si="37"/>
        <v>2540.3309690975889</v>
      </c>
      <c r="U108" s="106">
        <f t="shared" si="38"/>
        <v>558.63646934572193</v>
      </c>
      <c r="V108" s="107">
        <f>P108*'Levy Proposition'!B$5/(1+Assumptions!$D$49)^('Incentive Relocation assumption'!$I108-2022)</f>
        <v>12216038.498350266</v>
      </c>
      <c r="W108" s="107">
        <f>Q108*'Levy Proposition'!C$5/(1+Assumptions!$D$49)^('Incentive Relocation assumption'!$I108-2022)</f>
        <v>38136.778573170668</v>
      </c>
      <c r="X108" s="107">
        <f>R108*'Levy Proposition'!D$5/(1+Assumptions!$D$49)^('Incentive Relocation assumption'!$I108-2022)</f>
        <v>28192.483670076374</v>
      </c>
      <c r="Y108" s="107">
        <f>S108*'Levy Proposition'!E$5/(1+Assumptions!$D$49)^('Incentive Relocation assumption'!$I108-2022)</f>
        <v>9927.5021067943981</v>
      </c>
      <c r="Z108" s="107">
        <f>T108*'Levy Proposition'!F$5/(1+Assumptions!$D$49)^('Incentive Relocation assumption'!$I108-2022)</f>
        <v>6911.3782333564959</v>
      </c>
      <c r="AA108" s="107">
        <f>U108*'Levy Proposition'!G$5/(1+Assumptions!$D$49)^('Incentive Relocation assumption'!$I108-2022)</f>
        <v>3899.94845337467</v>
      </c>
      <c r="AB108" s="81">
        <f>P108*'Levy Proposition'!B$33/(1+Assumptions!$D$49)^('Incentive Relocation assumption'!$I108-2022)</f>
        <v>12204817.854904013</v>
      </c>
      <c r="AC108" s="81">
        <f>Q108*'Levy Proposition'!C$33/(1+Assumptions!$D$49)^('Incentive Relocation assumption'!$I108-2022)</f>
        <v>38101.749279949625</v>
      </c>
      <c r="AD108" s="81">
        <f>R108*'Levy Proposition'!D$33/(1+Assumptions!$D$49)^('Incentive Relocation assumption'!$I108-2022)</f>
        <v>28166.588384369064</v>
      </c>
      <c r="AE108" s="81">
        <f>S108*'Levy Proposition'!E$33/(1+Assumptions!$D$49)^('Incentive Relocation assumption'!$I108-2022)</f>
        <v>9918.3835237556068</v>
      </c>
      <c r="AF108" s="81">
        <f>T108*'Levy Proposition'!F$33/(1+Assumptions!$D$49)^('Incentive Relocation assumption'!$I108-2022)</f>
        <v>6905.030012459094</v>
      </c>
      <c r="AG108" s="81">
        <f>U108*'Levy Proposition'!G$33/(1+Assumptions!$D$49)^('Incentive Relocation assumption'!$I108-2022)</f>
        <v>3896.3662830123221</v>
      </c>
      <c r="AH108" s="109">
        <f t="shared" si="22"/>
        <v>11220.643446253613</v>
      </c>
      <c r="AI108" s="109">
        <f t="shared" si="23"/>
        <v>35.02929322104319</v>
      </c>
      <c r="AJ108" s="109">
        <f t="shared" si="24"/>
        <v>25.895285707309085</v>
      </c>
      <c r="AK108" s="109">
        <f t="shared" si="25"/>
        <v>9.1185830387912574</v>
      </c>
      <c r="AL108" s="109">
        <f t="shared" si="26"/>
        <v>6.3482208974019159</v>
      </c>
      <c r="AM108" s="109">
        <f t="shared" si="27"/>
        <v>3.5821703623478243</v>
      </c>
      <c r="AN108" s="106">
        <f>'Levy Proposition'!B$11*'Incentive Relocation assumption'!J108/(1+Assumptions!$D$49)^('Incentive Relocation assumption'!$I108-2022)</f>
        <v>0</v>
      </c>
      <c r="AO108" s="106">
        <f>-'Levy Proposition'!C$11*'Incentive Relocation assumption'!K108/(1+Assumptions!$D$49)^('Incentive Relocation assumption'!$I108-2022)</f>
        <v>3152.362450336836</v>
      </c>
      <c r="AP108" s="106">
        <f>-'Levy Proposition'!D$11*'Incentive Relocation assumption'!L108/(1+Assumptions!$D$49)^('Incentive Relocation assumption'!$I108-2022)</f>
        <v>1530.0129129080096</v>
      </c>
      <c r="AQ108" s="106">
        <f>-'Levy Proposition'!E$11*'Incentive Relocation assumption'!M108/(1+Assumptions!$D$49)^('Incentive Relocation assumption'!$I108-2022)</f>
        <v>847.347553884626</v>
      </c>
      <c r="AR108" s="106">
        <f>-'Levy Proposition'!F$11*'Incentive Relocation assumption'!N108/(1+Assumptions!$D$49)^('Incentive Relocation assumption'!$I108-2022)</f>
        <v>322.64947559353129</v>
      </c>
      <c r="AS108" s="106">
        <f>-'Levy Proposition'!G$11*'Incentive Relocation assumption'!O108/(1+Assumptions!$D$49)^('Incentive Relocation assumption'!$I108-2022)</f>
        <v>391.90092563962941</v>
      </c>
    </row>
    <row r="109" spans="1:45" x14ac:dyDescent="0.35">
      <c r="A109">
        <v>2127</v>
      </c>
      <c r="B109" s="84">
        <f>'Future 95% Cost'!V108</f>
        <v>7297274.4146034857</v>
      </c>
      <c r="C109" s="84">
        <f>'Future 95% Cost'!W108</f>
        <v>12964190.12727711</v>
      </c>
      <c r="D109" s="84">
        <f>'Future 95% Cost'!X108</f>
        <v>9691115.1082899626</v>
      </c>
      <c r="E109" s="84">
        <f>'Future 95% Cost'!Y108</f>
        <v>3525093.9661400057</v>
      </c>
      <c r="F109" s="84">
        <f>'Future 95% Cost'!Z108</f>
        <v>2452477.9608825697</v>
      </c>
      <c r="G109" s="84">
        <f>'Future 95% Cost'!AA108</f>
        <v>1384847.1687412644</v>
      </c>
      <c r="H109" s="84"/>
      <c r="I109">
        <v>2127</v>
      </c>
      <c r="J109" s="103">
        <f t="shared" si="21"/>
        <v>1088.4942671688668</v>
      </c>
      <c r="K109" s="103">
        <f t="shared" si="28"/>
        <v>-394.13398842500669</v>
      </c>
      <c r="L109" s="103">
        <f t="shared" si="29"/>
        <v>-449.85768690375892</v>
      </c>
      <c r="M109" s="103">
        <f t="shared" si="30"/>
        <v>-97.301638514043916</v>
      </c>
      <c r="N109" s="103">
        <f t="shared" si="31"/>
        <v>-120.66572103213548</v>
      </c>
      <c r="O109" s="103">
        <f t="shared" si="32"/>
        <v>-26.535232293921794</v>
      </c>
      <c r="P109" s="106">
        <f t="shared" si="33"/>
        <v>6868822.1146566244</v>
      </c>
      <c r="Q109" s="106">
        <f t="shared" si="34"/>
        <v>7882.6797685001329</v>
      </c>
      <c r="R109" s="106">
        <f t="shared" si="35"/>
        <v>8997.1537380751779</v>
      </c>
      <c r="S109" s="106">
        <f t="shared" si="36"/>
        <v>1946.0327702808781</v>
      </c>
      <c r="T109" s="106">
        <f t="shared" si="37"/>
        <v>2413.3144206427096</v>
      </c>
      <c r="U109" s="106">
        <f t="shared" si="38"/>
        <v>530.70464587843583</v>
      </c>
      <c r="V109" s="107">
        <f>P109*'Levy Proposition'!B$5/(1+Assumptions!$D$49)^('Incentive Relocation assumption'!$I109-2022)</f>
        <v>11574964.448938349</v>
      </c>
      <c r="W109" s="107">
        <f>Q109*'Levy Proposition'!C$5/(1+Assumptions!$D$49)^('Incentive Relocation assumption'!$I109-2022)</f>
        <v>34322.936214976689</v>
      </c>
      <c r="X109" s="107">
        <f>R109*'Levy Proposition'!D$5/(1+Assumptions!$D$49)^('Incentive Relocation assumption'!$I109-2022)</f>
        <v>25373.113696355758</v>
      </c>
      <c r="Y109" s="107">
        <f>S109*'Levy Proposition'!E$5/(1+Assumptions!$D$49)^('Incentive Relocation assumption'!$I109-2022)</f>
        <v>8934.7090743858262</v>
      </c>
      <c r="Z109" s="107">
        <f>T109*'Levy Proposition'!F$5/(1+Assumptions!$D$49)^('Incentive Relocation assumption'!$I109-2022)</f>
        <v>6220.2105981745772</v>
      </c>
      <c r="AA109" s="107">
        <f>U109*'Levy Proposition'!G$5/(1+Assumptions!$D$49)^('Incentive Relocation assumption'!$I109-2022)</f>
        <v>3509.9367858260857</v>
      </c>
      <c r="AB109" s="81">
        <f>P109*'Levy Proposition'!B$33/(1+Assumptions!$D$49)^('Incentive Relocation assumption'!$I109-2022)</f>
        <v>11564332.643136319</v>
      </c>
      <c r="AC109" s="81">
        <f>Q109*'Levy Proposition'!C$33/(1+Assumptions!$D$49)^('Incentive Relocation assumption'!$I109-2022)</f>
        <v>34291.410002174671</v>
      </c>
      <c r="AD109" s="81">
        <f>R109*'Levy Proposition'!D$33/(1+Assumptions!$D$49)^('Incentive Relocation assumption'!$I109-2022)</f>
        <v>25349.808050917058</v>
      </c>
      <c r="AE109" s="81">
        <f>S109*'Levy Proposition'!E$33/(1+Assumptions!$D$49)^('Incentive Relocation assumption'!$I109-2022)</f>
        <v>8926.5023889834156</v>
      </c>
      <c r="AF109" s="81">
        <f>T109*'Levy Proposition'!F$33/(1+Assumptions!$D$49)^('Incentive Relocation assumption'!$I109-2022)</f>
        <v>6214.4972267496141</v>
      </c>
      <c r="AG109" s="81">
        <f>U109*'Levy Proposition'!G$33/(1+Assumptions!$D$49)^('Incentive Relocation assumption'!$I109-2022)</f>
        <v>3506.7128479514658</v>
      </c>
      <c r="AH109" s="109">
        <f t="shared" si="22"/>
        <v>10631.805802030489</v>
      </c>
      <c r="AI109" s="109">
        <f t="shared" si="23"/>
        <v>31.526212802018563</v>
      </c>
      <c r="AJ109" s="109">
        <f t="shared" si="24"/>
        <v>23.305645438700594</v>
      </c>
      <c r="AK109" s="109">
        <f t="shared" si="25"/>
        <v>8.2066854024105851</v>
      </c>
      <c r="AL109" s="109">
        <f t="shared" si="26"/>
        <v>5.713371424963043</v>
      </c>
      <c r="AM109" s="109">
        <f t="shared" si="27"/>
        <v>3.2239378746198781</v>
      </c>
      <c r="AN109" s="106">
        <f>'Levy Proposition'!B$11*'Incentive Relocation assumption'!J109/(1+Assumptions!$D$49)^('Incentive Relocation assumption'!$I109-2022)</f>
        <v>0</v>
      </c>
      <c r="AO109" s="106">
        <f>-'Levy Proposition'!C$11*'Incentive Relocation assumption'!K109/(1+Assumptions!$D$49)^('Incentive Relocation assumption'!$I109-2022)</f>
        <v>2837.1126077627518</v>
      </c>
      <c r="AP109" s="106">
        <f>-'Levy Proposition'!D$11*'Incentive Relocation assumption'!L109/(1+Assumptions!$D$49)^('Incentive Relocation assumption'!$I109-2022)</f>
        <v>1377.0050219914601</v>
      </c>
      <c r="AQ109" s="106">
        <f>-'Levy Proposition'!E$11*'Incentive Relocation assumption'!M109/(1+Assumptions!$D$49)^('Incentive Relocation assumption'!$I109-2022)</f>
        <v>762.60914350953715</v>
      </c>
      <c r="AR109" s="106">
        <f>-'Levy Proposition'!F$11*'Incentive Relocation assumption'!N109/(1+Assumptions!$D$49)^('Incentive Relocation assumption'!$I109-2022)</f>
        <v>290.3831363035797</v>
      </c>
      <c r="AS109" s="106">
        <f>-'Levy Proposition'!G$11*'Incentive Relocation assumption'!O109/(1+Assumptions!$D$49)^('Incentive Relocation assumption'!$I109-2022)</f>
        <v>352.7091426327832</v>
      </c>
    </row>
    <row r="110" spans="1:45" x14ac:dyDescent="0.35">
      <c r="A110">
        <v>2128</v>
      </c>
      <c r="B110" s="84">
        <f>'Future 95% Cost'!V109</f>
        <v>6976580.244399217</v>
      </c>
      <c r="C110" s="84">
        <f>'Future 95% Cost'!W109</f>
        <v>12393689.02454593</v>
      </c>
      <c r="D110" s="84">
        <f>'Future 95% Cost'!X109</f>
        <v>9266469.3430837151</v>
      </c>
      <c r="E110" s="84">
        <f>'Future 95% Cost'!Y109</f>
        <v>3372622.6074162107</v>
      </c>
      <c r="F110" s="84">
        <f>'Future 95% Cost'!Z109</f>
        <v>2346520.0842111181</v>
      </c>
      <c r="G110" s="84">
        <f>'Future 95% Cost'!AA109</f>
        <v>1325033.9406346306</v>
      </c>
      <c r="H110" s="84"/>
      <c r="I110">
        <v>2128</v>
      </c>
      <c r="J110" s="103">
        <f t="shared" si="21"/>
        <v>1034.0695538104237</v>
      </c>
      <c r="K110" s="103">
        <f t="shared" si="28"/>
        <v>-374.42728900375636</v>
      </c>
      <c r="L110" s="103">
        <f t="shared" si="29"/>
        <v>-427.364802558571</v>
      </c>
      <c r="M110" s="103">
        <f t="shared" si="30"/>
        <v>-92.436556588341716</v>
      </c>
      <c r="N110" s="103">
        <f t="shared" si="31"/>
        <v>-114.63243498052871</v>
      </c>
      <c r="O110" s="103">
        <f t="shared" si="32"/>
        <v>-25.208470679225702</v>
      </c>
      <c r="P110" s="106">
        <f t="shared" si="33"/>
        <v>6869910.6089237928</v>
      </c>
      <c r="Q110" s="106">
        <f t="shared" si="34"/>
        <v>7488.5457800751265</v>
      </c>
      <c r="R110" s="106">
        <f t="shared" si="35"/>
        <v>8547.2960511714191</v>
      </c>
      <c r="S110" s="106">
        <f t="shared" si="36"/>
        <v>1848.7311317668343</v>
      </c>
      <c r="T110" s="106">
        <f t="shared" si="37"/>
        <v>2292.6486996105741</v>
      </c>
      <c r="U110" s="106">
        <f t="shared" si="38"/>
        <v>504.16941358451402</v>
      </c>
      <c r="V110" s="107">
        <f>P110*'Levy Proposition'!B$5/(1+Assumptions!$D$49)^('Incentive Relocation assumption'!$I110-2022)</f>
        <v>10967440.960239995</v>
      </c>
      <c r="W110" s="107">
        <f>Q110*'Levy Proposition'!C$5/(1+Assumptions!$D$49)^('Incentive Relocation assumption'!$I110-2022)</f>
        <v>30890.494543399363</v>
      </c>
      <c r="X110" s="107">
        <f>R110*'Levy Proposition'!D$5/(1+Assumptions!$D$49)^('Incentive Relocation assumption'!$I110-2022)</f>
        <v>22835.692881203038</v>
      </c>
      <c r="Y110" s="107">
        <f>S110*'Levy Proposition'!E$5/(1+Assumptions!$D$49)^('Incentive Relocation assumption'!$I110-2022)</f>
        <v>8041.1996275757301</v>
      </c>
      <c r="Z110" s="107">
        <f>T110*'Levy Proposition'!F$5/(1+Assumptions!$D$49)^('Incentive Relocation assumption'!$I110-2022)</f>
        <v>5598.1627078240681</v>
      </c>
      <c r="AA110" s="107">
        <f>U110*'Levy Proposition'!G$5/(1+Assumptions!$D$49)^('Incentive Relocation assumption'!$I110-2022)</f>
        <v>3158.927967326033</v>
      </c>
      <c r="AB110" s="81">
        <f>P110*'Levy Proposition'!B$33/(1+Assumptions!$D$49)^('Incentive Relocation assumption'!$I110-2022)</f>
        <v>10957367.175309692</v>
      </c>
      <c r="AC110" s="81">
        <f>Q110*'Levy Proposition'!C$33/(1+Assumptions!$D$49)^('Incentive Relocation assumption'!$I110-2022)</f>
        <v>30862.121087864107</v>
      </c>
      <c r="AD110" s="81">
        <f>R110*'Levy Proposition'!D$33/(1+Assumptions!$D$49)^('Incentive Relocation assumption'!$I110-2022)</f>
        <v>22814.717900835814</v>
      </c>
      <c r="AE110" s="81">
        <f>S110*'Levy Proposition'!E$33/(1+Assumptions!$D$49)^('Incentive Relocation assumption'!$I110-2022)</f>
        <v>8033.8136461126423</v>
      </c>
      <c r="AF110" s="81">
        <f>T110*'Levy Proposition'!F$33/(1+Assumptions!$D$49)^('Incentive Relocation assumption'!$I110-2022)</f>
        <v>5593.0206981859119</v>
      </c>
      <c r="AG110" s="81">
        <f>U110*'Levy Proposition'!G$33/(1+Assumptions!$D$49)^('Incentive Relocation assumption'!$I110-2022)</f>
        <v>3156.0264371451517</v>
      </c>
      <c r="AH110" s="109">
        <f t="shared" si="22"/>
        <v>10073.784930303693</v>
      </c>
      <c r="AI110" s="109">
        <f t="shared" si="23"/>
        <v>28.373455535256653</v>
      </c>
      <c r="AJ110" s="109">
        <f t="shared" si="24"/>
        <v>20.974980367223907</v>
      </c>
      <c r="AK110" s="109">
        <f t="shared" si="25"/>
        <v>7.3859814630877736</v>
      </c>
      <c r="AL110" s="109">
        <f t="shared" si="26"/>
        <v>5.1420096381561962</v>
      </c>
      <c r="AM110" s="109">
        <f t="shared" si="27"/>
        <v>2.9015301808813092</v>
      </c>
      <c r="AN110" s="106">
        <f>'Levy Proposition'!B$11*'Incentive Relocation assumption'!J110/(1+Assumptions!$D$49)^('Incentive Relocation assumption'!$I110-2022)</f>
        <v>0</v>
      </c>
      <c r="AO110" s="106">
        <f>-'Levy Proposition'!C$11*'Incentive Relocation assumption'!K110/(1+Assumptions!$D$49)^('Incentive Relocation assumption'!$I110-2022)</f>
        <v>2553.3891092587673</v>
      </c>
      <c r="AP110" s="106">
        <f>-'Levy Proposition'!D$11*'Incentive Relocation assumption'!L110/(1+Assumptions!$D$49)^('Incentive Relocation assumption'!$I110-2022)</f>
        <v>1239.2985801576069</v>
      </c>
      <c r="AQ110" s="106">
        <f>-'Levy Proposition'!E$11*'Incentive Relocation assumption'!M110/(1+Assumptions!$D$49)^('Incentive Relocation assumption'!$I110-2022)</f>
        <v>686.34493968638492</v>
      </c>
      <c r="AR110" s="106">
        <f>-'Levy Proposition'!F$11*'Incentive Relocation assumption'!N110/(1+Assumptions!$D$49)^('Incentive Relocation assumption'!$I110-2022)</f>
        <v>261.34357012168613</v>
      </c>
      <c r="AS110" s="106">
        <f>-'Levy Proposition'!G$11*'Incentive Relocation assumption'!O110/(1+Assumptions!$D$49)^('Incentive Relocation assumption'!$I110-2022)</f>
        <v>317.43670697820147</v>
      </c>
    </row>
    <row r="111" spans="1:45" x14ac:dyDescent="0.35">
      <c r="A111">
        <v>2129</v>
      </c>
      <c r="B111" s="84">
        <f>'Future 95% Cost'!V110</f>
        <v>6670051.5771330874</v>
      </c>
      <c r="C111" s="84">
        <f>'Future 95% Cost'!W110</f>
        <v>11848401.451257696</v>
      </c>
      <c r="D111" s="84">
        <f>'Future 95% Cost'!X110</f>
        <v>8860527.9730009362</v>
      </c>
      <c r="E111" s="84">
        <f>'Future 95% Cost'!Y110</f>
        <v>3226798.725196166</v>
      </c>
      <c r="F111" s="84">
        <f>'Future 95% Cost'!Z110</f>
        <v>2245180.7575492263</v>
      </c>
      <c r="G111" s="84">
        <f>'Future 95% Cost'!AA110</f>
        <v>1267827.5975068037</v>
      </c>
      <c r="H111" s="84"/>
      <c r="I111">
        <v>2129</v>
      </c>
      <c r="J111" s="103">
        <f t="shared" si="21"/>
        <v>982.36607611990235</v>
      </c>
      <c r="K111" s="103">
        <f t="shared" si="28"/>
        <v>-355.70592455356854</v>
      </c>
      <c r="L111" s="103">
        <f t="shared" si="29"/>
        <v>-405.99656243064243</v>
      </c>
      <c r="M111" s="103">
        <f t="shared" si="30"/>
        <v>-87.81472875892463</v>
      </c>
      <c r="N111" s="103">
        <f t="shared" si="31"/>
        <v>-108.90081323150228</v>
      </c>
      <c r="O111" s="103">
        <f t="shared" si="32"/>
        <v>-23.948047145264418</v>
      </c>
      <c r="P111" s="106">
        <f t="shared" si="33"/>
        <v>6870944.678477603</v>
      </c>
      <c r="Q111" s="106">
        <f t="shared" si="34"/>
        <v>7114.11849107137</v>
      </c>
      <c r="R111" s="106">
        <f t="shared" si="35"/>
        <v>8119.9312486128483</v>
      </c>
      <c r="S111" s="106">
        <f t="shared" si="36"/>
        <v>1756.2945751784926</v>
      </c>
      <c r="T111" s="106">
        <f t="shared" si="37"/>
        <v>2178.0162646300455</v>
      </c>
      <c r="U111" s="106">
        <f t="shared" si="38"/>
        <v>478.96094290528833</v>
      </c>
      <c r="V111" s="107">
        <f>P111*'Levy Proposition'!B$5/(1+Assumptions!$D$49)^('Incentive Relocation assumption'!$I111-2022)</f>
        <v>10391721.370718455</v>
      </c>
      <c r="W111" s="107">
        <f>Q111*'Levy Proposition'!C$5/(1+Assumptions!$D$49)^('Incentive Relocation assumption'!$I111-2022)</f>
        <v>27801.311844626351</v>
      </c>
      <c r="X111" s="107">
        <f>R111*'Levy Proposition'!D$5/(1+Assumptions!$D$49)^('Incentive Relocation assumption'!$I111-2022)</f>
        <v>20552.0250925894</v>
      </c>
      <c r="Y111" s="107">
        <f>S111*'Levy Proposition'!E$5/(1+Assumptions!$D$49)^('Incentive Relocation assumption'!$I111-2022)</f>
        <v>7237.0449795500372</v>
      </c>
      <c r="Z111" s="107">
        <f>T111*'Levy Proposition'!F$5/(1+Assumptions!$D$49)^('Incentive Relocation assumption'!$I111-2022)</f>
        <v>5038.3222896776488</v>
      </c>
      <c r="AA111" s="107">
        <f>U111*'Levy Proposition'!G$5/(1+Assumptions!$D$49)^('Incentive Relocation assumption'!$I111-2022)</f>
        <v>2843.0215447330361</v>
      </c>
      <c r="AB111" s="81">
        <f>P111*'Levy Proposition'!B$33/(1+Assumptions!$D$49)^('Incentive Relocation assumption'!$I111-2022)</f>
        <v>10382176.394226331</v>
      </c>
      <c r="AC111" s="81">
        <f>Q111*'Levy Proposition'!C$33/(1+Assumptions!$D$49)^('Incentive Relocation assumption'!$I111-2022)</f>
        <v>27775.775857031949</v>
      </c>
      <c r="AD111" s="81">
        <f>R111*'Levy Proposition'!D$33/(1+Assumptions!$D$49)^('Incentive Relocation assumption'!$I111-2022)</f>
        <v>20533.147700733312</v>
      </c>
      <c r="AE111" s="81">
        <f>S111*'Levy Proposition'!E$33/(1+Assumptions!$D$49)^('Incentive Relocation assumption'!$I111-2022)</f>
        <v>7230.3976280922789</v>
      </c>
      <c r="AF111" s="81">
        <f>T111*'Levy Proposition'!F$33/(1+Assumptions!$D$49)^('Incentive Relocation assumption'!$I111-2022)</f>
        <v>5033.6945031830801</v>
      </c>
      <c r="AG111" s="81">
        <f>U111*'Levy Proposition'!G$33/(1+Assumptions!$D$49)^('Incentive Relocation assumption'!$I111-2022)</f>
        <v>2840.4101800858325</v>
      </c>
      <c r="AH111" s="109">
        <f t="shared" si="22"/>
        <v>9544.9764921236783</v>
      </c>
      <c r="AI111" s="109">
        <f t="shared" si="23"/>
        <v>25.535987594401377</v>
      </c>
      <c r="AJ111" s="109">
        <f t="shared" si="24"/>
        <v>18.877391856087343</v>
      </c>
      <c r="AK111" s="109">
        <f t="shared" si="25"/>
        <v>6.6473514577583046</v>
      </c>
      <c r="AL111" s="109">
        <f t="shared" si="26"/>
        <v>4.6277864945686815</v>
      </c>
      <c r="AM111" s="109">
        <f t="shared" si="27"/>
        <v>2.6113646472035725</v>
      </c>
      <c r="AN111" s="106">
        <f>'Levy Proposition'!B$11*'Incentive Relocation assumption'!J111/(1+Assumptions!$D$49)^('Incentive Relocation assumption'!$I111-2022)</f>
        <v>0</v>
      </c>
      <c r="AO111" s="106">
        <f>-'Levy Proposition'!C$11*'Incentive Relocation assumption'!K111/(1+Assumptions!$D$49)^('Incentive Relocation assumption'!$I111-2022)</f>
        <v>2298.0391844307396</v>
      </c>
      <c r="AP111" s="106">
        <f>-'Levy Proposition'!D$11*'Incentive Relocation assumption'!L111/(1+Assumptions!$D$49)^('Incentive Relocation assumption'!$I111-2022)</f>
        <v>1115.3633764962303</v>
      </c>
      <c r="AQ111" s="106">
        <f>-'Levy Proposition'!E$11*'Incentive Relocation assumption'!M111/(1+Assumptions!$D$49)^('Incentive Relocation assumption'!$I111-2022)</f>
        <v>617.70748520695713</v>
      </c>
      <c r="AR111" s="106">
        <f>-'Levy Proposition'!F$11*'Incentive Relocation assumption'!N111/(1+Assumptions!$D$49)^('Incentive Relocation assumption'!$I111-2022)</f>
        <v>235.20808581853842</v>
      </c>
      <c r="AS111" s="106">
        <f>-'Levy Proposition'!G$11*'Incentive Relocation assumption'!O111/(1+Assumptions!$D$49)^('Incentive Relocation assumption'!$I111-2022)</f>
        <v>285.69166703477089</v>
      </c>
    </row>
    <row r="112" spans="1:45" x14ac:dyDescent="0.35">
      <c r="A112">
        <v>2130</v>
      </c>
      <c r="B112" s="84">
        <f>'Future 95% Cost'!V111</f>
        <v>6060018.5533444919</v>
      </c>
      <c r="C112" s="84">
        <f>'Future 95% Cost'!W111</f>
        <v>10764066.24176898</v>
      </c>
      <c r="D112" s="84">
        <f>'Future 95% Cost'!X111</f>
        <v>8051247.1087977169</v>
      </c>
      <c r="E112" s="84">
        <f>'Future 95% Cost'!Y111</f>
        <v>2933841.072513409</v>
      </c>
      <c r="F112" s="84">
        <f>'Future 95% Cost'!Z111</f>
        <v>2041454.5947635099</v>
      </c>
      <c r="G112" s="84">
        <f>'Future 95% Cost'!AA111</f>
        <v>1152802.6096261886</v>
      </c>
      <c r="H112" s="84"/>
      <c r="I112">
        <v>2130</v>
      </c>
      <c r="J112" s="103">
        <f t="shared" si="21"/>
        <v>933.24777231390715</v>
      </c>
      <c r="K112" s="103">
        <f t="shared" si="28"/>
        <v>-337.92062832589011</v>
      </c>
      <c r="L112" s="103">
        <f t="shared" si="29"/>
        <v>-385.6967343091103</v>
      </c>
      <c r="M112" s="103">
        <f t="shared" si="30"/>
        <v>-83.4239923209784</v>
      </c>
      <c r="N112" s="103">
        <f t="shared" si="31"/>
        <v>-103.45577256992718</v>
      </c>
      <c r="O112" s="103">
        <f t="shared" si="32"/>
        <v>-22.750644788001196</v>
      </c>
      <c r="P112" s="106">
        <f t="shared" si="33"/>
        <v>6871927.0445537232</v>
      </c>
      <c r="Q112" s="106">
        <f t="shared" si="34"/>
        <v>6758.4125665178017</v>
      </c>
      <c r="R112" s="106">
        <f t="shared" si="35"/>
        <v>7713.934686182206</v>
      </c>
      <c r="S112" s="106">
        <f t="shared" si="36"/>
        <v>1668.4798464195678</v>
      </c>
      <c r="T112" s="106">
        <f t="shared" si="37"/>
        <v>2069.1154513985434</v>
      </c>
      <c r="U112" s="106">
        <f t="shared" si="38"/>
        <v>455.01289576002392</v>
      </c>
      <c r="V112" s="107">
        <f>P112*'Levy Proposition'!B$5/(1+Assumptions!$D$49)^('Incentive Relocation assumption'!$I112-2022)</f>
        <v>9846149.0252605602</v>
      </c>
      <c r="W112" s="107">
        <f>Q112*'Levy Proposition'!C$5/(1+Assumptions!$D$49)^('Incentive Relocation assumption'!$I112-2022)</f>
        <v>25021.060740748682</v>
      </c>
      <c r="X112" s="107">
        <f>R112*'Levy Proposition'!D$5/(1+Assumptions!$D$49)^('Incentive Relocation assumption'!$I112-2022)</f>
        <v>18496.73393331133</v>
      </c>
      <c r="Y112" s="107">
        <f>S112*'Levy Proposition'!E$5/(1+Assumptions!$D$49)^('Incentive Relocation assumption'!$I112-2022)</f>
        <v>6513.3092650033341</v>
      </c>
      <c r="Z112" s="107">
        <f>T112*'Levy Proposition'!F$5/(1+Assumptions!$D$49)^('Incentive Relocation assumption'!$I112-2022)</f>
        <v>4534.46832818643</v>
      </c>
      <c r="AA112" s="107">
        <f>U112*'Levy Proposition'!G$5/(1+Assumptions!$D$49)^('Incentive Relocation assumption'!$I112-2022)</f>
        <v>2558.707127044152</v>
      </c>
      <c r="AB112" s="81">
        <f>P112*'Levy Proposition'!B$33/(1+Assumptions!$D$49)^('Incentive Relocation assumption'!$I112-2022)</f>
        <v>9837105.1664395481</v>
      </c>
      <c r="AC112" s="81">
        <f>Q112*'Levy Proposition'!C$33/(1+Assumptions!$D$49)^('Incentive Relocation assumption'!$I112-2022)</f>
        <v>24998.078462061785</v>
      </c>
      <c r="AD112" s="81">
        <f>R112*'Levy Proposition'!D$33/(1+Assumptions!$D$49)^('Incentive Relocation assumption'!$I112-2022)</f>
        <v>18479.744362067435</v>
      </c>
      <c r="AE112" s="81">
        <f>S112*'Levy Proposition'!E$33/(1+Assumptions!$D$49)^('Incentive Relocation assumption'!$I112-2022)</f>
        <v>6507.3266773643336</v>
      </c>
      <c r="AF112" s="81">
        <f>T112*'Levy Proposition'!F$33/(1+Assumptions!$D$49)^('Incentive Relocation assumption'!$I112-2022)</f>
        <v>4530.3033403030186</v>
      </c>
      <c r="AG112" s="81">
        <f>U112*'Levy Proposition'!G$33/(1+Assumptions!$D$49)^('Incentive Relocation assumption'!$I112-2022)</f>
        <v>2556.3569101256453</v>
      </c>
      <c r="AH112" s="109">
        <f t="shared" si="22"/>
        <v>9043.8588210120797</v>
      </c>
      <c r="AI112" s="109">
        <f t="shared" si="23"/>
        <v>22.982278686897189</v>
      </c>
      <c r="AJ112" s="109">
        <f t="shared" si="24"/>
        <v>16.989571243895625</v>
      </c>
      <c r="AK112" s="109">
        <f t="shared" si="25"/>
        <v>5.9825876390004851</v>
      </c>
      <c r="AL112" s="109">
        <f t="shared" si="26"/>
        <v>4.1649878834114133</v>
      </c>
      <c r="AM112" s="109">
        <f t="shared" si="27"/>
        <v>2.3502169185067032</v>
      </c>
      <c r="AN112" s="106">
        <f>'Levy Proposition'!B$11*'Incentive Relocation assumption'!J112/(1+Assumptions!$D$49)^('Incentive Relocation assumption'!$I112-2022)</f>
        <v>0</v>
      </c>
      <c r="AO112" s="106">
        <f>-'Levy Proposition'!C$11*'Incentive Relocation assumption'!K112/(1+Assumptions!$D$49)^('Incentive Relocation assumption'!$I112-2022)</f>
        <v>2068.2253535232376</v>
      </c>
      <c r="AP112" s="106">
        <f>-'Levy Proposition'!D$11*'Incentive Relocation assumption'!L112/(1+Assumptions!$D$49)^('Incentive Relocation assumption'!$I112-2022)</f>
        <v>1003.8222277886109</v>
      </c>
      <c r="AQ112" s="106">
        <f>-'Levy Proposition'!E$11*'Incentive Relocation assumption'!M112/(1+Assumptions!$D$49)^('Incentive Relocation assumption'!$I112-2022)</f>
        <v>555.93407223932093</v>
      </c>
      <c r="AR112" s="106">
        <f>-'Levy Proposition'!F$11*'Incentive Relocation assumption'!N112/(1+Assumptions!$D$49)^('Incentive Relocation assumption'!$I112-2022)</f>
        <v>211.68626267966587</v>
      </c>
      <c r="AS112" s="106">
        <f>-'Levy Proposition'!G$11*'Incentive Relocation assumption'!O112/(1+Assumptions!$D$49)^('Incentive Relocation assumption'!$I112-2022)</f>
        <v>257.12126801615045</v>
      </c>
    </row>
    <row r="113" spans="1:45" x14ac:dyDescent="0.35">
      <c r="A113">
        <v>2131</v>
      </c>
      <c r="B113" s="84">
        <f>'Future 95% Cost'!V112</f>
        <v>5793887.1628265716</v>
      </c>
      <c r="C113" s="84">
        <f>'Future 95% Cost'!W112</f>
        <v>10290667.464085424</v>
      </c>
      <c r="D113" s="84">
        <f>'Future 95% Cost'!X112</f>
        <v>7698712.710858834</v>
      </c>
      <c r="E113" s="84">
        <f>'Future 95% Cost'!Y112</f>
        <v>2807081.6141272932</v>
      </c>
      <c r="F113" s="84">
        <f>'Future 95% Cost'!Z112</f>
        <v>1953361.8199037055</v>
      </c>
      <c r="G113" s="84">
        <f>'Future 95% Cost'!AA112</f>
        <v>1103073.4584825872</v>
      </c>
      <c r="H113" s="84"/>
      <c r="I113">
        <v>2131</v>
      </c>
      <c r="J113" s="103">
        <f t="shared" si="21"/>
        <v>886.58538369821201</v>
      </c>
      <c r="K113" s="103">
        <f t="shared" si="28"/>
        <v>-321.02459690959563</v>
      </c>
      <c r="L113" s="103">
        <f t="shared" si="29"/>
        <v>-366.41189759365483</v>
      </c>
      <c r="M113" s="103">
        <f t="shared" si="30"/>
        <v>-79.252792704929476</v>
      </c>
      <c r="N113" s="103">
        <f t="shared" si="31"/>
        <v>-98.282983941430814</v>
      </c>
      <c r="O113" s="103">
        <f t="shared" si="32"/>
        <v>-21.613112548601137</v>
      </c>
      <c r="P113" s="106">
        <f t="shared" si="33"/>
        <v>6872860.2923260368</v>
      </c>
      <c r="Q113" s="106">
        <f t="shared" si="34"/>
        <v>6420.4919381919117</v>
      </c>
      <c r="R113" s="106">
        <f t="shared" si="35"/>
        <v>7328.2379518730959</v>
      </c>
      <c r="S113" s="106">
        <f t="shared" si="36"/>
        <v>1585.0558540985894</v>
      </c>
      <c r="T113" s="106">
        <f t="shared" si="37"/>
        <v>1965.6596788286163</v>
      </c>
      <c r="U113" s="106">
        <f t="shared" si="38"/>
        <v>432.26225097202274</v>
      </c>
      <c r="V113" s="107">
        <f>P113*'Levy Proposition'!B$5/(1+Assumptions!$D$49)^('Incentive Relocation assumption'!$I113-2022)</f>
        <v>9329152.7307023741</v>
      </c>
      <c r="W113" s="107">
        <f>Q113*'Levy Proposition'!C$5/(1+Assumptions!$D$49)^('Incentive Relocation assumption'!$I113-2022)</f>
        <v>22518.846739717555</v>
      </c>
      <c r="X113" s="107">
        <f>R113*'Levy Proposition'!D$5/(1+Assumptions!$D$49)^('Incentive Relocation assumption'!$I113-2022)</f>
        <v>16646.980755345372</v>
      </c>
      <c r="Y113" s="107">
        <f>S113*'Levy Proposition'!E$5/(1+Assumptions!$D$49)^('Incentive Relocation assumption'!$I113-2022)</f>
        <v>5861.9502437051251</v>
      </c>
      <c r="Z113" s="107">
        <f>T113*'Levy Proposition'!F$5/(1+Assumptions!$D$49)^('Incentive Relocation assumption'!$I113-2022)</f>
        <v>4081.0019361904206</v>
      </c>
      <c r="AA113" s="107">
        <f>U113*'Levy Proposition'!G$5/(1+Assumptions!$D$49)^('Incentive Relocation assumption'!$I113-2022)</f>
        <v>2302.8253774986115</v>
      </c>
      <c r="AB113" s="81">
        <f>P113*'Levy Proposition'!B$33/(1+Assumptions!$D$49)^('Incentive Relocation assumption'!$I113-2022)</f>
        <v>9320583.7419536058</v>
      </c>
      <c r="AC113" s="81">
        <f>Q113*'Levy Proposition'!C$33/(1+Assumptions!$D$49)^('Incentive Relocation assumption'!$I113-2022)</f>
        <v>22498.162788032128</v>
      </c>
      <c r="AD113" s="81">
        <f>R113*'Levy Proposition'!D$33/(1+Assumptions!$D$49)^('Incentive Relocation assumption'!$I113-2022)</f>
        <v>16631.690214509435</v>
      </c>
      <c r="AE113" s="81">
        <f>S113*'Levy Proposition'!E$33/(1+Assumptions!$D$49)^('Incentive Relocation assumption'!$I113-2022)</f>
        <v>5856.5659406355835</v>
      </c>
      <c r="AF113" s="81">
        <f>T113*'Levy Proposition'!F$33/(1+Assumptions!$D$49)^('Incentive Relocation assumption'!$I113-2022)</f>
        <v>4077.253465060795</v>
      </c>
      <c r="AG113" s="81">
        <f>U113*'Levy Proposition'!G$33/(1+Assumptions!$D$49)^('Incentive Relocation assumption'!$I113-2022)</f>
        <v>2300.7101924094859</v>
      </c>
      <c r="AH113" s="109">
        <f t="shared" si="22"/>
        <v>8568.9887487683445</v>
      </c>
      <c r="AI113" s="109">
        <f t="shared" si="23"/>
        <v>20.683951685427019</v>
      </c>
      <c r="AJ113" s="109">
        <f t="shared" si="24"/>
        <v>15.290540835936554</v>
      </c>
      <c r="AK113" s="109">
        <f t="shared" si="25"/>
        <v>5.3843030695416019</v>
      </c>
      <c r="AL113" s="109">
        <f t="shared" si="26"/>
        <v>3.7484711296256137</v>
      </c>
      <c r="AM113" s="109">
        <f t="shared" si="27"/>
        <v>2.115185089125589</v>
      </c>
      <c r="AN113" s="106">
        <f>'Levy Proposition'!B$11*'Incentive Relocation assumption'!J113/(1+Assumptions!$D$49)^('Incentive Relocation assumption'!$I113-2022)</f>
        <v>0</v>
      </c>
      <c r="AO113" s="106">
        <f>-'Levy Proposition'!C$11*'Incentive Relocation assumption'!K113/(1+Assumptions!$D$49)^('Incentive Relocation assumption'!$I113-2022)</f>
        <v>1861.3938969956855</v>
      </c>
      <c r="AP113" s="106">
        <f>-'Levy Proposition'!D$11*'Incentive Relocation assumption'!L113/(1+Assumptions!$D$49)^('Incentive Relocation assumption'!$I113-2022)</f>
        <v>903.43567507830562</v>
      </c>
      <c r="AQ113" s="106">
        <f>-'Levy Proposition'!E$11*'Incentive Relocation assumption'!M113/(1+Assumptions!$D$49)^('Incentive Relocation assumption'!$I113-2022)</f>
        <v>500.33826702463534</v>
      </c>
      <c r="AR113" s="106">
        <f>-'Levy Proposition'!F$11*'Incentive Relocation assumption'!N113/(1+Assumptions!$D$49)^('Incentive Relocation assumption'!$I113-2022)</f>
        <v>190.51672331475868</v>
      </c>
      <c r="AS113" s="106">
        <f>-'Levy Proposition'!G$11*'Incentive Relocation assumption'!O113/(1+Assumptions!$D$49)^('Incentive Relocation assumption'!$I113-2022)</f>
        <v>231.408032136222</v>
      </c>
    </row>
    <row r="114" spans="1:45" x14ac:dyDescent="0.35">
      <c r="A114">
        <v>2132</v>
      </c>
      <c r="B114" s="84">
        <f>'Future 95% Cost'!V113</f>
        <v>5539504.3911376996</v>
      </c>
      <c r="C114" s="84">
        <f>'Future 95% Cost'!W113</f>
        <v>9838180.4106137902</v>
      </c>
      <c r="D114" s="84">
        <f>'Future 95% Cost'!X113</f>
        <v>7361697.2783962656</v>
      </c>
      <c r="E114" s="84">
        <f>'Future 95% Cost'!Y113</f>
        <v>2685843.7282860242</v>
      </c>
      <c r="F114" s="84">
        <f>'Future 95% Cost'!Z113</f>
        <v>1869105.1173918732</v>
      </c>
      <c r="G114" s="84">
        <f>'Future 95% Cost'!AA113</f>
        <v>1055509.5398260679</v>
      </c>
      <c r="H114" s="84"/>
      <c r="I114">
        <v>2132</v>
      </c>
      <c r="J114" s="103">
        <f t="shared" si="21"/>
        <v>842.25611451330121</v>
      </c>
      <c r="K114" s="103">
        <f t="shared" si="28"/>
        <v>-304.97336706411579</v>
      </c>
      <c r="L114" s="103">
        <f t="shared" si="29"/>
        <v>-348.09130271397208</v>
      </c>
      <c r="M114" s="103">
        <f t="shared" si="30"/>
        <v>-75.290153069683001</v>
      </c>
      <c r="N114" s="103">
        <f t="shared" si="31"/>
        <v>-93.368834744359276</v>
      </c>
      <c r="O114" s="103">
        <f t="shared" si="32"/>
        <v>-20.532456921171082</v>
      </c>
      <c r="P114" s="106">
        <f t="shared" si="33"/>
        <v>6873746.8777097352</v>
      </c>
      <c r="Q114" s="106">
        <f t="shared" si="34"/>
        <v>6099.4673412823158</v>
      </c>
      <c r="R114" s="106">
        <f t="shared" si="35"/>
        <v>6961.8260542794415</v>
      </c>
      <c r="S114" s="106">
        <f t="shared" si="36"/>
        <v>1505.8030613936598</v>
      </c>
      <c r="T114" s="106">
        <f t="shared" si="37"/>
        <v>1867.3766948871855</v>
      </c>
      <c r="U114" s="106">
        <f t="shared" si="38"/>
        <v>410.64913842342162</v>
      </c>
      <c r="V114" s="107">
        <f>P114*'Levy Proposition'!B$5/(1+Assumptions!$D$49)^('Incentive Relocation assumption'!$I114-2022)</f>
        <v>8839242.4312460292</v>
      </c>
      <c r="W114" s="107">
        <f>Q114*'Levy Proposition'!C$5/(1+Assumptions!$D$49)^('Incentive Relocation assumption'!$I114-2022)</f>
        <v>20266.864931950702</v>
      </c>
      <c r="X114" s="107">
        <f>R114*'Levy Proposition'!D$5/(1+Assumptions!$D$49)^('Incentive Relocation assumption'!$I114-2022)</f>
        <v>14982.210873983639</v>
      </c>
      <c r="Y114" s="107">
        <f>S114*'Levy Proposition'!E$5/(1+Assumptions!$D$49)^('Incentive Relocation assumption'!$I114-2022)</f>
        <v>5275.7299341377093</v>
      </c>
      <c r="Z114" s="107">
        <f>T114*'Levy Proposition'!F$5/(1+Assumptions!$D$49)^('Incentive Relocation assumption'!$I114-2022)</f>
        <v>3672.8841393961166</v>
      </c>
      <c r="AA114" s="107">
        <f>U114*'Levy Proposition'!G$5/(1+Assumptions!$D$49)^('Incentive Relocation assumption'!$I114-2022)</f>
        <v>2072.5329066393447</v>
      </c>
      <c r="AB114" s="81">
        <f>P114*'Levy Proposition'!B$33/(1+Assumptions!$D$49)^('Incentive Relocation assumption'!$I114-2022)</f>
        <v>8831123.433612762</v>
      </c>
      <c r="AC114" s="81">
        <f>Q114*'Levy Proposition'!C$33/(1+Assumptions!$D$49)^('Incentive Relocation assumption'!$I114-2022)</f>
        <v>20248.249464652894</v>
      </c>
      <c r="AD114" s="81">
        <f>R114*'Levy Proposition'!D$33/(1+Assumptions!$D$49)^('Incentive Relocation assumption'!$I114-2022)</f>
        <v>14968.449453186195</v>
      </c>
      <c r="AE114" s="81">
        <f>S114*'Levy Proposition'!E$33/(1+Assumptions!$D$49)^('Incentive Relocation assumption'!$I114-2022)</f>
        <v>5270.8840846000148</v>
      </c>
      <c r="AF114" s="81">
        <f>T114*'Levy Proposition'!F$33/(1+Assumptions!$D$49)^('Incentive Relocation assumption'!$I114-2022)</f>
        <v>3669.5105315482751</v>
      </c>
      <c r="AG114" s="81">
        <f>U114*'Levy Proposition'!G$33/(1+Assumptions!$D$49)^('Incentive Relocation assumption'!$I114-2022)</f>
        <v>2070.6292491828649</v>
      </c>
      <c r="AH114" s="109">
        <f t="shared" si="22"/>
        <v>8118.997633267194</v>
      </c>
      <c r="AI114" s="109">
        <f t="shared" si="23"/>
        <v>18.615467297808209</v>
      </c>
      <c r="AJ114" s="109">
        <f t="shared" si="24"/>
        <v>13.761420797443861</v>
      </c>
      <c r="AK114" s="109">
        <f t="shared" si="25"/>
        <v>4.8458495376944484</v>
      </c>
      <c r="AL114" s="109">
        <f t="shared" si="26"/>
        <v>3.3736078478414129</v>
      </c>
      <c r="AM114" s="109">
        <f t="shared" si="27"/>
        <v>1.9036574564797775</v>
      </c>
      <c r="AN114" s="106">
        <f>'Levy Proposition'!B$11*'Incentive Relocation assumption'!J114/(1+Assumptions!$D$49)^('Incentive Relocation assumption'!$I114-2022)</f>
        <v>0</v>
      </c>
      <c r="AO114" s="106">
        <f>-'Levy Proposition'!C$11*'Incentive Relocation assumption'!K114/(1+Assumptions!$D$49)^('Incentive Relocation assumption'!$I114-2022)</f>
        <v>1675.2464782768923</v>
      </c>
      <c r="AP114" s="106">
        <f>-'Levy Proposition'!D$11*'Incentive Relocation assumption'!L114/(1+Assumptions!$D$49)^('Incentive Relocation assumption'!$I114-2022)</f>
        <v>813.08821065085215</v>
      </c>
      <c r="AQ114" s="106">
        <f>-'Levy Proposition'!E$11*'Incentive Relocation assumption'!M114/(1+Assumptions!$D$49)^('Incentive Relocation assumption'!$I114-2022)</f>
        <v>450.30228214083724</v>
      </c>
      <c r="AR114" s="106">
        <f>-'Levy Proposition'!F$11*'Incentive Relocation assumption'!N114/(1+Assumptions!$D$49)^('Incentive Relocation assumption'!$I114-2022)</f>
        <v>171.46422919997485</v>
      </c>
      <c r="AS114" s="106">
        <f>-'Levy Proposition'!G$11*'Incentive Relocation assumption'!O114/(1+Assumptions!$D$49)^('Incentive Relocation assumption'!$I114-2022)</f>
        <v>208.26623075690168</v>
      </c>
    </row>
    <row r="115" spans="1:45" x14ac:dyDescent="0.35">
      <c r="A115">
        <v>2133</v>
      </c>
      <c r="B115" s="84">
        <f>'Future 95% Cost'!V114</f>
        <v>5296349.3933598064</v>
      </c>
      <c r="C115" s="84">
        <f>'Future 95% Cost'!W114</f>
        <v>9405677.996156944</v>
      </c>
      <c r="D115" s="84">
        <f>'Future 95% Cost'!X114</f>
        <v>7039514.6913949456</v>
      </c>
      <c r="E115" s="84">
        <f>'Future 95% Cost'!Y114</f>
        <v>2569885.3085792088</v>
      </c>
      <c r="F115" s="84">
        <f>'Future 95% Cost'!Z114</f>
        <v>1788516.2231729832</v>
      </c>
      <c r="G115" s="84">
        <f>'Future 95% Cost'!AA114</f>
        <v>1010015.881130249</v>
      </c>
      <c r="H115" s="84"/>
      <c r="I115">
        <v>2133</v>
      </c>
      <c r="J115" s="103">
        <f t="shared" si="21"/>
        <v>800.1433087876361</v>
      </c>
      <c r="K115" s="103">
        <f t="shared" si="28"/>
        <v>-289.72469871090999</v>
      </c>
      <c r="L115" s="103">
        <f t="shared" si="29"/>
        <v>-330.68673757827349</v>
      </c>
      <c r="M115" s="103">
        <f t="shared" si="30"/>
        <v>-71.525645416198856</v>
      </c>
      <c r="N115" s="103">
        <f t="shared" si="31"/>
        <v>-88.700393007141315</v>
      </c>
      <c r="O115" s="103">
        <f t="shared" si="32"/>
        <v>-19.505834075112528</v>
      </c>
      <c r="P115" s="106">
        <f t="shared" si="33"/>
        <v>6874589.1338242488</v>
      </c>
      <c r="Q115" s="106">
        <f t="shared" si="34"/>
        <v>5794.4939742181996</v>
      </c>
      <c r="R115" s="106">
        <f t="shared" si="35"/>
        <v>6613.7347515654692</v>
      </c>
      <c r="S115" s="106">
        <f t="shared" si="36"/>
        <v>1430.5129083239769</v>
      </c>
      <c r="T115" s="106">
        <f t="shared" si="37"/>
        <v>1774.0078601428263</v>
      </c>
      <c r="U115" s="106">
        <f t="shared" si="38"/>
        <v>390.11668150225051</v>
      </c>
      <c r="V115" s="107">
        <f>P115*'Levy Proposition'!B$5/(1+Assumptions!$D$49)^('Incentive Relocation assumption'!$I115-2022)</f>
        <v>8375005.0941248853</v>
      </c>
      <c r="W115" s="107">
        <f>Q115*'Levy Proposition'!C$5/(1+Assumptions!$D$49)^('Incentive Relocation assumption'!$I115-2022)</f>
        <v>18240.09101875902</v>
      </c>
      <c r="X115" s="107">
        <f>R115*'Levy Proposition'!D$5/(1+Assumptions!$D$49)^('Incentive Relocation assumption'!$I115-2022)</f>
        <v>13483.925161650526</v>
      </c>
      <c r="Y115" s="107">
        <f>S115*'Levy Proposition'!E$5/(1+Assumptions!$D$49)^('Incentive Relocation assumption'!$I115-2022)</f>
        <v>4748.1341841557914</v>
      </c>
      <c r="Z115" s="107">
        <f>T115*'Levy Proposition'!F$5/(1+Assumptions!$D$49)^('Incentive Relocation assumption'!$I115-2022)</f>
        <v>3305.5798826746986</v>
      </c>
      <c r="AA115" s="107">
        <f>U115*'Levy Proposition'!G$5/(1+Assumptions!$D$49)^('Incentive Relocation assumption'!$I115-2022)</f>
        <v>1865.2706762197902</v>
      </c>
      <c r="AB115" s="81">
        <f>P115*'Levy Proposition'!B$33/(1+Assumptions!$D$49)^('Incentive Relocation assumption'!$I115-2022)</f>
        <v>8367312.5065454971</v>
      </c>
      <c r="AC115" s="81">
        <f>Q115*'Levy Proposition'!C$33/(1+Assumptions!$D$49)^('Incentive Relocation assumption'!$I115-2022)</f>
        <v>18223.337178487778</v>
      </c>
      <c r="AD115" s="81">
        <f>R115*'Levy Proposition'!D$33/(1+Assumptions!$D$49)^('Incentive Relocation assumption'!$I115-2022)</f>
        <v>13471.539942291951</v>
      </c>
      <c r="AE115" s="81">
        <f>S115*'Levy Proposition'!E$33/(1+Assumptions!$D$49)^('Incentive Relocation assumption'!$I115-2022)</f>
        <v>4743.7729404741685</v>
      </c>
      <c r="AF115" s="81">
        <f>T115*'Levy Proposition'!F$33/(1+Assumptions!$D$49)^('Incentive Relocation assumption'!$I115-2022)</f>
        <v>3302.5436501635118</v>
      </c>
      <c r="AG115" s="81">
        <f>U115*'Levy Proposition'!G$33/(1+Assumptions!$D$49)^('Incentive Relocation assumption'!$I115-2022)</f>
        <v>1863.5573927202788</v>
      </c>
      <c r="AH115" s="109">
        <f t="shared" si="22"/>
        <v>7692.5875793881714</v>
      </c>
      <c r="AI115" s="109">
        <f t="shared" si="23"/>
        <v>16.753840271241643</v>
      </c>
      <c r="AJ115" s="109">
        <f t="shared" si="24"/>
        <v>12.385219358575341</v>
      </c>
      <c r="AK115" s="109">
        <f t="shared" si="25"/>
        <v>4.3612436816229092</v>
      </c>
      <c r="AL115" s="109">
        <f t="shared" si="26"/>
        <v>3.0362325111868813</v>
      </c>
      <c r="AM115" s="109">
        <f t="shared" si="27"/>
        <v>1.7132834995113626</v>
      </c>
      <c r="AN115" s="106">
        <f>'Levy Proposition'!B$11*'Incentive Relocation assumption'!J115/(1+Assumptions!$D$49)^('Incentive Relocation assumption'!$I115-2022)</f>
        <v>0</v>
      </c>
      <c r="AO115" s="106">
        <f>-'Levy Proposition'!C$11*'Incentive Relocation assumption'!K115/(1+Assumptions!$D$49)^('Incentive Relocation assumption'!$I115-2022)</f>
        <v>1507.7146043665334</v>
      </c>
      <c r="AP115" s="106">
        <f>-'Levy Proposition'!D$11*'Incentive Relocation assumption'!L115/(1+Assumptions!$D$49)^('Incentive Relocation assumption'!$I115-2022)</f>
        <v>731.77588237491523</v>
      </c>
      <c r="AQ115" s="106">
        <f>-'Levy Proposition'!E$11*'Incentive Relocation assumption'!M115/(1+Assumptions!$D$49)^('Incentive Relocation assumption'!$I115-2022)</f>
        <v>405.27011157286159</v>
      </c>
      <c r="AR115" s="106">
        <f>-'Levy Proposition'!F$11*'Incentive Relocation assumption'!N115/(1+Assumptions!$D$49)^('Incentive Relocation assumption'!$I115-2022)</f>
        <v>154.3170666785449</v>
      </c>
      <c r="AS115" s="106">
        <f>-'Levy Proposition'!G$11*'Incentive Relocation assumption'!O115/(1+Assumptions!$D$49)^('Incentive Relocation assumption'!$I115-2022)</f>
        <v>187.43870933638868</v>
      </c>
    </row>
    <row r="116" spans="1:45" x14ac:dyDescent="0.35">
      <c r="A116">
        <v>2134</v>
      </c>
      <c r="B116" s="84">
        <f>'Future 95% Cost'!V115</f>
        <v>5063924.4947566446</v>
      </c>
      <c r="C116" s="84">
        <f>'Future 95% Cost'!W115</f>
        <v>8992274.3595890682</v>
      </c>
      <c r="D116" s="84">
        <f>'Future 95% Cost'!X115</f>
        <v>6731509.2715713009</v>
      </c>
      <c r="E116" s="84">
        <f>'Future 95% Cost'!Y115</f>
        <v>2458974.9214810738</v>
      </c>
      <c r="F116" s="84">
        <f>'Future 95% Cost'!Z115</f>
        <v>1711434.2972375669</v>
      </c>
      <c r="G116" s="84">
        <f>'Future 95% Cost'!AA115</f>
        <v>966501.70010772697</v>
      </c>
      <c r="H116" s="84"/>
      <c r="I116">
        <v>2134</v>
      </c>
      <c r="J116" s="103">
        <f t="shared" si="21"/>
        <v>760.13614334825445</v>
      </c>
      <c r="K116" s="103">
        <f t="shared" si="28"/>
        <v>-275.23846377536449</v>
      </c>
      <c r="L116" s="103">
        <f t="shared" si="29"/>
        <v>-314.15240069935982</v>
      </c>
      <c r="M116" s="103">
        <f t="shared" si="30"/>
        <v>-67.949363145388915</v>
      </c>
      <c r="N116" s="103">
        <f t="shared" si="31"/>
        <v>-84.265373356784252</v>
      </c>
      <c r="O116" s="103">
        <f t="shared" si="32"/>
        <v>-18.530542371356898</v>
      </c>
      <c r="P116" s="106">
        <f t="shared" si="33"/>
        <v>6875389.2771330364</v>
      </c>
      <c r="Q116" s="106">
        <f t="shared" si="34"/>
        <v>5504.7692755072894</v>
      </c>
      <c r="R116" s="106">
        <f t="shared" si="35"/>
        <v>6283.0480139871961</v>
      </c>
      <c r="S116" s="106">
        <f t="shared" si="36"/>
        <v>1358.9872629077781</v>
      </c>
      <c r="T116" s="106">
        <f t="shared" si="37"/>
        <v>1685.3074671356849</v>
      </c>
      <c r="U116" s="106">
        <f t="shared" si="38"/>
        <v>370.61084742713797</v>
      </c>
      <c r="V116" s="107">
        <f>P116*'Levy Proposition'!B$5/(1+Assumptions!$D$49)^('Incentive Relocation assumption'!$I116-2022)</f>
        <v>7935100.7961884942</v>
      </c>
      <c r="W116" s="107">
        <f>Q116*'Levy Proposition'!C$5/(1+Assumptions!$D$49)^('Incentive Relocation assumption'!$I116-2022)</f>
        <v>16416.003239263253</v>
      </c>
      <c r="X116" s="107">
        <f>R116*'Levy Proposition'!D$5/(1+Assumptions!$D$49)^('Incentive Relocation assumption'!$I116-2022)</f>
        <v>12135.474483322958</v>
      </c>
      <c r="Y116" s="107">
        <f>S116*'Levy Proposition'!E$5/(1+Assumptions!$D$49)^('Incentive Relocation assumption'!$I116-2022)</f>
        <v>4273.3002849270397</v>
      </c>
      <c r="Z116" s="107">
        <f>T116*'Levy Proposition'!F$5/(1+Assumptions!$D$49)^('Incentive Relocation assumption'!$I116-2022)</f>
        <v>2975.0076359719401</v>
      </c>
      <c r="AA116" s="107">
        <f>U116*'Levy Proposition'!G$5/(1+Assumptions!$D$49)^('Incentive Relocation assumption'!$I116-2022)</f>
        <v>1678.7355628563146</v>
      </c>
      <c r="AB116" s="81">
        <f>P116*'Levy Proposition'!B$33/(1+Assumptions!$D$49)^('Incentive Relocation assumption'!$I116-2022)</f>
        <v>7927812.2683440438</v>
      </c>
      <c r="AC116" s="81">
        <f>Q116*'Levy Proposition'!C$33/(1+Assumptions!$D$49)^('Incentive Relocation assumption'!$I116-2022)</f>
        <v>16400.924855285895</v>
      </c>
      <c r="AD116" s="81">
        <f>R116*'Levy Proposition'!D$33/(1+Assumptions!$D$49)^('Incentive Relocation assumption'!$I116-2022)</f>
        <v>12124.327839323196</v>
      </c>
      <c r="AE116" s="81">
        <f>S116*'Levy Proposition'!E$33/(1+Assumptions!$D$49)^('Incentive Relocation assumption'!$I116-2022)</f>
        <v>4269.3751844255621</v>
      </c>
      <c r="AF116" s="81">
        <f>T116*'Levy Proposition'!F$33/(1+Assumptions!$D$49)^('Incentive Relocation assumption'!$I116-2022)</f>
        <v>2972.2750398084927</v>
      </c>
      <c r="AG116" s="81">
        <f>U116*'Levy Proposition'!G$33/(1+Assumptions!$D$49)^('Incentive Relocation assumption'!$I116-2022)</f>
        <v>1677.1936150969079</v>
      </c>
      <c r="AH116" s="109">
        <f t="shared" si="22"/>
        <v>7288.5278444504365</v>
      </c>
      <c r="AI116" s="109">
        <f t="shared" si="23"/>
        <v>15.078383977357589</v>
      </c>
      <c r="AJ116" s="109">
        <f t="shared" si="24"/>
        <v>11.146643999762091</v>
      </c>
      <c r="AK116" s="109">
        <f t="shared" si="25"/>
        <v>3.9251005014775728</v>
      </c>
      <c r="AL116" s="109">
        <f t="shared" si="26"/>
        <v>2.732596163447397</v>
      </c>
      <c r="AM116" s="109">
        <f t="shared" si="27"/>
        <v>1.5419477594066393</v>
      </c>
      <c r="AN116" s="106">
        <f>'Levy Proposition'!B$11*'Incentive Relocation assumption'!J116/(1+Assumptions!$D$49)^('Incentive Relocation assumption'!$I116-2022)</f>
        <v>0</v>
      </c>
      <c r="AO116" s="106">
        <f>-'Levy Proposition'!C$11*'Incentive Relocation assumption'!K116/(1+Assumptions!$D$49)^('Incentive Relocation assumption'!$I116-2022)</f>
        <v>1356.9366404866469</v>
      </c>
      <c r="AP116" s="106">
        <f>-'Levy Proposition'!D$11*'Incentive Relocation assumption'!L116/(1+Assumptions!$D$49)^('Incentive Relocation assumption'!$I116-2022)</f>
        <v>658.59513766278553</v>
      </c>
      <c r="AQ116" s="106">
        <f>-'Levy Proposition'!E$11*'Incentive Relocation assumption'!M116/(1+Assumptions!$D$49)^('Incentive Relocation assumption'!$I116-2022)</f>
        <v>364.74135230545107</v>
      </c>
      <c r="AR116" s="106">
        <f>-'Levy Proposition'!F$11*'Incentive Relocation assumption'!N116/(1+Assumptions!$D$49)^('Incentive Relocation assumption'!$I116-2022)</f>
        <v>138.88469437259144</v>
      </c>
      <c r="AS116" s="106">
        <f>-'Levy Proposition'!G$11*'Incentive Relocation assumption'!O116/(1+Assumptions!$D$49)^('Incentive Relocation assumption'!$I116-2022)</f>
        <v>168.69402989628421</v>
      </c>
    </row>
    <row r="117" spans="1:45" x14ac:dyDescent="0.35">
      <c r="A117">
        <v>2135</v>
      </c>
      <c r="B117" s="84">
        <f>'Future 95% Cost'!V116</f>
        <v>4841754.1570587773</v>
      </c>
      <c r="C117" s="84">
        <f>'Future 95% Cost'!W116</f>
        <v>8597123.0261365175</v>
      </c>
      <c r="D117" s="84">
        <f>'Future 95% Cost'!X116</f>
        <v>6437054.427787289</v>
      </c>
      <c r="E117" s="84">
        <f>'Future 95% Cost'!Y116</f>
        <v>2352891.3337628134</v>
      </c>
      <c r="F117" s="84">
        <f>'Future 95% Cost'!Z116</f>
        <v>1637705.5944922462</v>
      </c>
      <c r="G117" s="84">
        <f>'Future 95% Cost'!AA116</f>
        <v>924880.21896017692</v>
      </c>
      <c r="H117" s="84"/>
      <c r="I117">
        <v>2135</v>
      </c>
      <c r="J117" s="103">
        <f t="shared" si="21"/>
        <v>722.12933618084162</v>
      </c>
      <c r="K117" s="103">
        <f t="shared" si="28"/>
        <v>-261.47654058659623</v>
      </c>
      <c r="L117" s="103">
        <f t="shared" si="29"/>
        <v>-298.44478066439183</v>
      </c>
      <c r="M117" s="103">
        <f t="shared" si="30"/>
        <v>-64.551894988119471</v>
      </c>
      <c r="N117" s="103">
        <f t="shared" si="31"/>
        <v>-80.052104688945036</v>
      </c>
      <c r="O117" s="103">
        <f t="shared" si="32"/>
        <v>-17.604015252789054</v>
      </c>
      <c r="P117" s="106">
        <f t="shared" si="33"/>
        <v>6876149.4132763846</v>
      </c>
      <c r="Q117" s="106">
        <f t="shared" si="34"/>
        <v>5229.5308117319246</v>
      </c>
      <c r="R117" s="106">
        <f t="shared" si="35"/>
        <v>5968.8956132878366</v>
      </c>
      <c r="S117" s="106">
        <f t="shared" si="36"/>
        <v>1291.0378997623893</v>
      </c>
      <c r="T117" s="106">
        <f t="shared" si="37"/>
        <v>1601.0420937789006</v>
      </c>
      <c r="U117" s="106">
        <f t="shared" si="38"/>
        <v>352.08030505578108</v>
      </c>
      <c r="V117" s="107">
        <f>P117*'Levy Proposition'!B$5/(1+Assumptions!$D$49)^('Incentive Relocation assumption'!$I117-2022)</f>
        <v>7518259.0023961039</v>
      </c>
      <c r="W117" s="107">
        <f>Q117*'Levy Proposition'!C$5/(1+Assumptions!$D$49)^('Incentive Relocation assumption'!$I117-2022)</f>
        <v>14774.332105818425</v>
      </c>
      <c r="X117" s="107">
        <f>R117*'Levy Proposition'!D$5/(1+Assumptions!$D$49)^('Incentive Relocation assumption'!$I117-2022)</f>
        <v>10921.874689295279</v>
      </c>
      <c r="Y117" s="107">
        <f>S117*'Levy Proposition'!E$5/(1+Assumptions!$D$49)^('Incentive Relocation assumption'!$I117-2022)</f>
        <v>3845.9518237908246</v>
      </c>
      <c r="Z117" s="107">
        <f>T117*'Levy Proposition'!F$5/(1+Assumptions!$D$49)^('Incentive Relocation assumption'!$I117-2022)</f>
        <v>2677.4940398444905</v>
      </c>
      <c r="AA117" s="107">
        <f>U117*'Levy Proposition'!G$5/(1+Assumptions!$D$49)^('Incentive Relocation assumption'!$I117-2022)</f>
        <v>1510.8547654380416</v>
      </c>
      <c r="AB117" s="81">
        <f>P117*'Levy Proposition'!B$33/(1+Assumptions!$D$49)^('Incentive Relocation assumption'!$I117-2022)</f>
        <v>7511353.3509761384</v>
      </c>
      <c r="AC117" s="81">
        <f>Q117*'Levy Proposition'!C$33/(1+Assumptions!$D$49)^('Incentive Relocation assumption'!$I117-2022)</f>
        <v>14760.761625278574</v>
      </c>
      <c r="AD117" s="81">
        <f>R117*'Levy Proposition'!D$33/(1+Assumptions!$D$49)^('Incentive Relocation assumption'!$I117-2022)</f>
        <v>10911.842757775923</v>
      </c>
      <c r="AE117" s="81">
        <f>S117*'Levy Proposition'!E$33/(1+Assumptions!$D$49)^('Incentive Relocation assumption'!$I117-2022)</f>
        <v>3842.4192502701976</v>
      </c>
      <c r="AF117" s="81">
        <f>T117*'Levy Proposition'!F$33/(1+Assumptions!$D$49)^('Incentive Relocation assumption'!$I117-2022)</f>
        <v>2675.034715084289</v>
      </c>
      <c r="AG117" s="81">
        <f>U117*'Levy Proposition'!G$33/(1+Assumptions!$D$49)^('Incentive Relocation assumption'!$I117-2022)</f>
        <v>1509.4670191056814</v>
      </c>
      <c r="AH117" s="109">
        <f t="shared" si="22"/>
        <v>6905.6514199655503</v>
      </c>
      <c r="AI117" s="109">
        <f t="shared" si="23"/>
        <v>13.570480539850905</v>
      </c>
      <c r="AJ117" s="109">
        <f t="shared" si="24"/>
        <v>10.031931519355567</v>
      </c>
      <c r="AK117" s="109">
        <f t="shared" si="25"/>
        <v>3.532573520627011</v>
      </c>
      <c r="AL117" s="109">
        <f t="shared" si="26"/>
        <v>2.4593247602015254</v>
      </c>
      <c r="AM117" s="109">
        <f t="shared" si="27"/>
        <v>1.387746332360166</v>
      </c>
      <c r="AN117" s="106">
        <f>'Levy Proposition'!B$11*'Incentive Relocation assumption'!J117/(1+Assumptions!$D$49)^('Incentive Relocation assumption'!$I117-2022)</f>
        <v>0</v>
      </c>
      <c r="AO117" s="106">
        <f>-'Levy Proposition'!C$11*'Incentive Relocation assumption'!K117/(1+Assumptions!$D$49)^('Incentive Relocation assumption'!$I117-2022)</f>
        <v>1221.2371233671249</v>
      </c>
      <c r="AP117" s="106">
        <f>-'Levy Proposition'!D$11*'Incentive Relocation assumption'!L117/(1+Assumptions!$D$49)^('Incentive Relocation assumption'!$I117-2022)</f>
        <v>592.732783082948</v>
      </c>
      <c r="AQ117" s="106">
        <f>-'Levy Proposition'!E$11*'Incentive Relocation assumption'!M117/(1+Assumptions!$D$49)^('Incentive Relocation assumption'!$I117-2022)</f>
        <v>328.26564378333438</v>
      </c>
      <c r="AR117" s="106">
        <f>-'Levy Proposition'!F$11*'Incentive Relocation assumption'!N117/(1+Assumptions!$D$49)^('Incentive Relocation assumption'!$I117-2022)</f>
        <v>124.99562586391444</v>
      </c>
      <c r="AS117" s="106">
        <f>-'Levy Proposition'!G$11*'Incentive Relocation assumption'!O117/(1+Assumptions!$D$49)^('Incentive Relocation assumption'!$I117-2022)</f>
        <v>151.82389925432429</v>
      </c>
    </row>
    <row r="118" spans="1:45" x14ac:dyDescent="0.35">
      <c r="A118">
        <v>2136</v>
      </c>
      <c r="B118" s="84">
        <f>'Future 95% Cost'!V117</f>
        <v>4629383.9909799835</v>
      </c>
      <c r="C118" s="84">
        <f>'Future 95% Cost'!W117</f>
        <v>8219415.1517594764</v>
      </c>
      <c r="D118" s="84">
        <f>'Future 95% Cost'!X117</f>
        <v>6155551.3618884534</v>
      </c>
      <c r="E118" s="84">
        <f>'Future 95% Cost'!Y117</f>
        <v>2251423.0609087758</v>
      </c>
      <c r="F118" s="84">
        <f>'Future 95% Cost'!Z117</f>
        <v>1567183.1502796353</v>
      </c>
      <c r="G118" s="84">
        <f>'Future 95% Cost'!AA117</f>
        <v>885068.48689440358</v>
      </c>
      <c r="H118" s="84"/>
      <c r="I118">
        <v>2136</v>
      </c>
      <c r="J118" s="103">
        <f t="shared" si="21"/>
        <v>686.02286937179952</v>
      </c>
      <c r="K118" s="103">
        <f t="shared" si="28"/>
        <v>-248.40271355726642</v>
      </c>
      <c r="L118" s="103">
        <f t="shared" si="29"/>
        <v>-283.52254163117226</v>
      </c>
      <c r="M118" s="103">
        <f t="shared" si="30"/>
        <v>-61.324300238713491</v>
      </c>
      <c r="N118" s="103">
        <f t="shared" si="31"/>
        <v>-76.049499454497777</v>
      </c>
      <c r="O118" s="103">
        <f t="shared" si="32"/>
        <v>-16.723814490149604</v>
      </c>
      <c r="P118" s="106">
        <f t="shared" si="33"/>
        <v>6876871.5426125657</v>
      </c>
      <c r="Q118" s="106">
        <f t="shared" si="34"/>
        <v>4968.0542711453281</v>
      </c>
      <c r="R118" s="106">
        <f t="shared" si="35"/>
        <v>5670.4508326234445</v>
      </c>
      <c r="S118" s="106">
        <f t="shared" si="36"/>
        <v>1226.4860047742698</v>
      </c>
      <c r="T118" s="106">
        <f t="shared" si="37"/>
        <v>1520.9899890899555</v>
      </c>
      <c r="U118" s="106">
        <f t="shared" si="38"/>
        <v>334.47628980299203</v>
      </c>
      <c r="V118" s="107">
        <f>P118*'Levy Proposition'!B$5/(1+Assumptions!$D$49)^('Incentive Relocation assumption'!$I118-2022)</f>
        <v>7123275.0275252676</v>
      </c>
      <c r="W118" s="107">
        <f>Q118*'Levy Proposition'!C$5/(1+Assumptions!$D$49)^('Incentive Relocation assumption'!$I118-2022)</f>
        <v>13296.835166975356</v>
      </c>
      <c r="X118" s="107">
        <f>R118*'Levy Proposition'!D$5/(1+Assumptions!$D$49)^('Incentive Relocation assumption'!$I118-2022)</f>
        <v>9829.6401094656903</v>
      </c>
      <c r="Y118" s="107">
        <f>S118*'Levy Proposition'!E$5/(1+Assumptions!$D$49)^('Incentive Relocation assumption'!$I118-2022)</f>
        <v>3461.340052112088</v>
      </c>
      <c r="Z118" s="107">
        <f>T118*'Levy Proposition'!F$5/(1+Assumptions!$D$49)^('Incentive Relocation assumption'!$I118-2022)</f>
        <v>2409.7330866381631</v>
      </c>
      <c r="AA118" s="107">
        <f>U118*'Levy Proposition'!G$5/(1+Assumptions!$D$49)^('Incentive Relocation assumption'!$I118-2022)</f>
        <v>1359.7627719060938</v>
      </c>
      <c r="AB118" s="81">
        <f>P118*'Levy Proposition'!B$33/(1+Assumptions!$D$49)^('Incentive Relocation assumption'!$I118-2022)</f>
        <v>7116732.175743632</v>
      </c>
      <c r="AC118" s="81">
        <f>Q118*'Levy Proposition'!C$33/(1+Assumptions!$D$49)^('Incentive Relocation assumption'!$I118-2022)</f>
        <v>13284.621793025006</v>
      </c>
      <c r="AD118" s="81">
        <f>R118*'Levy Proposition'!D$33/(1+Assumptions!$D$49)^('Incentive Relocation assumption'!$I118-2022)</f>
        <v>9820.6114143704508</v>
      </c>
      <c r="AE118" s="81">
        <f>S118*'Levy Proposition'!E$33/(1+Assumptions!$D$49)^('Incentive Relocation assumption'!$I118-2022)</f>
        <v>3458.1607511810839</v>
      </c>
      <c r="AF118" s="81">
        <f>T118*'Levy Proposition'!F$33/(1+Assumptions!$D$49)^('Incentive Relocation assumption'!$I118-2022)</f>
        <v>2407.5197049621424</v>
      </c>
      <c r="AG118" s="81">
        <f>U118*'Levy Proposition'!G$33/(1+Assumptions!$D$49)^('Incentive Relocation assumption'!$I118-2022)</f>
        <v>1358.5138061929365</v>
      </c>
      <c r="AH118" s="109">
        <f t="shared" si="22"/>
        <v>6542.8517816355452</v>
      </c>
      <c r="AI118" s="109">
        <f t="shared" si="23"/>
        <v>12.213373950349705</v>
      </c>
      <c r="AJ118" s="109">
        <f t="shared" si="24"/>
        <v>9.0286950952395273</v>
      </c>
      <c r="AK118" s="109">
        <f t="shared" si="25"/>
        <v>3.1793009310040361</v>
      </c>
      <c r="AL118" s="109">
        <f t="shared" si="26"/>
        <v>2.2133816760206173</v>
      </c>
      <c r="AM118" s="109">
        <f t="shared" si="27"/>
        <v>1.248965713157304</v>
      </c>
      <c r="AN118" s="106">
        <f>'Levy Proposition'!B$11*'Incentive Relocation assumption'!J118/(1+Assumptions!$D$49)^('Incentive Relocation assumption'!$I118-2022)</f>
        <v>0</v>
      </c>
      <c r="AO118" s="106">
        <f>-'Levy Proposition'!C$11*'Incentive Relocation assumption'!K118/(1+Assumptions!$D$49)^('Incentive Relocation assumption'!$I118-2022)</f>
        <v>1099.1081432918875</v>
      </c>
      <c r="AP118" s="106">
        <f>-'Levy Proposition'!D$11*'Incentive Relocation assumption'!L118/(1+Assumptions!$D$49)^('Incentive Relocation assumption'!$I118-2022)</f>
        <v>533.45694805470362</v>
      </c>
      <c r="AQ118" s="106">
        <f>-'Levy Proposition'!E$11*'Incentive Relocation assumption'!M118/(1+Assumptions!$D$49)^('Incentive Relocation assumption'!$I118-2022)</f>
        <v>295.43766344937274</v>
      </c>
      <c r="AR118" s="106">
        <f>-'Levy Proposition'!F$11*'Incentive Relocation assumption'!N118/(1+Assumptions!$D$49)^('Incentive Relocation assumption'!$I118-2022)</f>
        <v>112.49552411583095</v>
      </c>
      <c r="AS118" s="106">
        <f>-'Levy Proposition'!G$11*'Incentive Relocation assumption'!O118/(1+Assumptions!$D$49)^('Incentive Relocation assumption'!$I118-2022)</f>
        <v>136.64085444493213</v>
      </c>
    </row>
    <row r="119" spans="1:45" x14ac:dyDescent="0.35">
      <c r="A119">
        <v>2137</v>
      </c>
      <c r="B119" s="84">
        <f>'Future 95% Cost'!V118</f>
        <v>4426379.8128930135</v>
      </c>
      <c r="C119" s="84">
        <f>'Future 95% Cost'!W118</f>
        <v>7858377.8459595805</v>
      </c>
      <c r="D119" s="84">
        <f>'Future 95% Cost'!X118</f>
        <v>5886427.8322650176</v>
      </c>
      <c r="E119" s="84">
        <f>'Future 95% Cost'!Y118</f>
        <v>2154367.9356000046</v>
      </c>
      <c r="F119" s="84">
        <f>'Future 95% Cost'!Z118</f>
        <v>1499726.4798933666</v>
      </c>
      <c r="G119" s="84">
        <f>'Future 95% Cost'!AA118</f>
        <v>846987.2105353208</v>
      </c>
      <c r="H119" s="84"/>
      <c r="I119">
        <v>2137</v>
      </c>
      <c r="J119" s="103">
        <f t="shared" si="21"/>
        <v>651.72172590320952</v>
      </c>
      <c r="K119" s="103">
        <f t="shared" si="28"/>
        <v>-235.98257787940312</v>
      </c>
      <c r="L119" s="103">
        <f t="shared" si="29"/>
        <v>-269.3464145496136</v>
      </c>
      <c r="M119" s="103">
        <f t="shared" si="30"/>
        <v>-58.258085226777816</v>
      </c>
      <c r="N119" s="103">
        <f t="shared" si="31"/>
        <v>-72.247024481772883</v>
      </c>
      <c r="O119" s="103">
        <f t="shared" si="32"/>
        <v>-15.887623765642122</v>
      </c>
      <c r="P119" s="106">
        <f t="shared" si="33"/>
        <v>6877557.5654819375</v>
      </c>
      <c r="Q119" s="106">
        <f t="shared" si="34"/>
        <v>4719.6515575880621</v>
      </c>
      <c r="R119" s="106">
        <f t="shared" si="35"/>
        <v>5386.9282909922722</v>
      </c>
      <c r="S119" s="106">
        <f t="shared" si="36"/>
        <v>1165.1617045355563</v>
      </c>
      <c r="T119" s="106">
        <f t="shared" si="37"/>
        <v>1444.9404896354577</v>
      </c>
      <c r="U119" s="106">
        <f t="shared" si="38"/>
        <v>317.75247531284242</v>
      </c>
      <c r="V119" s="107">
        <f>P119*'Levy Proposition'!B$5/(1+Assumptions!$D$49)^('Incentive Relocation assumption'!$I119-2022)</f>
        <v>6749006.6727189682</v>
      </c>
      <c r="W119" s="107">
        <f>Q119*'Levy Proposition'!C$5/(1+Assumptions!$D$49)^('Incentive Relocation assumption'!$I119-2022)</f>
        <v>11967.094295117609</v>
      </c>
      <c r="X119" s="107">
        <f>R119*'Levy Proposition'!D$5/(1+Assumptions!$D$49)^('Incentive Relocation assumption'!$I119-2022)</f>
        <v>8846.633698912281</v>
      </c>
      <c r="Y119" s="107">
        <f>S119*'Levy Proposition'!E$5/(1+Assumptions!$D$49)^('Incentive Relocation assumption'!$I119-2022)</f>
        <v>3115.1911166027485</v>
      </c>
      <c r="Z119" s="107">
        <f>T119*'Levy Proposition'!F$5/(1+Assumptions!$D$49)^('Incentive Relocation assumption'!$I119-2022)</f>
        <v>2168.7493837244724</v>
      </c>
      <c r="AA119" s="107">
        <f>U119*'Levy Proposition'!G$5/(1+Assumptions!$D$49)^('Incentive Relocation assumption'!$I119-2022)</f>
        <v>1223.7806294542656</v>
      </c>
      <c r="AB119" s="81">
        <f>P119*'Levy Proposition'!B$33/(1+Assumptions!$D$49)^('Incentive Relocation assumption'!$I119-2022)</f>
        <v>6742807.5929189827</v>
      </c>
      <c r="AC119" s="81">
        <f>Q119*'Levy Proposition'!C$33/(1+Assumptions!$D$49)^('Incentive Relocation assumption'!$I119-2022)</f>
        <v>11956.102311244005</v>
      </c>
      <c r="AD119" s="81">
        <f>R119*'Levy Proposition'!D$33/(1+Assumptions!$D$49)^('Incentive Relocation assumption'!$I119-2022)</f>
        <v>8838.5079122713396</v>
      </c>
      <c r="AE119" s="81">
        <f>S119*'Levy Proposition'!E$33/(1+Assumptions!$D$49)^('Incentive Relocation assumption'!$I119-2022)</f>
        <v>3112.3297594785822</v>
      </c>
      <c r="AF119" s="81">
        <f>T119*'Levy Proposition'!F$33/(1+Assumptions!$D$49)^('Incentive Relocation assumption'!$I119-2022)</f>
        <v>2166.7573497633534</v>
      </c>
      <c r="AG119" s="81">
        <f>U119*'Levy Proposition'!G$33/(1+Assumptions!$D$49)^('Incentive Relocation assumption'!$I119-2022)</f>
        <v>1222.6565656997684</v>
      </c>
      <c r="AH119" s="109">
        <f t="shared" si="22"/>
        <v>6199.0797999855131</v>
      </c>
      <c r="AI119" s="109">
        <f t="shared" si="23"/>
        <v>10.991983873604113</v>
      </c>
      <c r="AJ119" s="109">
        <f t="shared" si="24"/>
        <v>8.1257866409414419</v>
      </c>
      <c r="AK119" s="109">
        <f t="shared" si="25"/>
        <v>2.8613571241662612</v>
      </c>
      <c r="AL119" s="109">
        <f t="shared" si="26"/>
        <v>1.9920339611189775</v>
      </c>
      <c r="AM119" s="109">
        <f t="shared" si="27"/>
        <v>1.1240637544972287</v>
      </c>
      <c r="AN119" s="106">
        <f>'Levy Proposition'!B$11*'Incentive Relocation assumption'!J119/(1+Assumptions!$D$49)^('Incentive Relocation assumption'!$I119-2022)</f>
        <v>0</v>
      </c>
      <c r="AO119" s="106">
        <f>-'Levy Proposition'!C$11*'Incentive Relocation assumption'!K119/(1+Assumptions!$D$49)^('Incentive Relocation assumption'!$I119-2022)</f>
        <v>989.19258802074842</v>
      </c>
      <c r="AP119" s="106">
        <f>-'Levy Proposition'!D$11*'Incentive Relocation assumption'!L119/(1+Assumptions!$D$49)^('Incentive Relocation assumption'!$I119-2022)</f>
        <v>480.10895221230686</v>
      </c>
      <c r="AQ119" s="106">
        <f>-'Levy Proposition'!E$11*'Incentive Relocation assumption'!M119/(1+Assumptions!$D$49)^('Incentive Relocation assumption'!$I119-2022)</f>
        <v>265.8926227504777</v>
      </c>
      <c r="AR119" s="106">
        <f>-'Levy Proposition'!F$11*'Incentive Relocation assumption'!N119/(1+Assumptions!$D$49)^('Incentive Relocation assumption'!$I119-2022)</f>
        <v>101.24548646105065</v>
      </c>
      <c r="AS119" s="106">
        <f>-'Levy Proposition'!G$11*'Incentive Relocation assumption'!O119/(1+Assumptions!$D$49)^('Incentive Relocation assumption'!$I119-2022)</f>
        <v>122.97617960769996</v>
      </c>
    </row>
    <row r="120" spans="1:45" x14ac:dyDescent="0.35">
      <c r="A120">
        <v>2138</v>
      </c>
      <c r="B120" s="84">
        <f>'Future 95% Cost'!V119</f>
        <v>4232326.7436856683</v>
      </c>
      <c r="C120" s="84">
        <f>'Future 95% Cost'!W119</f>
        <v>7513272.5695034359</v>
      </c>
      <c r="D120" s="84">
        <f>'Future 95% Cost'!X119</f>
        <v>5629136.9725559223</v>
      </c>
      <c r="E120" s="84">
        <f>'Future 95% Cost'!Y119</f>
        <v>2061532.6953705177</v>
      </c>
      <c r="F120" s="84">
        <f>'Future 95% Cost'!Z119</f>
        <v>1435201.2914633027</v>
      </c>
      <c r="G120" s="84">
        <f>'Future 95% Cost'!AA119</f>
        <v>810560.5918833511</v>
      </c>
      <c r="H120" s="84"/>
      <c r="I120">
        <v>2138</v>
      </c>
      <c r="J120" s="103">
        <f t="shared" si="21"/>
        <v>619.13563960804902</v>
      </c>
      <c r="K120" s="103">
        <f t="shared" si="28"/>
        <v>-224.18344898543296</v>
      </c>
      <c r="L120" s="103">
        <f t="shared" si="29"/>
        <v>-255.87909382213294</v>
      </c>
      <c r="M120" s="103">
        <f t="shared" si="30"/>
        <v>-55.345180965438921</v>
      </c>
      <c r="N120" s="103">
        <f t="shared" si="31"/>
        <v>-68.634673257684241</v>
      </c>
      <c r="O120" s="103">
        <f t="shared" si="32"/>
        <v>-15.093242577360016</v>
      </c>
      <c r="P120" s="106">
        <f t="shared" si="33"/>
        <v>6878209.2872078409</v>
      </c>
      <c r="Q120" s="106">
        <f t="shared" si="34"/>
        <v>4483.6689797086592</v>
      </c>
      <c r="R120" s="106">
        <f t="shared" si="35"/>
        <v>5117.5818764426585</v>
      </c>
      <c r="S120" s="106">
        <f t="shared" si="36"/>
        <v>1106.9036193087784</v>
      </c>
      <c r="T120" s="106">
        <f t="shared" si="37"/>
        <v>1372.6934651536849</v>
      </c>
      <c r="U120" s="106">
        <f t="shared" si="38"/>
        <v>301.86485154720032</v>
      </c>
      <c r="V120" s="107">
        <f>P120*'Levy Proposition'!B$5/(1+Assumptions!$D$49)^('Incentive Relocation assumption'!$I120-2022)</f>
        <v>6394371.0288087782</v>
      </c>
      <c r="W120" s="107">
        <f>Q120*'Levy Proposition'!C$5/(1+Assumptions!$D$49)^('Incentive Relocation assumption'!$I120-2022)</f>
        <v>10770.333246209055</v>
      </c>
      <c r="X120" s="107">
        <f>R120*'Levy Proposition'!D$5/(1+Assumptions!$D$49)^('Incentive Relocation assumption'!$I120-2022)</f>
        <v>7961.9321695577855</v>
      </c>
      <c r="Y120" s="107">
        <f>S120*'Levy Proposition'!E$5/(1+Assumptions!$D$49)^('Incentive Relocation assumption'!$I120-2022)</f>
        <v>2803.6585677385569</v>
      </c>
      <c r="Z120" s="107">
        <f>T120*'Levy Proposition'!F$5/(1+Assumptions!$D$49)^('Incentive Relocation assumption'!$I120-2022)</f>
        <v>1951.8650905719746</v>
      </c>
      <c r="AA120" s="107">
        <f>U120*'Levy Proposition'!G$5/(1+Assumptions!$D$49)^('Incentive Relocation assumption'!$I120-2022)</f>
        <v>1101.397287799042</v>
      </c>
      <c r="AB120" s="81">
        <f>P120*'Levy Proposition'!B$33/(1+Assumptions!$D$49)^('Incentive Relocation assumption'!$I120-2022)</f>
        <v>6388497.6880046371</v>
      </c>
      <c r="AC120" s="81">
        <f>Q120*'Levy Proposition'!C$33/(1+Assumptions!$D$49)^('Incentive Relocation assumption'!$I120-2022)</f>
        <v>10760.440508136124</v>
      </c>
      <c r="AD120" s="81">
        <f>R120*'Levy Proposition'!D$33/(1+Assumptions!$D$49)^('Incentive Relocation assumption'!$I120-2022)</f>
        <v>7954.6189966310676</v>
      </c>
      <c r="AE120" s="81">
        <f>S120*'Levy Proposition'!E$33/(1+Assumptions!$D$49)^('Incentive Relocation assumption'!$I120-2022)</f>
        <v>2801.0833586691128</v>
      </c>
      <c r="AF120" s="81">
        <f>T120*'Levy Proposition'!F$33/(1+Assumptions!$D$49)^('Incentive Relocation assumption'!$I120-2022)</f>
        <v>1950.0722685994951</v>
      </c>
      <c r="AG120" s="81">
        <f>U120*'Levy Proposition'!G$33/(1+Assumptions!$D$49)^('Incentive Relocation assumption'!$I120-2022)</f>
        <v>1100.3856352685814</v>
      </c>
      <c r="AH120" s="109">
        <f t="shared" si="22"/>
        <v>5873.3408041410148</v>
      </c>
      <c r="AI120" s="109">
        <f t="shared" si="23"/>
        <v>9.8927380729310244</v>
      </c>
      <c r="AJ120" s="109">
        <f t="shared" si="24"/>
        <v>7.3131729267179253</v>
      </c>
      <c r="AK120" s="109">
        <f t="shared" si="25"/>
        <v>2.5752090694440994</v>
      </c>
      <c r="AL120" s="109">
        <f t="shared" si="26"/>
        <v>1.7928219724794872</v>
      </c>
      <c r="AM120" s="109">
        <f t="shared" si="27"/>
        <v>1.0116525304606512</v>
      </c>
      <c r="AN120" s="106">
        <f>'Levy Proposition'!B$11*'Incentive Relocation assumption'!J120/(1+Assumptions!$D$49)^('Incentive Relocation assumption'!$I120-2022)</f>
        <v>0</v>
      </c>
      <c r="AO120" s="106">
        <f>-'Levy Proposition'!C$11*'Incentive Relocation assumption'!K120/(1+Assumptions!$D$49)^('Incentive Relocation assumption'!$I120-2022)</f>
        <v>890.26906239136804</v>
      </c>
      <c r="AP120" s="106">
        <f>-'Levy Proposition'!D$11*'Incentive Relocation assumption'!L120/(1+Assumptions!$D$49)^('Incentive Relocation assumption'!$I120-2022)</f>
        <v>432.09598606776797</v>
      </c>
      <c r="AQ120" s="106">
        <f>-'Levy Proposition'!E$11*'Incentive Relocation assumption'!M120/(1+Assumptions!$D$49)^('Incentive Relocation assumption'!$I120-2022)</f>
        <v>239.30221356236487</v>
      </c>
      <c r="AR120" s="106">
        <f>-'Levy Proposition'!F$11*'Incentive Relocation assumption'!N120/(1+Assumptions!$D$49)^('Incentive Relocation assumption'!$I120-2022)</f>
        <v>91.120501098161199</v>
      </c>
      <c r="AS120" s="106">
        <f>-'Levy Proposition'!G$11*'Incentive Relocation assumption'!O120/(1+Assumptions!$D$49)^('Incentive Relocation assumption'!$I120-2022)</f>
        <v>110.67803119600725</v>
      </c>
    </row>
    <row r="121" spans="1:45" x14ac:dyDescent="0.35">
      <c r="A121">
        <v>2139</v>
      </c>
      <c r="B121" s="84">
        <f>'Future 95% Cost'!V120</f>
        <v>4046828.3479070687</v>
      </c>
      <c r="C121" s="84">
        <f>'Future 95% Cost'!W120</f>
        <v>7183393.6037093746</v>
      </c>
      <c r="D121" s="84">
        <f>'Future 95% Cost'!X120</f>
        <v>5383156.163031349</v>
      </c>
      <c r="E121" s="84">
        <f>'Future 95% Cost'!Y120</f>
        <v>1972732.5885817213</v>
      </c>
      <c r="F121" s="84">
        <f>'Future 95% Cost'!Z120</f>
        <v>1373479.2116139922</v>
      </c>
      <c r="G121" s="84">
        <f>'Future 95% Cost'!AA120</f>
        <v>775716.17347952491</v>
      </c>
      <c r="H121" s="84"/>
      <c r="I121">
        <v>2139</v>
      </c>
      <c r="J121" s="103">
        <f t="shared" si="21"/>
        <v>588.17885762764672</v>
      </c>
      <c r="K121" s="103">
        <f t="shared" si="28"/>
        <v>-212.97427653616134</v>
      </c>
      <c r="L121" s="103">
        <f t="shared" si="29"/>
        <v>-243.0851391310263</v>
      </c>
      <c r="M121" s="103">
        <f t="shared" si="30"/>
        <v>-52.577921917166975</v>
      </c>
      <c r="N121" s="103">
        <f t="shared" si="31"/>
        <v>-65.202939594800043</v>
      </c>
      <c r="O121" s="103">
        <f t="shared" si="32"/>
        <v>-14.338580448492017</v>
      </c>
      <c r="P121" s="106">
        <f t="shared" si="33"/>
        <v>6878828.4228474488</v>
      </c>
      <c r="Q121" s="106">
        <f t="shared" si="34"/>
        <v>4259.4855307232265</v>
      </c>
      <c r="R121" s="106">
        <f t="shared" si="35"/>
        <v>4861.7027826205258</v>
      </c>
      <c r="S121" s="106">
        <f t="shared" si="36"/>
        <v>1051.5584383433395</v>
      </c>
      <c r="T121" s="106">
        <f t="shared" si="37"/>
        <v>1304.0587918960007</v>
      </c>
      <c r="U121" s="106">
        <f t="shared" si="38"/>
        <v>286.77160896984032</v>
      </c>
      <c r="V121" s="107">
        <f>P121*'Levy Proposition'!B$5/(1+Assumptions!$D$49)^('Incentive Relocation assumption'!$I121-2022)</f>
        <v>6058341.4386619953</v>
      </c>
      <c r="W121" s="107">
        <f>Q121*'Levy Proposition'!C$5/(1+Assumptions!$D$49)^('Incentive Relocation assumption'!$I121-2022)</f>
        <v>9693.2534643536928</v>
      </c>
      <c r="X121" s="107">
        <f>R121*'Levy Proposition'!D$5/(1+Assumptions!$D$49)^('Incentive Relocation assumption'!$I121-2022)</f>
        <v>7165.704609249663</v>
      </c>
      <c r="Y121" s="107">
        <f>S121*'Levy Proposition'!E$5/(1+Assumptions!$D$49)^('Incentive Relocation assumption'!$I121-2022)</f>
        <v>2523.2806175391365</v>
      </c>
      <c r="Z121" s="107">
        <f>T121*'Levy Proposition'!F$5/(1+Assumptions!$D$49)^('Incentive Relocation assumption'!$I121-2022)</f>
        <v>1756.6701622530823</v>
      </c>
      <c r="AA121" s="107">
        <f>U121*'Levy Proposition'!G$5/(1+Assumptions!$D$49)^('Incentive Relocation assumption'!$I121-2022)</f>
        <v>991.2528082030899</v>
      </c>
      <c r="AB121" s="81">
        <f>P121*'Levy Proposition'!B$33/(1+Assumptions!$D$49)^('Incentive Relocation assumption'!$I121-2022)</f>
        <v>6052776.7468702924</v>
      </c>
      <c r="AC121" s="81">
        <f>Q121*'Levy Proposition'!C$33/(1+Assumptions!$D$49)^('Incentive Relocation assumption'!$I121-2022)</f>
        <v>9684.3500427598319</v>
      </c>
      <c r="AD121" s="81">
        <f>R121*'Levy Proposition'!D$33/(1+Assumptions!$D$49)^('Incentive Relocation assumption'!$I121-2022)</f>
        <v>7159.1227851605827</v>
      </c>
      <c r="AE121" s="81">
        <f>S121*'Levy Proposition'!E$33/(1+Assumptions!$D$49)^('Incentive Relocation assumption'!$I121-2022)</f>
        <v>2520.9629404846582</v>
      </c>
      <c r="AF121" s="81">
        <f>T121*'Levy Proposition'!F$33/(1+Assumptions!$D$49)^('Incentive Relocation assumption'!$I121-2022)</f>
        <v>1755.0566302110888</v>
      </c>
      <c r="AG121" s="81">
        <f>U121*'Levy Proposition'!G$33/(1+Assumptions!$D$49)^('Incentive Relocation assumption'!$I121-2022)</f>
        <v>990.34232528938207</v>
      </c>
      <c r="AH121" s="109">
        <f t="shared" si="22"/>
        <v>5564.6917917029932</v>
      </c>
      <c r="AI121" s="109">
        <f t="shared" si="23"/>
        <v>8.9034215938609123</v>
      </c>
      <c r="AJ121" s="109">
        <f t="shared" si="24"/>
        <v>6.5818240890803281</v>
      </c>
      <c r="AK121" s="109">
        <f t="shared" si="25"/>
        <v>2.3176770544782812</v>
      </c>
      <c r="AL121" s="109">
        <f t="shared" si="26"/>
        <v>1.6135320419934942</v>
      </c>
      <c r="AM121" s="109">
        <f t="shared" si="27"/>
        <v>0.91048291370782408</v>
      </c>
      <c r="AN121" s="106">
        <f>'Levy Proposition'!B$11*'Incentive Relocation assumption'!J121/(1+Assumptions!$D$49)^('Incentive Relocation assumption'!$I121-2022)</f>
        <v>0</v>
      </c>
      <c r="AO121" s="106">
        <f>-'Levy Proposition'!C$11*'Incentive Relocation assumption'!K121/(1+Assumptions!$D$49)^('Incentive Relocation assumption'!$I121-2022)</f>
        <v>801.23831602606106</v>
      </c>
      <c r="AP121" s="106">
        <f>-'Levy Proposition'!D$11*'Incentive Relocation assumption'!L121/(1+Assumptions!$D$49)^('Incentive Relocation assumption'!$I121-2022)</f>
        <v>388.88452363894652</v>
      </c>
      <c r="AQ121" s="106">
        <f>-'Levy Proposition'!E$11*'Incentive Relocation assumption'!M121/(1+Assumptions!$D$49)^('Incentive Relocation assumption'!$I121-2022)</f>
        <v>215.37095998931696</v>
      </c>
      <c r="AR121" s="106">
        <f>-'Levy Proposition'!F$11*'Incentive Relocation assumption'!N121/(1+Assumptions!$D$49)^('Incentive Relocation assumption'!$I121-2022)</f>
        <v>82.008057945122886</v>
      </c>
      <c r="AS121" s="106">
        <f>-'Levy Proposition'!G$11*'Incentive Relocation assumption'!O121/(1+Assumptions!$D$49)^('Incentive Relocation assumption'!$I121-2022)</f>
        <v>99.609750672864152</v>
      </c>
    </row>
    <row r="122" spans="1:45" x14ac:dyDescent="0.35">
      <c r="A122">
        <v>2140</v>
      </c>
      <c r="B122" s="84">
        <f>'Future 95% Cost'!V121</f>
        <v>3869505.8113988307</v>
      </c>
      <c r="C122" s="84">
        <f>'Future 95% Cost'!W121</f>
        <v>6868066.5880950587</v>
      </c>
      <c r="D122" s="84">
        <f>'Future 95% Cost'!X121</f>
        <v>5147985.95229958</v>
      </c>
      <c r="E122" s="84">
        <f>'Future 95% Cost'!Y121</f>
        <v>1887790.997898546</v>
      </c>
      <c r="F122" s="84">
        <f>'Future 95% Cost'!Z121</f>
        <v>1314437.5233261497</v>
      </c>
      <c r="G122" s="84">
        <f>'Future 95% Cost'!AA121</f>
        <v>742384.69045662659</v>
      </c>
      <c r="H122" s="84"/>
      <c r="I122">
        <v>2140</v>
      </c>
      <c r="J122" s="103">
        <f t="shared" si="21"/>
        <v>558.76991474626436</v>
      </c>
      <c r="K122" s="103">
        <f t="shared" si="28"/>
        <v>-202.32556270935328</v>
      </c>
      <c r="L122" s="103">
        <f t="shared" si="29"/>
        <v>-230.93088217447499</v>
      </c>
      <c r="M122" s="103">
        <f t="shared" si="30"/>
        <v>-49.949025821308624</v>
      </c>
      <c r="N122" s="103">
        <f t="shared" si="31"/>
        <v>-61.942792615060036</v>
      </c>
      <c r="O122" s="103">
        <f t="shared" si="32"/>
        <v>-13.621651426067416</v>
      </c>
      <c r="P122" s="106">
        <f t="shared" si="33"/>
        <v>6879416.6017050762</v>
      </c>
      <c r="Q122" s="106">
        <f t="shared" si="34"/>
        <v>4046.5112541870653</v>
      </c>
      <c r="R122" s="106">
        <f t="shared" si="35"/>
        <v>4618.6176434894996</v>
      </c>
      <c r="S122" s="106">
        <f t="shared" si="36"/>
        <v>998.98051642617247</v>
      </c>
      <c r="T122" s="106">
        <f t="shared" si="37"/>
        <v>1238.8558523012007</v>
      </c>
      <c r="U122" s="106">
        <f t="shared" si="38"/>
        <v>272.43302852134832</v>
      </c>
      <c r="V122" s="107">
        <f>P122*'Levy Proposition'!B$5/(1+Assumptions!$D$49)^('Incentive Relocation assumption'!$I122-2022)</f>
        <v>5739944.6111060744</v>
      </c>
      <c r="W122" s="107">
        <f>Q122*'Levy Proposition'!C$5/(1+Assumptions!$D$49)^('Incentive Relocation assumption'!$I122-2022)</f>
        <v>8723.8863066077047</v>
      </c>
      <c r="X122" s="107">
        <f>R122*'Levy Proposition'!D$5/(1+Assumptions!$D$49)^('Incentive Relocation assumption'!$I122-2022)</f>
        <v>6449.103239455726</v>
      </c>
      <c r="Y122" s="107">
        <f>S122*'Levy Proposition'!E$5/(1+Assumptions!$D$49)^('Incentive Relocation assumption'!$I122-2022)</f>
        <v>2270.9416717543791</v>
      </c>
      <c r="Z122" s="107">
        <f>T122*'Levy Proposition'!F$5/(1+Assumptions!$D$49)^('Incentive Relocation assumption'!$I122-2022)</f>
        <v>1580.9955687285646</v>
      </c>
      <c r="AA122" s="107">
        <f>U122*'Levy Proposition'!G$5/(1+Assumptions!$D$49)^('Incentive Relocation assumption'!$I122-2022)</f>
        <v>892.12325166883011</v>
      </c>
      <c r="AB122" s="81">
        <f>P122*'Levy Proposition'!B$33/(1+Assumptions!$D$49)^('Incentive Relocation assumption'!$I122-2022)</f>
        <v>5734672.3723282441</v>
      </c>
      <c r="AC122" s="81">
        <f>Q122*'Levy Proposition'!C$33/(1+Assumptions!$D$49)^('Incentive Relocation assumption'!$I122-2022)</f>
        <v>8715.8732655776439</v>
      </c>
      <c r="AD122" s="81">
        <f>R122*'Levy Proposition'!D$33/(1+Assumptions!$D$49)^('Incentive Relocation assumption'!$I122-2022)</f>
        <v>6443.1796261658874</v>
      </c>
      <c r="AE122" s="81">
        <f>S122*'Levy Proposition'!E$33/(1+Assumptions!$D$49)^('Incentive Relocation assumption'!$I122-2022)</f>
        <v>2268.85577240252</v>
      </c>
      <c r="AF122" s="81">
        <f>T122*'Levy Proposition'!F$33/(1+Assumptions!$D$49)^('Incentive Relocation assumption'!$I122-2022)</f>
        <v>1579.5433968506516</v>
      </c>
      <c r="AG122" s="81">
        <f>U122*'Levy Proposition'!G$33/(1+Assumptions!$D$49)^('Incentive Relocation assumption'!$I122-2022)</f>
        <v>891.30382097381062</v>
      </c>
      <c r="AH122" s="109">
        <f t="shared" si="22"/>
        <v>5272.2387778302655</v>
      </c>
      <c r="AI122" s="109">
        <f t="shared" si="23"/>
        <v>8.0130410300607764</v>
      </c>
      <c r="AJ122" s="109">
        <f t="shared" si="24"/>
        <v>5.9236132898386131</v>
      </c>
      <c r="AK122" s="109">
        <f t="shared" si="25"/>
        <v>2.0858993518590978</v>
      </c>
      <c r="AL122" s="109">
        <f t="shared" si="26"/>
        <v>1.4521718779130879</v>
      </c>
      <c r="AM122" s="109">
        <f t="shared" si="27"/>
        <v>0.8194306950194914</v>
      </c>
      <c r="AN122" s="106">
        <f>'Levy Proposition'!B$11*'Incentive Relocation assumption'!J122/(1+Assumptions!$D$49)^('Incentive Relocation assumption'!$I122-2022)</f>
        <v>0</v>
      </c>
      <c r="AO122" s="106">
        <f>-'Levy Proposition'!C$11*'Incentive Relocation assumption'!K122/(1+Assumptions!$D$49)^('Incentive Relocation assumption'!$I122-2022)</f>
        <v>721.111028326466</v>
      </c>
      <c r="AP122" s="106">
        <f>-'Levy Proposition'!D$11*'Incentive Relocation assumption'!L122/(1+Assumptions!$D$49)^('Incentive Relocation assumption'!$I122-2022)</f>
        <v>349.9943938432512</v>
      </c>
      <c r="AQ122" s="106">
        <f>-'Levy Proposition'!E$11*'Incentive Relocation assumption'!M122/(1+Assumptions!$D$49)^('Incentive Relocation assumption'!$I122-2022)</f>
        <v>193.83293499970739</v>
      </c>
      <c r="AR122" s="106">
        <f>-'Levy Proposition'!F$11*'Incentive Relocation assumption'!N122/(1+Assumptions!$D$49)^('Incentive Relocation assumption'!$I122-2022)</f>
        <v>73.806898413405989</v>
      </c>
      <c r="AS122" s="106">
        <f>-'Levy Proposition'!G$11*'Incentive Relocation assumption'!O122/(1+Assumptions!$D$49)^('Incentive Relocation assumption'!$I122-2022)</f>
        <v>89.648345944448835</v>
      </c>
    </row>
    <row r="123" spans="1:45" x14ac:dyDescent="0.35">
      <c r="A123">
        <v>2141</v>
      </c>
      <c r="B123" s="84">
        <f>'Future 95% Cost'!V122</f>
        <v>3699997.1556868777</v>
      </c>
      <c r="C123" s="84">
        <f>'Future 95% Cost'!W122</f>
        <v>6566647.1233270587</v>
      </c>
      <c r="D123" s="84">
        <f>'Future 95% Cost'!X122</f>
        <v>4923149.0270893807</v>
      </c>
      <c r="E123" s="84">
        <f>'Future 95% Cost'!Y122</f>
        <v>1806539.08048737</v>
      </c>
      <c r="F123" s="84">
        <f>'Future 95% Cost'!Z122</f>
        <v>1257958.9154564717</v>
      </c>
      <c r="G123" s="84">
        <f>'Future 95% Cost'!AA122</f>
        <v>710499.9291691219</v>
      </c>
      <c r="H123" s="84"/>
      <c r="I123">
        <v>2141</v>
      </c>
      <c r="J123" s="103">
        <f t="shared" si="21"/>
        <v>530.83141900895112</v>
      </c>
      <c r="K123" s="103">
        <f t="shared" si="28"/>
        <v>-192.20928457388561</v>
      </c>
      <c r="L123" s="103">
        <f t="shared" si="29"/>
        <v>-219.38433806575122</v>
      </c>
      <c r="M123" s="103">
        <f t="shared" si="30"/>
        <v>-47.451574530243192</v>
      </c>
      <c r="N123" s="103">
        <f t="shared" si="31"/>
        <v>-58.845652984307037</v>
      </c>
      <c r="O123" s="103">
        <f t="shared" si="32"/>
        <v>-12.940568854764047</v>
      </c>
      <c r="P123" s="106">
        <f t="shared" si="33"/>
        <v>6879975.3716198225</v>
      </c>
      <c r="Q123" s="106">
        <f t="shared" si="34"/>
        <v>3844.1856914777122</v>
      </c>
      <c r="R123" s="106">
        <f t="shared" si="35"/>
        <v>4387.6867613150243</v>
      </c>
      <c r="S123" s="106">
        <f t="shared" si="36"/>
        <v>949.03149060486385</v>
      </c>
      <c r="T123" s="106">
        <f t="shared" si="37"/>
        <v>1176.9130596861407</v>
      </c>
      <c r="U123" s="106">
        <f t="shared" si="38"/>
        <v>258.81137709528093</v>
      </c>
      <c r="V123" s="107">
        <f>P123*'Levy Proposition'!B$5/(1+Assumptions!$D$49)^('Incentive Relocation assumption'!$I123-2022)</f>
        <v>5438257.8792831926</v>
      </c>
      <c r="W123" s="107">
        <f>Q123*'Levy Proposition'!C$5/(1+Assumptions!$D$49)^('Incentive Relocation assumption'!$I123-2022)</f>
        <v>7851.4600459477269</v>
      </c>
      <c r="X123" s="107">
        <f>R123*'Levy Proposition'!D$5/(1+Assumptions!$D$49)^('Incentive Relocation assumption'!$I123-2022)</f>
        <v>5804.1650976614028</v>
      </c>
      <c r="Y123" s="107">
        <f>S123*'Levy Proposition'!E$5/(1+Assumptions!$D$49)^('Incentive Relocation assumption'!$I123-2022)</f>
        <v>2043.8377089981295</v>
      </c>
      <c r="Z123" s="107">
        <f>T123*'Levy Proposition'!F$5/(1+Assumptions!$D$49)^('Incentive Relocation assumption'!$I123-2022)</f>
        <v>1422.8891923191043</v>
      </c>
      <c r="AA123" s="107">
        <f>U123*'Levy Proposition'!G$5/(1+Assumptions!$D$49)^('Incentive Relocation assumption'!$I123-2022)</f>
        <v>802.90707837783441</v>
      </c>
      <c r="AB123" s="81">
        <f>P123*'Levy Proposition'!B$33/(1+Assumptions!$D$49)^('Incentive Relocation assumption'!$I123-2022)</f>
        <v>5433262.7450061962</v>
      </c>
      <c r="AC123" s="81">
        <f>Q123*'Levy Proposition'!C$33/(1+Assumptions!$D$49)^('Incentive Relocation assumption'!$I123-2022)</f>
        <v>7844.2483435844788</v>
      </c>
      <c r="AD123" s="81">
        <f>R123*'Levy Proposition'!D$33/(1+Assumptions!$D$49)^('Incentive Relocation assumption'!$I123-2022)</f>
        <v>5798.8338712517243</v>
      </c>
      <c r="AE123" s="81">
        <f>S123*'Levy Proposition'!E$33/(1+Assumptions!$D$49)^('Incentive Relocation assumption'!$I123-2022)</f>
        <v>2041.9604085788674</v>
      </c>
      <c r="AF123" s="81">
        <f>T123*'Levy Proposition'!F$33/(1+Assumptions!$D$49)^('Incentive Relocation assumption'!$I123-2022)</f>
        <v>1421.5822438928451</v>
      </c>
      <c r="AG123" s="81">
        <f>U123*'Levy Proposition'!G$33/(1+Assumptions!$D$49)^('Incentive Relocation assumption'!$I123-2022)</f>
        <v>802.16959428688551</v>
      </c>
      <c r="AH123" s="109">
        <f t="shared" si="22"/>
        <v>4995.1342769963667</v>
      </c>
      <c r="AI123" s="109">
        <f t="shared" si="23"/>
        <v>7.2117023632481505</v>
      </c>
      <c r="AJ123" s="109">
        <f t="shared" si="24"/>
        <v>5.3312264096784929</v>
      </c>
      <c r="AK123" s="109">
        <f t="shared" si="25"/>
        <v>1.8773004192621556</v>
      </c>
      <c r="AL123" s="109">
        <f t="shared" si="26"/>
        <v>1.3069484262591686</v>
      </c>
      <c r="AM123" s="109">
        <f t="shared" si="27"/>
        <v>0.73748409094889666</v>
      </c>
      <c r="AN123" s="106">
        <f>'Levy Proposition'!B$11*'Incentive Relocation assumption'!J123/(1+Assumptions!$D$49)^('Incentive Relocation assumption'!$I123-2022)</f>
        <v>0</v>
      </c>
      <c r="AO123" s="106">
        <f>-'Levy Proposition'!C$11*'Incentive Relocation assumption'!K123/(1+Assumptions!$D$49)^('Incentive Relocation assumption'!$I123-2022)</f>
        <v>648.99681502143687</v>
      </c>
      <c r="AP123" s="106">
        <f>-'Levy Proposition'!D$11*'Incentive Relocation assumption'!L123/(1+Assumptions!$D$49)^('Incentive Relocation assumption'!$I123-2022)</f>
        <v>314.9934447775409</v>
      </c>
      <c r="AQ123" s="106">
        <f>-'Levy Proposition'!E$11*'Incentive Relocation assumption'!M123/(1+Assumptions!$D$49)^('Incentive Relocation assumption'!$I123-2022)</f>
        <v>174.44880541213368</v>
      </c>
      <c r="AR123" s="106">
        <f>-'Levy Proposition'!F$11*'Incentive Relocation assumption'!N123/(1+Assumptions!$D$49)^('Incentive Relocation assumption'!$I123-2022)</f>
        <v>66.425890210107056</v>
      </c>
      <c r="AS123" s="106">
        <f>-'Levy Proposition'!G$11*'Incentive Relocation assumption'!O123/(1+Assumptions!$D$49)^('Incentive Relocation assumption'!$I123-2022)</f>
        <v>80.683124656841272</v>
      </c>
    </row>
    <row r="124" spans="1:45" x14ac:dyDescent="0.35">
      <c r="A124">
        <v>2142</v>
      </c>
      <c r="B124" s="84">
        <f>'Future 95% Cost'!V123</f>
        <v>3537956.4874870861</v>
      </c>
      <c r="C124" s="84">
        <f>'Future 95% Cost'!W123</f>
        <v>6278519.4365506871</v>
      </c>
      <c r="D124" s="84">
        <f>'Future 95% Cost'!X123</f>
        <v>4708189.227959903</v>
      </c>
      <c r="E124" s="84">
        <f>'Future 95% Cost'!Y123</f>
        <v>1728815.4241906754</v>
      </c>
      <c r="F124" s="84">
        <f>'Future 95% Cost'!Z123</f>
        <v>1203931.2433954969</v>
      </c>
      <c r="G124" s="84">
        <f>'Future 95% Cost'!AA123</f>
        <v>679998.59210836235</v>
      </c>
      <c r="H124" s="84"/>
      <c r="I124">
        <v>2142</v>
      </c>
      <c r="J124" s="103">
        <f t="shared" si="21"/>
        <v>504.28984805850365</v>
      </c>
      <c r="K124" s="103">
        <f t="shared" si="28"/>
        <v>-182.59882034519134</v>
      </c>
      <c r="L124" s="103">
        <f t="shared" si="29"/>
        <v>-208.41512116246369</v>
      </c>
      <c r="M124" s="103">
        <f t="shared" si="30"/>
        <v>-45.078995803731033</v>
      </c>
      <c r="N124" s="103">
        <f t="shared" si="31"/>
        <v>-55.903370335091694</v>
      </c>
      <c r="O124" s="103">
        <f t="shared" si="32"/>
        <v>-12.293540412025845</v>
      </c>
      <c r="P124" s="106">
        <f t="shared" si="33"/>
        <v>6880506.2030388312</v>
      </c>
      <c r="Q124" s="106">
        <f t="shared" si="34"/>
        <v>3651.9764069038265</v>
      </c>
      <c r="R124" s="106">
        <f t="shared" si="35"/>
        <v>4168.3024232492735</v>
      </c>
      <c r="S124" s="106">
        <f t="shared" si="36"/>
        <v>901.57991607462066</v>
      </c>
      <c r="T124" s="106">
        <f t="shared" si="37"/>
        <v>1118.0674067018338</v>
      </c>
      <c r="U124" s="106">
        <f t="shared" si="38"/>
        <v>245.87080824051688</v>
      </c>
      <c r="V124" s="107">
        <f>P124*'Levy Proposition'!B$5/(1+Assumptions!$D$49)^('Incentive Relocation assumption'!$I124-2022)</f>
        <v>5152406.5965809636</v>
      </c>
      <c r="W124" s="107">
        <f>Q124*'Levy Proposition'!C$5/(1+Assumptions!$D$49)^('Incentive Relocation assumption'!$I124-2022)</f>
        <v>7066.2801745159804</v>
      </c>
      <c r="X124" s="107">
        <f>R124*'Levy Proposition'!D$5/(1+Assumptions!$D$49)^('Incentive Relocation assumption'!$I124-2022)</f>
        <v>5223.7235519513779</v>
      </c>
      <c r="Y124" s="107">
        <f>S124*'Levy Proposition'!E$5/(1+Assumptions!$D$49)^('Incentive Relocation assumption'!$I124-2022)</f>
        <v>1839.4451221178385</v>
      </c>
      <c r="Z124" s="107">
        <f>T124*'Levy Proposition'!F$5/(1+Assumptions!$D$49)^('Incentive Relocation assumption'!$I124-2022)</f>
        <v>1280.5941355336656</v>
      </c>
      <c r="AA124" s="107">
        <f>U124*'Levy Proposition'!G$5/(1+Assumptions!$D$49)^('Incentive Relocation assumption'!$I124-2022)</f>
        <v>722.61290724494802</v>
      </c>
      <c r="AB124" s="81">
        <f>P124*'Levy Proposition'!B$33/(1+Assumptions!$D$49)^('Incentive Relocation assumption'!$I124-2022)</f>
        <v>5147674.0216698609</v>
      </c>
      <c r="AC124" s="81">
        <f>Q124*'Levy Proposition'!C$33/(1+Assumptions!$D$49)^('Incentive Relocation assumption'!$I124-2022)</f>
        <v>7059.789673496336</v>
      </c>
      <c r="AD124" s="81">
        <f>R124*'Levy Proposition'!D$33/(1+Assumptions!$D$49)^('Incentive Relocation assumption'!$I124-2022)</f>
        <v>5218.925471178617</v>
      </c>
      <c r="AE124" s="81">
        <f>S124*'Levy Proposition'!E$33/(1+Assumptions!$D$49)^('Incentive Relocation assumption'!$I124-2022)</f>
        <v>1837.7555598381336</v>
      </c>
      <c r="AF124" s="81">
        <f>T124*'Levy Proposition'!F$33/(1+Assumptions!$D$49)^('Incentive Relocation assumption'!$I124-2022)</f>
        <v>1279.4178875874818</v>
      </c>
      <c r="AG124" s="81">
        <f>U124*'Levy Proposition'!G$33/(1+Assumptions!$D$49)^('Incentive Relocation assumption'!$I124-2022)</f>
        <v>721.94917474419083</v>
      </c>
      <c r="AH124" s="109">
        <f t="shared" si="22"/>
        <v>4732.5749111026525</v>
      </c>
      <c r="AI124" s="109">
        <f t="shared" si="23"/>
        <v>6.4905010196443982</v>
      </c>
      <c r="AJ124" s="109">
        <f t="shared" si="24"/>
        <v>4.7980807727608408</v>
      </c>
      <c r="AK124" s="109">
        <f t="shared" si="25"/>
        <v>1.6895622797048873</v>
      </c>
      <c r="AL124" s="109">
        <f t="shared" si="26"/>
        <v>1.1762479461838211</v>
      </c>
      <c r="AM124" s="109">
        <f t="shared" si="27"/>
        <v>0.6637325007571917</v>
      </c>
      <c r="AN124" s="106">
        <f>'Levy Proposition'!B$11*'Incentive Relocation assumption'!J124/(1+Assumptions!$D$49)^('Incentive Relocation assumption'!$I124-2022)</f>
        <v>0</v>
      </c>
      <c r="AO124" s="106">
        <f>-'Levy Proposition'!C$11*'Incentive Relocation assumption'!K124/(1+Assumptions!$D$49)^('Incentive Relocation assumption'!$I124-2022)</f>
        <v>584.09433410756583</v>
      </c>
      <c r="AP124" s="106">
        <f>-'Levy Proposition'!D$11*'Incentive Relocation assumption'!L124/(1+Assumptions!$D$49)^('Incentive Relocation assumption'!$I124-2022)</f>
        <v>283.49274159305219</v>
      </c>
      <c r="AQ124" s="106">
        <f>-'Levy Proposition'!E$11*'Incentive Relocation assumption'!M124/(1+Assumptions!$D$49)^('Incentive Relocation assumption'!$I124-2022)</f>
        <v>157.00317239568409</v>
      </c>
      <c r="AR124" s="106">
        <f>-'Levy Proposition'!F$11*'Incentive Relocation assumption'!N124/(1+Assumptions!$D$49)^('Incentive Relocation assumption'!$I124-2022)</f>
        <v>59.783014664707089</v>
      </c>
      <c r="AS124" s="106">
        <f>-'Levy Proposition'!G$11*'Incentive Relocation assumption'!O124/(1+Assumptions!$D$49)^('Incentive Relocation assumption'!$I124-2022)</f>
        <v>72.614464168978685</v>
      </c>
    </row>
    <row r="125" spans="1:45" x14ac:dyDescent="0.35">
      <c r="A125">
        <v>2143</v>
      </c>
      <c r="B125" s="84">
        <f>'Future 95% Cost'!V124</f>
        <v>3383053.2817518078</v>
      </c>
      <c r="C125" s="84">
        <f>'Future 95% Cost'!W124</f>
        <v>6003095.1063092984</v>
      </c>
      <c r="D125" s="84">
        <f>'Future 95% Cost'!X124</f>
        <v>4502670.6088861264</v>
      </c>
      <c r="E125" s="84">
        <f>'Future 95% Cost'!Y124</f>
        <v>1654465.7189666519</v>
      </c>
      <c r="F125" s="84">
        <f>'Future 95% Cost'!Z124</f>
        <v>1152247.3003664955</v>
      </c>
      <c r="G125" s="84">
        <f>'Future 95% Cost'!AA124</f>
        <v>650820.16882268572</v>
      </c>
      <c r="H125" s="84"/>
      <c r="I125">
        <v>2143</v>
      </c>
      <c r="J125" s="103">
        <f t="shared" si="21"/>
        <v>479.07535565557839</v>
      </c>
      <c r="K125" s="103">
        <f t="shared" si="28"/>
        <v>-173.46887932793177</v>
      </c>
      <c r="L125" s="103">
        <f t="shared" si="29"/>
        <v>-197.99436510434052</v>
      </c>
      <c r="M125" s="103">
        <f t="shared" si="30"/>
        <v>-42.825046013544487</v>
      </c>
      <c r="N125" s="103">
        <f t="shared" si="31"/>
        <v>-53.108201818337108</v>
      </c>
      <c r="O125" s="103">
        <f t="shared" si="32"/>
        <v>-11.678863391424553</v>
      </c>
      <c r="P125" s="106">
        <f t="shared" si="33"/>
        <v>6881010.4928868897</v>
      </c>
      <c r="Q125" s="106">
        <f t="shared" si="34"/>
        <v>3469.3775865586354</v>
      </c>
      <c r="R125" s="106">
        <f t="shared" si="35"/>
        <v>3959.88730208681</v>
      </c>
      <c r="S125" s="106">
        <f t="shared" si="36"/>
        <v>856.50092027088965</v>
      </c>
      <c r="T125" s="106">
        <f t="shared" si="37"/>
        <v>1062.164036366742</v>
      </c>
      <c r="U125" s="106">
        <f t="shared" si="38"/>
        <v>233.57726782849105</v>
      </c>
      <c r="V125" s="107">
        <f>P125*'Levy Proposition'!B$5/(1+Assumptions!$D$49)^('Incentive Relocation assumption'!$I125-2022)</f>
        <v>4881561.6635711603</v>
      </c>
      <c r="W125" s="107">
        <f>Q125*'Levy Proposition'!C$5/(1+Assumptions!$D$49)^('Incentive Relocation assumption'!$I125-2022)</f>
        <v>6359.6216770571928</v>
      </c>
      <c r="X125" s="107">
        <f>R125*'Levy Proposition'!D$5/(1+Assumptions!$D$49)^('Incentive Relocation assumption'!$I125-2022)</f>
        <v>4701.3286645147364</v>
      </c>
      <c r="Y125" s="107">
        <f>S125*'Levy Proposition'!E$5/(1+Assumptions!$D$49)^('Incentive Relocation assumption'!$I125-2022)</f>
        <v>1655.4926755616525</v>
      </c>
      <c r="Z125" s="107">
        <f>T125*'Levy Proposition'!F$5/(1+Assumptions!$D$49)^('Incentive Relocation assumption'!$I125-2022)</f>
        <v>1152.529198208598</v>
      </c>
      <c r="AA125" s="107">
        <f>U125*'Levy Proposition'!G$5/(1+Assumptions!$D$49)^('Incentive Relocation assumption'!$I125-2022)</f>
        <v>650.34849956979963</v>
      </c>
      <c r="AB125" s="81">
        <f>P125*'Levy Proposition'!B$33/(1+Assumptions!$D$49)^('Incentive Relocation assumption'!$I125-2022)</f>
        <v>4877077.8644332299</v>
      </c>
      <c r="AC125" s="81">
        <f>Q125*'Levy Proposition'!C$33/(1+Assumptions!$D$49)^('Incentive Relocation assumption'!$I125-2022)</f>
        <v>6353.780254135927</v>
      </c>
      <c r="AD125" s="81">
        <f>R125*'Levy Proposition'!D$33/(1+Assumptions!$D$49)^('Incentive Relocation assumption'!$I125-2022)</f>
        <v>4697.0104125155067</v>
      </c>
      <c r="AE125" s="81">
        <f>S125*'Levy Proposition'!E$33/(1+Assumptions!$D$49)^('Incentive Relocation assumption'!$I125-2022)</f>
        <v>1653.9720767977508</v>
      </c>
      <c r="AF125" s="81">
        <f>T125*'Levy Proposition'!F$33/(1+Assumptions!$D$49)^('Incentive Relocation assumption'!$I125-2022)</f>
        <v>1151.470580130713</v>
      </c>
      <c r="AG125" s="81">
        <f>U125*'Levy Proposition'!G$33/(1+Assumptions!$D$49)^('Incentive Relocation assumption'!$I125-2022)</f>
        <v>649.75114318209137</v>
      </c>
      <c r="AH125" s="109">
        <f t="shared" si="22"/>
        <v>4483.7991379303858</v>
      </c>
      <c r="AI125" s="109">
        <f t="shared" si="23"/>
        <v>5.8414229212658029</v>
      </c>
      <c r="AJ125" s="109">
        <f t="shared" si="24"/>
        <v>4.3182519992296875</v>
      </c>
      <c r="AK125" s="109">
        <f t="shared" si="25"/>
        <v>1.5205987639017167</v>
      </c>
      <c r="AL125" s="109">
        <f t="shared" si="26"/>
        <v>1.0586180778850576</v>
      </c>
      <c r="AM125" s="109">
        <f t="shared" si="27"/>
        <v>0.59735638770825972</v>
      </c>
      <c r="AN125" s="106">
        <f>'Levy Proposition'!B$11*'Incentive Relocation assumption'!J125/(1+Assumptions!$D$49)^('Incentive Relocation assumption'!$I125-2022)</f>
        <v>0</v>
      </c>
      <c r="AO125" s="106">
        <f>-'Levy Proposition'!C$11*'Incentive Relocation assumption'!K125/(1+Assumptions!$D$49)^('Incentive Relocation assumption'!$I125-2022)</f>
        <v>525.68238123832975</v>
      </c>
      <c r="AP125" s="106">
        <f>-'Levy Proposition'!D$11*'Incentive Relocation assumption'!L125/(1+Assumptions!$D$49)^('Incentive Relocation assumption'!$I125-2022)</f>
        <v>255.14224460354649</v>
      </c>
      <c r="AQ125" s="106">
        <f>-'Levy Proposition'!E$11*'Incentive Relocation assumption'!M125/(1+Assumptions!$D$49)^('Incentive Relocation assumption'!$I125-2022)</f>
        <v>141.30217793164886</v>
      </c>
      <c r="AR125" s="106">
        <f>-'Levy Proposition'!F$11*'Incentive Relocation assumption'!N125/(1+Assumptions!$D$49)^('Incentive Relocation assumption'!$I125-2022)</f>
        <v>53.804455327521964</v>
      </c>
      <c r="AS125" s="106">
        <f>-'Levy Proposition'!G$11*'Incentive Relocation assumption'!O125/(1+Assumptions!$D$49)^('Incentive Relocation assumption'!$I125-2022)</f>
        <v>65.35270453362142</v>
      </c>
    </row>
    <row r="126" spans="1:45" x14ac:dyDescent="0.35">
      <c r="A126">
        <v>2144</v>
      </c>
      <c r="B126" s="84">
        <f>'Future 95% Cost'!V125</f>
        <v>3234971.6967549743</v>
      </c>
      <c r="C126" s="84">
        <f>'Future 95% Cost'!W125</f>
        <v>5739811.8443872994</v>
      </c>
      <c r="D126" s="84">
        <f>'Future 95% Cost'!X125</f>
        <v>4306176.5387597699</v>
      </c>
      <c r="E126" s="84">
        <f>'Future 95% Cost'!Y125</f>
        <v>1583342.4429137718</v>
      </c>
      <c r="F126" s="84">
        <f>'Future 95% Cost'!Z125</f>
        <v>1102804.5988906238</v>
      </c>
      <c r="G126" s="84">
        <f>'Future 95% Cost'!AA125</f>
        <v>622906.81257457298</v>
      </c>
      <c r="H126" s="84"/>
      <c r="I126">
        <v>2144</v>
      </c>
      <c r="J126" s="103">
        <f t="shared" si="21"/>
        <v>455.12158787279947</v>
      </c>
      <c r="K126" s="103">
        <f t="shared" si="28"/>
        <v>-164.79543536153517</v>
      </c>
      <c r="L126" s="103">
        <f t="shared" si="29"/>
        <v>-188.09464684912348</v>
      </c>
      <c r="M126" s="103">
        <f t="shared" si="30"/>
        <v>-40.683793712867264</v>
      </c>
      <c r="N126" s="103">
        <f t="shared" si="31"/>
        <v>-50.452791727420248</v>
      </c>
      <c r="O126" s="103">
        <f t="shared" si="32"/>
        <v>-11.094920221853325</v>
      </c>
      <c r="P126" s="106">
        <f t="shared" si="33"/>
        <v>6881489.5682425452</v>
      </c>
      <c r="Q126" s="106">
        <f t="shared" si="34"/>
        <v>3295.9087072307034</v>
      </c>
      <c r="R126" s="106">
        <f t="shared" si="35"/>
        <v>3761.8929369824696</v>
      </c>
      <c r="S126" s="106">
        <f t="shared" si="36"/>
        <v>813.67587425734519</v>
      </c>
      <c r="T126" s="106">
        <f t="shared" si="37"/>
        <v>1009.055834548405</v>
      </c>
      <c r="U126" s="106">
        <f t="shared" si="38"/>
        <v>221.89840443706649</v>
      </c>
      <c r="V126" s="107">
        <f>P126*'Levy Proposition'!B$5/(1+Assumptions!$D$49)^('Incentive Relocation assumption'!$I126-2022)</f>
        <v>4624937.1796667427</v>
      </c>
      <c r="W126" s="107">
        <f>Q126*'Levy Proposition'!C$5/(1+Assumptions!$D$49)^('Incentive Relocation assumption'!$I126-2022)</f>
        <v>5723.6320774764736</v>
      </c>
      <c r="X126" s="107">
        <f>R126*'Levy Proposition'!D$5/(1+Assumptions!$D$49)^('Incentive Relocation assumption'!$I126-2022)</f>
        <v>4231.1755191431002</v>
      </c>
      <c r="Y126" s="107">
        <f>S126*'Levy Proposition'!E$5/(1+Assumptions!$D$49)^('Incentive Relocation assumption'!$I126-2022)</f>
        <v>1489.9362671297488</v>
      </c>
      <c r="Z126" s="107">
        <f>T126*'Levy Proposition'!F$5/(1+Assumptions!$D$49)^('Incentive Relocation assumption'!$I126-2022)</f>
        <v>1037.2713070170337</v>
      </c>
      <c r="AA126" s="107">
        <f>U126*'Levy Proposition'!G$5/(1+Assumptions!$D$49)^('Incentive Relocation assumption'!$I126-2022)</f>
        <v>585.31084437067602</v>
      </c>
      <c r="AB126" s="81">
        <f>P126*'Levy Proposition'!B$33/(1+Assumptions!$D$49)^('Incentive Relocation assumption'!$I126-2022)</f>
        <v>4620689.0945725963</v>
      </c>
      <c r="AC126" s="81">
        <f>Q126*'Levy Proposition'!C$33/(1+Assumptions!$D$49)^('Incentive Relocation assumption'!$I126-2022)</f>
        <v>5718.3748220439884</v>
      </c>
      <c r="AD126" s="81">
        <f>R126*'Levy Proposition'!D$33/(1+Assumptions!$D$49)^('Incentive Relocation assumption'!$I126-2022)</f>
        <v>4227.2891109703332</v>
      </c>
      <c r="AE126" s="81">
        <f>S126*'Levy Proposition'!E$33/(1+Assumptions!$D$49)^('Incentive Relocation assumption'!$I126-2022)</f>
        <v>1488.5677348012559</v>
      </c>
      <c r="AF126" s="81">
        <f>T126*'Levy Proposition'!F$33/(1+Assumptions!$D$49)^('Incentive Relocation assumption'!$I126-2022)</f>
        <v>1036.3185553132271</v>
      </c>
      <c r="AG126" s="81">
        <f>U126*'Levy Proposition'!G$33/(1+Assumptions!$D$49)^('Incentive Relocation assumption'!$I126-2022)</f>
        <v>584.7732261984022</v>
      </c>
      <c r="AH126" s="109">
        <f t="shared" si="22"/>
        <v>4248.0850941464305</v>
      </c>
      <c r="AI126" s="109">
        <f t="shared" si="23"/>
        <v>5.2572554324851808</v>
      </c>
      <c r="AJ126" s="109">
        <f t="shared" si="24"/>
        <v>3.8864081727670055</v>
      </c>
      <c r="AK126" s="109">
        <f t="shared" si="25"/>
        <v>1.3685323284928472</v>
      </c>
      <c r="AL126" s="109">
        <f t="shared" si="26"/>
        <v>0.95275170380659802</v>
      </c>
      <c r="AM126" s="109">
        <f t="shared" si="27"/>
        <v>0.5376181722738238</v>
      </c>
      <c r="AN126" s="106">
        <f>'Levy Proposition'!B$11*'Incentive Relocation assumption'!J126/(1+Assumptions!$D$49)^('Incentive Relocation assumption'!$I126-2022)</f>
        <v>0</v>
      </c>
      <c r="AO126" s="106">
        <f>-'Levy Proposition'!C$11*'Incentive Relocation assumption'!K126/(1+Assumptions!$D$49)^('Incentive Relocation assumption'!$I126-2022)</f>
        <v>473.11187561273266</v>
      </c>
      <c r="AP126" s="106">
        <f>-'Levy Proposition'!D$11*'Incentive Relocation assumption'!L126/(1+Assumptions!$D$49)^('Incentive Relocation assumption'!$I126-2022)</f>
        <v>229.62691960128598</v>
      </c>
      <c r="AQ126" s="106">
        <f>-'Levy Proposition'!E$11*'Incentive Relocation assumption'!M126/(1+Assumptions!$D$49)^('Incentive Relocation assumption'!$I126-2022)</f>
        <v>127.17135063938498</v>
      </c>
      <c r="AR126" s="106">
        <f>-'Levy Proposition'!F$11*'Incentive Relocation assumption'!N126/(1+Assumptions!$D$49)^('Incentive Relocation assumption'!$I126-2022)</f>
        <v>48.423777712239087</v>
      </c>
      <c r="AS126" s="106">
        <f>-'Levy Proposition'!G$11*'Incentive Relocation assumption'!O126/(1+Assumptions!$D$49)^('Incentive Relocation assumption'!$I126-2022)</f>
        <v>58.817152184996836</v>
      </c>
    </row>
    <row r="127" spans="1:45" x14ac:dyDescent="0.35">
      <c r="A127">
        <v>2145</v>
      </c>
      <c r="B127" s="84">
        <f>'Future 95% Cost'!V126</f>
        <v>3093409.9197808728</v>
      </c>
      <c r="C127" s="84">
        <f>'Future 95% Cost'!W126</f>
        <v>5488132.3320306614</v>
      </c>
      <c r="D127" s="84">
        <f>'Future 95% Cost'!X126</f>
        <v>4118308.8429333768</v>
      </c>
      <c r="E127" s="84">
        <f>'Future 95% Cost'!Y126</f>
        <v>1515304.56223075</v>
      </c>
      <c r="F127" s="84">
        <f>'Future 95% Cost'!Z126</f>
        <v>1055505.1619648337</v>
      </c>
      <c r="G127" s="84">
        <f>'Future 95% Cost'!AA126</f>
        <v>596203.22247901454</v>
      </c>
      <c r="H127" s="84"/>
      <c r="I127">
        <v>2145</v>
      </c>
      <c r="J127" s="103">
        <f t="shared" si="21"/>
        <v>432.36550847915953</v>
      </c>
      <c r="K127" s="103">
        <f t="shared" si="28"/>
        <v>-156.55566359345843</v>
      </c>
      <c r="L127" s="103">
        <f t="shared" si="29"/>
        <v>-178.68991450666732</v>
      </c>
      <c r="M127" s="103">
        <f t="shared" si="30"/>
        <v>-38.649604027223901</v>
      </c>
      <c r="N127" s="103">
        <f t="shared" si="31"/>
        <v>-47.930152141049234</v>
      </c>
      <c r="O127" s="103">
        <f t="shared" si="32"/>
        <v>-10.540174210760659</v>
      </c>
      <c r="P127" s="106">
        <f t="shared" si="33"/>
        <v>6881944.6898304177</v>
      </c>
      <c r="Q127" s="106">
        <f t="shared" si="34"/>
        <v>3131.1132718691683</v>
      </c>
      <c r="R127" s="106">
        <f t="shared" si="35"/>
        <v>3573.7982901333462</v>
      </c>
      <c r="S127" s="106">
        <f t="shared" si="36"/>
        <v>772.99208054447797</v>
      </c>
      <c r="T127" s="106">
        <f t="shared" si="37"/>
        <v>958.60304282098468</v>
      </c>
      <c r="U127" s="106">
        <f t="shared" si="38"/>
        <v>210.80348421521316</v>
      </c>
      <c r="V127" s="107">
        <f>P127*'Levy Proposition'!B$5/(1+Assumptions!$D$49)^('Incentive Relocation assumption'!$I127-2022)</f>
        <v>4381788.2134779394</v>
      </c>
      <c r="W127" s="107">
        <f>Q127*'Levy Proposition'!C$5/(1+Assumptions!$D$49)^('Incentive Relocation assumption'!$I127-2022)</f>
        <v>5151.2441811596545</v>
      </c>
      <c r="X127" s="107">
        <f>R127*'Levy Proposition'!D$5/(1+Assumptions!$D$49)^('Incentive Relocation assumption'!$I127-2022)</f>
        <v>3808.0397162881163</v>
      </c>
      <c r="Y127" s="107">
        <f>S127*'Levy Proposition'!E$5/(1+Assumptions!$D$49)^('Incentive Relocation assumption'!$I127-2022)</f>
        <v>1340.9362136594116</v>
      </c>
      <c r="Z127" s="107">
        <f>T127*'Levy Proposition'!F$5/(1+Assumptions!$D$49)^('Incentive Relocation assumption'!$I127-2022)</f>
        <v>933.5397021031398</v>
      </c>
      <c r="AA127" s="107">
        <f>U127*'Levy Proposition'!G$5/(1+Assumptions!$D$49)^('Incentive Relocation assumption'!$I127-2022)</f>
        <v>526.77723522777944</v>
      </c>
      <c r="AB127" s="81">
        <f>P127*'Levy Proposition'!B$33/(1+Assumptions!$D$49)^('Incentive Relocation assumption'!$I127-2022)</f>
        <v>4377763.4649306033</v>
      </c>
      <c r="AC127" s="81">
        <f>Q127*'Levy Proposition'!C$33/(1+Assumptions!$D$49)^('Incentive Relocation assumption'!$I127-2022)</f>
        <v>5146.5126739472971</v>
      </c>
      <c r="AD127" s="81">
        <f>R127*'Levy Proposition'!D$33/(1+Assumptions!$D$49)^('Incentive Relocation assumption'!$I127-2022)</f>
        <v>3804.5419656964323</v>
      </c>
      <c r="AE127" s="81">
        <f>S127*'Levy Proposition'!E$33/(1+Assumptions!$D$49)^('Incentive Relocation assumption'!$I127-2022)</f>
        <v>1339.7045404668563</v>
      </c>
      <c r="AF127" s="81">
        <f>T127*'Levy Proposition'!F$33/(1+Assumptions!$D$49)^('Incentive Relocation assumption'!$I127-2022)</f>
        <v>932.68222967935571</v>
      </c>
      <c r="AG127" s="81">
        <f>U127*'Levy Proposition'!G$33/(1+Assumptions!$D$49)^('Incentive Relocation assumption'!$I127-2022)</f>
        <v>526.29338119171928</v>
      </c>
      <c r="AH127" s="109">
        <f t="shared" si="22"/>
        <v>4024.7485473360866</v>
      </c>
      <c r="AI127" s="109">
        <f t="shared" si="23"/>
        <v>4.7315072123574282</v>
      </c>
      <c r="AJ127" s="109">
        <f t="shared" si="24"/>
        <v>3.4977505916840528</v>
      </c>
      <c r="AK127" s="109">
        <f t="shared" si="25"/>
        <v>1.2316731925552631</v>
      </c>
      <c r="AL127" s="109">
        <f t="shared" si="26"/>
        <v>0.85747242378408828</v>
      </c>
      <c r="AM127" s="109">
        <f t="shared" si="27"/>
        <v>0.48385403606016553</v>
      </c>
      <c r="AN127" s="106">
        <f>'Levy Proposition'!B$11*'Incentive Relocation assumption'!J127/(1+Assumptions!$D$49)^('Incentive Relocation assumption'!$I127-2022)</f>
        <v>0</v>
      </c>
      <c r="AO127" s="106">
        <f>-'Levy Proposition'!C$11*'Incentive Relocation assumption'!K127/(1+Assumptions!$D$49)^('Incentive Relocation assumption'!$I127-2022)</f>
        <v>425.79864730965267</v>
      </c>
      <c r="AP127" s="106">
        <f>-'Levy Proposition'!D$11*'Incentive Relocation assumption'!L127/(1+Assumptions!$D$49)^('Incentive Relocation assumption'!$I127-2022)</f>
        <v>206.6632371581893</v>
      </c>
      <c r="AQ127" s="106">
        <f>-'Levy Proposition'!E$11*'Incentive Relocation assumption'!M127/(1+Assumptions!$D$49)^('Incentive Relocation assumption'!$I127-2022)</f>
        <v>114.45366702888646</v>
      </c>
      <c r="AR127" s="106">
        <f>-'Levy Proposition'!F$11*'Incentive Relocation assumption'!N127/(1+Assumptions!$D$49)^('Incentive Relocation assumption'!$I127-2022)</f>
        <v>43.581191067738658</v>
      </c>
      <c r="AS127" s="106">
        <f>-'Levy Proposition'!G$11*'Incentive Relocation assumption'!O127/(1+Assumptions!$D$49)^('Incentive Relocation assumption'!$I127-2022)</f>
        <v>52.935183261976917</v>
      </c>
    </row>
    <row r="128" spans="1:45" x14ac:dyDescent="0.35">
      <c r="A128">
        <v>2146</v>
      </c>
      <c r="B128" s="84">
        <f>'Future 95% Cost'!V127</f>
        <v>2958079.5420460729</v>
      </c>
      <c r="C128" s="84">
        <f>'Future 95% Cost'!W127</f>
        <v>5247543.108112704</v>
      </c>
      <c r="D128" s="84">
        <f>'Future 95% Cost'!X127</f>
        <v>3938686.9830189631</v>
      </c>
      <c r="E128" s="84">
        <f>'Future 95% Cost'!Y127</f>
        <v>1450217.2444912877</v>
      </c>
      <c r="F128" s="84">
        <f>'Future 95% Cost'!Z127</f>
        <v>1010255.3235193046</v>
      </c>
      <c r="G128" s="84">
        <f>'Future 95% Cost'!AA127</f>
        <v>570656.5308786633</v>
      </c>
      <c r="H128" s="84"/>
      <c r="I128">
        <v>2146</v>
      </c>
      <c r="J128" s="103">
        <f t="shared" si="21"/>
        <v>410.74723305520155</v>
      </c>
      <c r="K128" s="103">
        <f t="shared" si="28"/>
        <v>-148.7278804137855</v>
      </c>
      <c r="L128" s="103">
        <f t="shared" si="29"/>
        <v>-169.75541878133396</v>
      </c>
      <c r="M128" s="103">
        <f t="shared" si="30"/>
        <v>-36.717123825862707</v>
      </c>
      <c r="N128" s="103">
        <f t="shared" si="31"/>
        <v>-45.533644533996778</v>
      </c>
      <c r="O128" s="103">
        <f t="shared" si="32"/>
        <v>-10.013165500222627</v>
      </c>
      <c r="P128" s="106">
        <f t="shared" si="33"/>
        <v>6882377.0553388968</v>
      </c>
      <c r="Q128" s="106">
        <f t="shared" si="34"/>
        <v>2974.5576082757098</v>
      </c>
      <c r="R128" s="106">
        <f t="shared" si="35"/>
        <v>3395.1083756266789</v>
      </c>
      <c r="S128" s="106">
        <f t="shared" si="36"/>
        <v>734.34247651725411</v>
      </c>
      <c r="T128" s="106">
        <f t="shared" si="37"/>
        <v>910.67289067993545</v>
      </c>
      <c r="U128" s="106">
        <f t="shared" si="38"/>
        <v>200.26331000445251</v>
      </c>
      <c r="V128" s="107">
        <f>P128*'Levy Proposition'!B$5/(1+Assumptions!$D$49)^('Incentive Relocation assumption'!$I128-2022)</f>
        <v>4151408.686110382</v>
      </c>
      <c r="W128" s="107">
        <f>Q128*'Levy Proposition'!C$5/(1+Assumptions!$D$49)^('Incentive Relocation assumption'!$I128-2022)</f>
        <v>4636.0975434379261</v>
      </c>
      <c r="X128" s="107">
        <f>R128*'Levy Proposition'!D$5/(1+Assumptions!$D$49)^('Incentive Relocation assumption'!$I128-2022)</f>
        <v>3427.2193188914225</v>
      </c>
      <c r="Y128" s="107">
        <f>S128*'Levy Proposition'!E$5/(1+Assumptions!$D$49)^('Incentive Relocation assumption'!$I128-2022)</f>
        <v>1206.8368082395659</v>
      </c>
      <c r="Z128" s="107">
        <f>T128*'Levy Proposition'!F$5/(1+Assumptions!$D$49)^('Incentive Relocation assumption'!$I128-2022)</f>
        <v>840.18170512115387</v>
      </c>
      <c r="AA128" s="107">
        <f>U128*'Levy Proposition'!G$5/(1+Assumptions!$D$49)^('Incentive Relocation assumption'!$I128-2022)</f>
        <v>474.09723948064567</v>
      </c>
      <c r="AB128" s="81">
        <f>P128*'Levy Proposition'!B$33/(1+Assumptions!$D$49)^('Incentive Relocation assumption'!$I128-2022)</f>
        <v>4147595.545158607</v>
      </c>
      <c r="AC128" s="81">
        <f>Q128*'Levy Proposition'!C$33/(1+Assumptions!$D$49)^('Incentive Relocation assumption'!$I128-2022)</f>
        <v>4631.8392073558989</v>
      </c>
      <c r="AD128" s="81">
        <f>R128*'Levy Proposition'!D$33/(1+Assumptions!$D$49)^('Incentive Relocation assumption'!$I128-2022)</f>
        <v>3424.0713584462601</v>
      </c>
      <c r="AE128" s="81">
        <f>S128*'Levy Proposition'!E$33/(1+Assumptions!$D$49)^('Incentive Relocation assumption'!$I128-2022)</f>
        <v>1205.72830767902</v>
      </c>
      <c r="AF128" s="81">
        <f>T128*'Levy Proposition'!F$33/(1+Assumptions!$D$49)^('Incentive Relocation assumption'!$I128-2022)</f>
        <v>839.40998363840777</v>
      </c>
      <c r="AG128" s="81">
        <f>U128*'Levy Proposition'!G$33/(1+Assumptions!$D$49)^('Incentive Relocation assumption'!$I128-2022)</f>
        <v>473.66177293526897</v>
      </c>
      <c r="AH128" s="109">
        <f t="shared" si="22"/>
        <v>3813.1409517750144</v>
      </c>
      <c r="AI128" s="109">
        <f t="shared" si="23"/>
        <v>4.2583360820271992</v>
      </c>
      <c r="AJ128" s="109">
        <f t="shared" si="24"/>
        <v>3.1479604451624255</v>
      </c>
      <c r="AK128" s="109">
        <f t="shared" si="25"/>
        <v>1.1085005605459628</v>
      </c>
      <c r="AL128" s="109">
        <f t="shared" si="26"/>
        <v>0.77172148274610208</v>
      </c>
      <c r="AM128" s="109">
        <f t="shared" si="27"/>
        <v>0.43546654537669838</v>
      </c>
      <c r="AN128" s="106">
        <f>'Levy Proposition'!B$11*'Incentive Relocation assumption'!J128/(1+Assumptions!$D$49)^('Incentive Relocation assumption'!$I128-2022)</f>
        <v>0</v>
      </c>
      <c r="AO128" s="106">
        <f>-'Levy Proposition'!C$11*'Incentive Relocation assumption'!K128/(1+Assumptions!$D$49)^('Incentive Relocation assumption'!$I128-2022)</f>
        <v>383.21694591986392</v>
      </c>
      <c r="AP128" s="106">
        <f>-'Levy Proposition'!D$11*'Incentive Relocation assumption'!L128/(1+Assumptions!$D$49)^('Incentive Relocation assumption'!$I128-2022)</f>
        <v>185.99602201197149</v>
      </c>
      <c r="AQ128" s="106">
        <f>-'Levy Proposition'!E$11*'Incentive Relocation assumption'!M128/(1+Assumptions!$D$49)^('Incentive Relocation assumption'!$I128-2022)</f>
        <v>103.0078066364599</v>
      </c>
      <c r="AR128" s="106">
        <f>-'Levy Proposition'!F$11*'Incentive Relocation assumption'!N128/(1+Assumptions!$D$49)^('Incentive Relocation assumption'!$I128-2022)</f>
        <v>39.222883975916893</v>
      </c>
      <c r="AS128" s="106">
        <f>-'Levy Proposition'!G$11*'Incentive Relocation assumption'!O128/(1+Assumptions!$D$49)^('Incentive Relocation assumption'!$I128-2022)</f>
        <v>47.641436602805356</v>
      </c>
    </row>
    <row r="129" spans="1:45" x14ac:dyDescent="0.35">
      <c r="A129">
        <v>2147</v>
      </c>
      <c r="B129" s="84">
        <f>'Future 95% Cost'!V128</f>
        <v>2828704.9615455153</v>
      </c>
      <c r="C129" s="84">
        <f>'Future 95% Cost'!W128</f>
        <v>5017553.5069219982</v>
      </c>
      <c r="D129" s="84">
        <f>'Future 95% Cost'!X128</f>
        <v>3766947.2732327487</v>
      </c>
      <c r="E129" s="84">
        <f>'Future 95% Cost'!Y128</f>
        <v>1387951.5846407579</v>
      </c>
      <c r="F129" s="84">
        <f>'Future 95% Cost'!Z128</f>
        <v>966965.53774056444</v>
      </c>
      <c r="G129" s="84">
        <f>'Future 95% Cost'!AA128</f>
        <v>546216.19572230359</v>
      </c>
      <c r="H129" s="84"/>
      <c r="I129">
        <v>2147</v>
      </c>
      <c r="J129" s="103">
        <f t="shared" si="21"/>
        <v>390.20987140244142</v>
      </c>
      <c r="K129" s="103">
        <f t="shared" si="28"/>
        <v>-141.29148639309622</v>
      </c>
      <c r="L129" s="103">
        <f t="shared" si="29"/>
        <v>-161.26764784226725</v>
      </c>
      <c r="M129" s="103">
        <f t="shared" si="30"/>
        <v>-34.881267634569575</v>
      </c>
      <c r="N129" s="103">
        <f t="shared" si="31"/>
        <v>-43.256962307296931</v>
      </c>
      <c r="O129" s="103">
        <f t="shared" si="32"/>
        <v>-9.5125072252114933</v>
      </c>
      <c r="P129" s="106">
        <f t="shared" si="33"/>
        <v>6882787.8025719523</v>
      </c>
      <c r="Q129" s="106">
        <f t="shared" si="34"/>
        <v>2825.8297278619243</v>
      </c>
      <c r="R129" s="106">
        <f t="shared" si="35"/>
        <v>3225.352956845345</v>
      </c>
      <c r="S129" s="106">
        <f t="shared" si="36"/>
        <v>697.62535269139141</v>
      </c>
      <c r="T129" s="106">
        <f t="shared" si="37"/>
        <v>865.13924614593861</v>
      </c>
      <c r="U129" s="106">
        <f t="shared" si="38"/>
        <v>190.25014450422987</v>
      </c>
      <c r="V129" s="107">
        <f>P129*'Levy Proposition'!B$5/(1+Assumptions!$D$49)^('Incentive Relocation assumption'!$I129-2022)</f>
        <v>3933129.3619022863</v>
      </c>
      <c r="W129" s="107">
        <f>Q129*'Levy Proposition'!C$5/(1+Assumptions!$D$49)^('Incentive Relocation assumption'!$I129-2022)</f>
        <v>4172.4677915447892</v>
      </c>
      <c r="X129" s="107">
        <f>R129*'Levy Proposition'!D$5/(1+Assumptions!$D$49)^('Incentive Relocation assumption'!$I129-2022)</f>
        <v>3084.4826038820374</v>
      </c>
      <c r="Y129" s="107">
        <f>S129*'Levy Proposition'!E$5/(1+Assumptions!$D$49)^('Incentive Relocation assumption'!$I129-2022)</f>
        <v>1086.1479217920439</v>
      </c>
      <c r="Z129" s="107">
        <f>T129*'Levy Proposition'!F$5/(1+Assumptions!$D$49)^('Incentive Relocation assumption'!$I129-2022)</f>
        <v>756.1599105319026</v>
      </c>
      <c r="AA129" s="107">
        <f>U129*'Levy Proposition'!G$5/(1+Assumptions!$D$49)^('Incentive Relocation assumption'!$I129-2022)</f>
        <v>426.68547054046178</v>
      </c>
      <c r="AB129" s="81">
        <f>P129*'Levy Proposition'!B$33/(1+Assumptions!$D$49)^('Incentive Relocation assumption'!$I129-2022)</f>
        <v>3929516.7142993947</v>
      </c>
      <c r="AC129" s="81">
        <f>Q129*'Levy Proposition'!C$33/(1+Assumptions!$D$49)^('Incentive Relocation assumption'!$I129-2022)</f>
        <v>4168.6353074390609</v>
      </c>
      <c r="AD129" s="81">
        <f>R129*'Levy Proposition'!D$33/(1+Assumptions!$D$49)^('Incentive Relocation assumption'!$I129-2022)</f>
        <v>3081.649453059943</v>
      </c>
      <c r="AE129" s="81">
        <f>S129*'Levy Proposition'!E$33/(1+Assumptions!$D$49)^('Incentive Relocation assumption'!$I129-2022)</f>
        <v>1085.1502760690082</v>
      </c>
      <c r="AF129" s="81">
        <f>T129*'Levy Proposition'!F$33/(1+Assumptions!$D$49)^('Incentive Relocation assumption'!$I129-2022)</f>
        <v>755.46536452620899</v>
      </c>
      <c r="AG129" s="81">
        <f>U129*'Levy Proposition'!G$33/(1+Assumptions!$D$49)^('Incentive Relocation assumption'!$I129-2022)</f>
        <v>426.29355252798354</v>
      </c>
      <c r="AH129" s="109">
        <f t="shared" si="22"/>
        <v>3612.6476028915495</v>
      </c>
      <c r="AI129" s="109">
        <f t="shared" si="23"/>
        <v>3.8324841057283265</v>
      </c>
      <c r="AJ129" s="109">
        <f t="shared" si="24"/>
        <v>2.833150822094467</v>
      </c>
      <c r="AK129" s="109">
        <f t="shared" si="25"/>
        <v>0.99764572303570276</v>
      </c>
      <c r="AL129" s="109">
        <f t="shared" si="26"/>
        <v>0.69454600569360991</v>
      </c>
      <c r="AM129" s="109">
        <f t="shared" si="27"/>
        <v>0.39191801247824287</v>
      </c>
      <c r="AN129" s="106">
        <f>'Levy Proposition'!B$11*'Incentive Relocation assumption'!J129/(1+Assumptions!$D$49)^('Incentive Relocation assumption'!$I129-2022)</f>
        <v>0</v>
      </c>
      <c r="AO129" s="106">
        <f>-'Levy Proposition'!C$11*'Incentive Relocation assumption'!K129/(1+Assumptions!$D$49)^('Incentive Relocation assumption'!$I129-2022)</f>
        <v>344.89359834285858</v>
      </c>
      <c r="AP129" s="106">
        <f>-'Levy Proposition'!D$11*'Incentive Relocation assumption'!L129/(1+Assumptions!$D$49)^('Incentive Relocation assumption'!$I129-2022)</f>
        <v>167.39561752726041</v>
      </c>
      <c r="AQ129" s="106">
        <f>-'Levy Proposition'!E$11*'Incentive Relocation assumption'!M129/(1+Assumptions!$D$49)^('Incentive Relocation assumption'!$I129-2022)</f>
        <v>92.706581654359269</v>
      </c>
      <c r="AR129" s="106">
        <f>-'Levy Proposition'!F$11*'Incentive Relocation assumption'!N129/(1+Assumptions!$D$49)^('Incentive Relocation assumption'!$I129-2022)</f>
        <v>35.300426392592925</v>
      </c>
      <c r="AS129" s="106">
        <f>-'Levy Proposition'!G$11*'Incentive Relocation assumption'!O129/(1+Assumptions!$D$49)^('Incentive Relocation assumption'!$I129-2022)</f>
        <v>42.877087443833211</v>
      </c>
    </row>
    <row r="130" spans="1:45" x14ac:dyDescent="0.35">
      <c r="A130">
        <v>2148</v>
      </c>
      <c r="B130" s="84">
        <f>'Future 95% Cost'!V129</f>
        <v>2705022.812572462</v>
      </c>
      <c r="C130" s="84">
        <f>'Future 95% Cost'!W129</f>
        <v>4797694.6433532611</v>
      </c>
      <c r="D130" s="84">
        <f>'Future 95% Cost'!X129</f>
        <v>3602742.1316539296</v>
      </c>
      <c r="E130" s="84">
        <f>'Future 95% Cost'!Y129</f>
        <v>1328384.3431484217</v>
      </c>
      <c r="F130" s="84">
        <f>'Future 95% Cost'!Z129</f>
        <v>925550.19686497014</v>
      </c>
      <c r="G130" s="84">
        <f>'Future 95% Cost'!AA129</f>
        <v>522833.89772358543</v>
      </c>
      <c r="H130" s="84"/>
      <c r="I130">
        <v>2148</v>
      </c>
      <c r="J130" s="103">
        <f t="shared" si="21"/>
        <v>370.69937783231939</v>
      </c>
      <c r="K130" s="103">
        <f t="shared" si="28"/>
        <v>-134.22691207344141</v>
      </c>
      <c r="L130" s="103">
        <f t="shared" si="29"/>
        <v>-153.20426545015388</v>
      </c>
      <c r="M130" s="103">
        <f t="shared" si="30"/>
        <v>-33.137204252841094</v>
      </c>
      <c r="N130" s="103">
        <f t="shared" si="31"/>
        <v>-41.094114191932086</v>
      </c>
      <c r="O130" s="103">
        <f t="shared" si="32"/>
        <v>-9.036881863950919</v>
      </c>
      <c r="P130" s="106">
        <f t="shared" si="33"/>
        <v>6883178.0124433544</v>
      </c>
      <c r="Q130" s="106">
        <f t="shared" si="34"/>
        <v>2684.5382414688279</v>
      </c>
      <c r="R130" s="106">
        <f t="shared" si="35"/>
        <v>3064.0853090030778</v>
      </c>
      <c r="S130" s="106">
        <f t="shared" si="36"/>
        <v>662.74408505682186</v>
      </c>
      <c r="T130" s="106">
        <f t="shared" si="37"/>
        <v>821.88228383864168</v>
      </c>
      <c r="U130" s="106">
        <f t="shared" si="38"/>
        <v>180.73763727901837</v>
      </c>
      <c r="V130" s="107">
        <f>P130*'Levy Proposition'!B$5/(1+Assumptions!$D$49)^('Incentive Relocation assumption'!$I130-2022)</f>
        <v>3726315.9413430905</v>
      </c>
      <c r="W130" s="107">
        <f>Q130*'Levy Proposition'!C$5/(1+Assumptions!$D$49)^('Incentive Relocation assumption'!$I130-2022)</f>
        <v>3755.2030146821585</v>
      </c>
      <c r="X130" s="107">
        <f>R130*'Levy Proposition'!D$5/(1+Assumptions!$D$49)^('Incentive Relocation assumption'!$I130-2022)</f>
        <v>2776.0210387493812</v>
      </c>
      <c r="Y130" s="107">
        <f>S130*'Levy Proposition'!E$5/(1+Assumptions!$D$49)^('Incentive Relocation assumption'!$I130-2022)</f>
        <v>977.52844457408503</v>
      </c>
      <c r="Z130" s="107">
        <f>T130*'Levy Proposition'!F$5/(1+Assumptions!$D$49)^('Incentive Relocation assumption'!$I130-2022)</f>
        <v>680.54065782492239</v>
      </c>
      <c r="AA130" s="107">
        <f>U130*'Levy Proposition'!G$5/(1+Assumptions!$D$49)^('Incentive Relocation assumption'!$I130-2022)</f>
        <v>384.01508300232922</v>
      </c>
      <c r="AB130" s="81">
        <f>P130*'Levy Proposition'!B$33/(1+Assumptions!$D$49)^('Incentive Relocation assumption'!$I130-2022)</f>
        <v>3722893.2554575186</v>
      </c>
      <c r="AC130" s="81">
        <f>Q130*'Levy Proposition'!C$33/(1+Assumptions!$D$49)^('Incentive Relocation assumption'!$I130-2022)</f>
        <v>3751.7537955182102</v>
      </c>
      <c r="AD130" s="81">
        <f>R130*'Levy Proposition'!D$33/(1+Assumptions!$D$49)^('Incentive Relocation assumption'!$I130-2022)</f>
        <v>2773.4712152301354</v>
      </c>
      <c r="AE130" s="81">
        <f>S130*'Levy Proposition'!E$33/(1+Assumptions!$D$49)^('Incentive Relocation assumption'!$I130-2022)</f>
        <v>976.6305677266422</v>
      </c>
      <c r="AF130" s="81">
        <f>T130*'Levy Proposition'!F$33/(1+Assumptions!$D$49)^('Incentive Relocation assumption'!$I130-2022)</f>
        <v>679.91556941568376</v>
      </c>
      <c r="AG130" s="81">
        <f>U130*'Levy Proposition'!G$33/(1+Assumptions!$D$49)^('Incentive Relocation assumption'!$I130-2022)</f>
        <v>383.66235848161534</v>
      </c>
      <c r="AH130" s="109">
        <f t="shared" si="22"/>
        <v>3422.6858855718747</v>
      </c>
      <c r="AI130" s="109">
        <f t="shared" si="23"/>
        <v>3.4492191639483281</v>
      </c>
      <c r="AJ130" s="109">
        <f t="shared" si="24"/>
        <v>2.5498235192458196</v>
      </c>
      <c r="AK130" s="109">
        <f t="shared" si="25"/>
        <v>0.89787684744283069</v>
      </c>
      <c r="AL130" s="109">
        <f t="shared" si="26"/>
        <v>0.62508840923862863</v>
      </c>
      <c r="AM130" s="109">
        <f t="shared" si="27"/>
        <v>0.35272452071387761</v>
      </c>
      <c r="AN130" s="106">
        <f>'Levy Proposition'!B$11*'Incentive Relocation assumption'!J130/(1+Assumptions!$D$49)^('Incentive Relocation assumption'!$I130-2022)</f>
        <v>0</v>
      </c>
      <c r="AO130" s="106">
        <f>-'Levy Proposition'!C$11*'Incentive Relocation assumption'!K130/(1+Assumptions!$D$49)^('Incentive Relocation assumption'!$I130-2022)</f>
        <v>310.40275082918572</v>
      </c>
      <c r="AP130" s="106">
        <f>-'Levy Proposition'!D$11*'Incentive Relocation assumption'!L130/(1+Assumptions!$D$49)^('Incentive Relocation assumption'!$I130-2022)</f>
        <v>150.65533372283241</v>
      </c>
      <c r="AQ130" s="106">
        <f>-'Levy Proposition'!E$11*'Incentive Relocation assumption'!M130/(1+Assumptions!$D$49)^('Incentive Relocation assumption'!$I130-2022)</f>
        <v>83.435523604230724</v>
      </c>
      <c r="AR130" s="106">
        <f>-'Levy Proposition'!F$11*'Incentive Relocation assumption'!N130/(1+Assumptions!$D$49)^('Incentive Relocation assumption'!$I130-2022)</f>
        <v>31.770231486904372</v>
      </c>
      <c r="AS130" s="106">
        <f>-'Levy Proposition'!G$11*'Incentive Relocation assumption'!O130/(1+Assumptions!$D$49)^('Incentive Relocation assumption'!$I130-2022)</f>
        <v>38.589193751513861</v>
      </c>
    </row>
    <row r="131" spans="1:45" x14ac:dyDescent="0.35">
      <c r="A131">
        <v>2149</v>
      </c>
      <c r="B131" s="84">
        <f>'Future 95% Cost'!V130</f>
        <v>2586781.4207181246</v>
      </c>
      <c r="C131" s="84">
        <f>'Future 95% Cost'!W130</f>
        <v>4587518.4433815405</v>
      </c>
      <c r="D131" s="84">
        <f>'Future 95% Cost'!X130</f>
        <v>3445739.3648384139</v>
      </c>
      <c r="E131" s="84">
        <f>'Future 95% Cost'!Y130</f>
        <v>1271397.6957740933</v>
      </c>
      <c r="F131" s="84">
        <f>'Future 95% Cost'!Z130</f>
        <v>885927.4570649016</v>
      </c>
      <c r="G131" s="84">
        <f>'Future 95% Cost'!AA130</f>
        <v>500463.44208695844</v>
      </c>
      <c r="H131" s="84"/>
      <c r="I131">
        <v>2149</v>
      </c>
      <c r="J131" s="103">
        <f t="shared" si="21"/>
        <v>352.16440894070342</v>
      </c>
      <c r="K131" s="103">
        <f t="shared" si="28"/>
        <v>-127.51556646976934</v>
      </c>
      <c r="L131" s="103">
        <f t="shared" si="29"/>
        <v>-145.54405217764619</v>
      </c>
      <c r="M131" s="103">
        <f t="shared" si="30"/>
        <v>-31.480344040199039</v>
      </c>
      <c r="N131" s="103">
        <f t="shared" si="31"/>
        <v>-39.039408482335482</v>
      </c>
      <c r="O131" s="103">
        <f t="shared" si="32"/>
        <v>-8.585037770753372</v>
      </c>
      <c r="P131" s="106">
        <f t="shared" si="33"/>
        <v>6883548.7118211864</v>
      </c>
      <c r="Q131" s="106">
        <f t="shared" si="34"/>
        <v>2550.3113293953866</v>
      </c>
      <c r="R131" s="106">
        <f t="shared" si="35"/>
        <v>2910.881043552924</v>
      </c>
      <c r="S131" s="106">
        <f t="shared" si="36"/>
        <v>629.60688080398074</v>
      </c>
      <c r="T131" s="106">
        <f t="shared" si="37"/>
        <v>780.78816964670955</v>
      </c>
      <c r="U131" s="106">
        <f t="shared" si="38"/>
        <v>171.70075541506745</v>
      </c>
      <c r="V131" s="107">
        <f>P131*'Levy Proposition'!B$5/(1+Assumptions!$D$49)^('Incentive Relocation assumption'!$I131-2022)</f>
        <v>3530367.251152976</v>
      </c>
      <c r="W131" s="107">
        <f>Q131*'Levy Proposition'!C$5/(1+Assumptions!$D$49)^('Incentive Relocation assumption'!$I131-2022)</f>
        <v>3379.666515354239</v>
      </c>
      <c r="X131" s="107">
        <f>R131*'Levy Proposition'!D$5/(1+Assumptions!$D$49)^('Incentive Relocation assumption'!$I131-2022)</f>
        <v>2498.4069606618255</v>
      </c>
      <c r="Y131" s="107">
        <f>S131*'Levy Proposition'!E$5/(1+Assumptions!$D$49)^('Incentive Relocation assumption'!$I131-2022)</f>
        <v>879.77138360200615</v>
      </c>
      <c r="Z131" s="107">
        <f>T131*'Levy Proposition'!F$5/(1+Assumptions!$D$49)^('Incentive Relocation assumption'!$I131-2022)</f>
        <v>612.48365656808835</v>
      </c>
      <c r="AA131" s="107">
        <f>U131*'Levy Proposition'!G$5/(1+Assumptions!$D$49)^('Incentive Relocation assumption'!$I131-2022)</f>
        <v>345.61191827435744</v>
      </c>
      <c r="AB131" s="81">
        <f>P131*'Levy Proposition'!B$33/(1+Assumptions!$D$49)^('Incentive Relocation assumption'!$I131-2022)</f>
        <v>3527124.5475412556</v>
      </c>
      <c r="AC131" s="81">
        <f>Q131*'Levy Proposition'!C$33/(1+Assumptions!$D$49)^('Incentive Relocation assumption'!$I131-2022)</f>
        <v>3376.5622329847006</v>
      </c>
      <c r="AD131" s="81">
        <f>R131*'Levy Proposition'!D$33/(1+Assumptions!$D$49)^('Incentive Relocation assumption'!$I131-2022)</f>
        <v>2496.1121304930261</v>
      </c>
      <c r="AE131" s="81">
        <f>S131*'Levy Proposition'!E$33/(1+Assumptions!$D$49)^('Incentive Relocation assumption'!$I131-2022)</f>
        <v>878.96329831224966</v>
      </c>
      <c r="AF131" s="81">
        <f>T131*'Levy Proposition'!F$33/(1+Assumptions!$D$49)^('Incentive Relocation assumption'!$I131-2022)</f>
        <v>611.92107969605763</v>
      </c>
      <c r="AG131" s="81">
        <f>U131*'Levy Proposition'!G$33/(1+Assumptions!$D$49)^('Incentive Relocation assumption'!$I131-2022)</f>
        <v>345.29446772717256</v>
      </c>
      <c r="AH131" s="109">
        <f t="shared" si="22"/>
        <v>3242.7036117203534</v>
      </c>
      <c r="AI131" s="109">
        <f t="shared" si="23"/>
        <v>3.1042823695383959</v>
      </c>
      <c r="AJ131" s="109">
        <f t="shared" si="24"/>
        <v>2.294830168799308</v>
      </c>
      <c r="AK131" s="109">
        <f t="shared" si="25"/>
        <v>0.80808528975649097</v>
      </c>
      <c r="AL131" s="109">
        <f t="shared" si="26"/>
        <v>0.56257687203071782</v>
      </c>
      <c r="AM131" s="109">
        <f t="shared" si="27"/>
        <v>0.31745054718487609</v>
      </c>
      <c r="AN131" s="106">
        <f>'Levy Proposition'!B$11*'Incentive Relocation assumption'!J131/(1+Assumptions!$D$49)^('Incentive Relocation assumption'!$I131-2022)</f>
        <v>0</v>
      </c>
      <c r="AO131" s="106">
        <f>-'Levy Proposition'!C$11*'Incentive Relocation assumption'!K131/(1+Assumptions!$D$49)^('Incentive Relocation assumption'!$I131-2022)</f>
        <v>279.36113684123592</v>
      </c>
      <c r="AP131" s="106">
        <f>-'Levy Proposition'!D$11*'Incentive Relocation assumption'!L131/(1+Assumptions!$D$49)^('Incentive Relocation assumption'!$I131-2022)</f>
        <v>135.58915050713202</v>
      </c>
      <c r="AQ131" s="106">
        <f>-'Levy Proposition'!E$11*'Incentive Relocation assumption'!M131/(1+Assumptions!$D$49)^('Incentive Relocation assumption'!$I131-2022)</f>
        <v>75.091611349309161</v>
      </c>
      <c r="AR131" s="106">
        <f>-'Levy Proposition'!F$11*'Incentive Relocation assumption'!N131/(1+Assumptions!$D$49)^('Incentive Relocation assumption'!$I131-2022)</f>
        <v>28.593071299084396</v>
      </c>
      <c r="AS131" s="106">
        <f>-'Levy Proposition'!G$11*'Incentive Relocation assumption'!O131/(1+Assumptions!$D$49)^('Incentive Relocation assumption'!$I131-2022)</f>
        <v>34.730107924017808</v>
      </c>
    </row>
    <row r="132" spans="1:45" x14ac:dyDescent="0.35">
      <c r="A132">
        <v>2150</v>
      </c>
      <c r="B132" s="84">
        <f>'Future 95% Cost'!V131</f>
        <v>2473740.2822103617</v>
      </c>
      <c r="C132" s="84">
        <f>'Future 95% Cost'!W131</f>
        <v>4386596.7177949604</v>
      </c>
      <c r="D132" s="84">
        <f>'Future 95% Cost'!X131</f>
        <v>3295621.4842982893</v>
      </c>
      <c r="E132" s="84">
        <f>'Future 95% Cost'!Y131</f>
        <v>1216878.994432301</v>
      </c>
      <c r="F132" s="84">
        <f>'Future 95% Cost'!Z131</f>
        <v>848019.07206691708</v>
      </c>
      <c r="G132" s="84">
        <f>'Future 95% Cost'!AA131</f>
        <v>479060.6645972603</v>
      </c>
      <c r="H132" s="84"/>
      <c r="I132">
        <v>2150</v>
      </c>
      <c r="J132" s="103">
        <f t="shared" si="21"/>
        <v>334.55618849366829</v>
      </c>
      <c r="K132" s="103">
        <f t="shared" si="28"/>
        <v>-121.13978814628086</v>
      </c>
      <c r="L132" s="103">
        <f t="shared" si="29"/>
        <v>-138.26684956876389</v>
      </c>
      <c r="M132" s="103">
        <f t="shared" si="30"/>
        <v>-29.906326838189088</v>
      </c>
      <c r="N132" s="103">
        <f t="shared" si="31"/>
        <v>-37.087438058218702</v>
      </c>
      <c r="O132" s="103">
        <f t="shared" si="32"/>
        <v>-8.1557858822157048</v>
      </c>
      <c r="P132" s="106">
        <f t="shared" si="33"/>
        <v>6883900.8762301272</v>
      </c>
      <c r="Q132" s="106">
        <f t="shared" si="34"/>
        <v>2422.7957629256171</v>
      </c>
      <c r="R132" s="106">
        <f t="shared" si="35"/>
        <v>2765.3369913752776</v>
      </c>
      <c r="S132" s="106">
        <f t="shared" si="36"/>
        <v>598.1265367637817</v>
      </c>
      <c r="T132" s="106">
        <f t="shared" si="37"/>
        <v>741.74876116437406</v>
      </c>
      <c r="U132" s="106">
        <f t="shared" si="38"/>
        <v>163.11571764431409</v>
      </c>
      <c r="V132" s="107">
        <f>P132*'Levy Proposition'!B$5/(1+Assumptions!$D$49)^('Incentive Relocation assumption'!$I132-2022)</f>
        <v>3344713.5267311609</v>
      </c>
      <c r="W132" s="107">
        <f>Q132*'Levy Proposition'!C$5/(1+Assumptions!$D$49)^('Incentive Relocation assumption'!$I132-2022)</f>
        <v>3041.6852858149505</v>
      </c>
      <c r="X132" s="107">
        <f>R132*'Levy Proposition'!D$5/(1+Assumptions!$D$49)^('Incentive Relocation assumption'!$I132-2022)</f>
        <v>2248.5554878559369</v>
      </c>
      <c r="Y132" s="107">
        <f>S132*'Levy Proposition'!E$5/(1+Assumptions!$D$49)^('Incentive Relocation assumption'!$I132-2022)</f>
        <v>791.79045039678977</v>
      </c>
      <c r="Z132" s="107">
        <f>T132*'Levy Proposition'!F$5/(1+Assumptions!$D$49)^('Incentive Relocation assumption'!$I132-2022)</f>
        <v>551.23264899703372</v>
      </c>
      <c r="AA132" s="107">
        <f>U132*'Levy Proposition'!G$5/(1+Assumptions!$D$49)^('Incentive Relocation assumption'!$I132-2022)</f>
        <v>311.04923566910168</v>
      </c>
      <c r="AB132" s="81">
        <f>P132*'Levy Proposition'!B$33/(1+Assumptions!$D$49)^('Incentive Relocation assumption'!$I132-2022)</f>
        <v>3341641.3492884999</v>
      </c>
      <c r="AC132" s="81">
        <f>Q132*'Levy Proposition'!C$33/(1+Assumptions!$D$49)^('Incentive Relocation assumption'!$I132-2022)</f>
        <v>3038.8914450725156</v>
      </c>
      <c r="AD132" s="81">
        <f>R132*'Levy Proposition'!D$33/(1+Assumptions!$D$49)^('Incentive Relocation assumption'!$I132-2022)</f>
        <v>2246.4901506026399</v>
      </c>
      <c r="AE132" s="81">
        <f>S132*'Levy Proposition'!E$33/(1+Assumptions!$D$49)^('Incentive Relocation assumption'!$I132-2022)</f>
        <v>791.06317712164002</v>
      </c>
      <c r="AF132" s="81">
        <f>T132*'Levy Proposition'!F$33/(1+Assumptions!$D$49)^('Incentive Relocation assumption'!$I132-2022)</f>
        <v>550.72633223885032</v>
      </c>
      <c r="AG132" s="81">
        <f>U132*'Levy Proposition'!G$33/(1+Assumptions!$D$49)^('Incentive Relocation assumption'!$I132-2022)</f>
        <v>310.76353154594057</v>
      </c>
      <c r="AH132" s="109">
        <f t="shared" si="22"/>
        <v>3072.1774426610209</v>
      </c>
      <c r="AI132" s="109">
        <f t="shared" si="23"/>
        <v>2.7938407424348952</v>
      </c>
      <c r="AJ132" s="109">
        <f t="shared" si="24"/>
        <v>2.0653372532970025</v>
      </c>
      <c r="AK132" s="109">
        <f t="shared" si="25"/>
        <v>0.72727327514974149</v>
      </c>
      <c r="AL132" s="109">
        <f t="shared" si="26"/>
        <v>0.50631675818340227</v>
      </c>
      <c r="AM132" s="109">
        <f t="shared" si="27"/>
        <v>0.2857041231611106</v>
      </c>
      <c r="AN132" s="106">
        <f>'Levy Proposition'!B$11*'Incentive Relocation assumption'!J132/(1+Assumptions!$D$49)^('Incentive Relocation assumption'!$I132-2022)</f>
        <v>0</v>
      </c>
      <c r="AO132" s="106">
        <f>-'Levy Proposition'!C$11*'Incentive Relocation assumption'!K132/(1+Assumptions!$D$49)^('Incentive Relocation assumption'!$I132-2022)</f>
        <v>251.42381814835952</v>
      </c>
      <c r="AP132" s="106">
        <f>-'Levy Proposition'!D$11*'Incentive Relocation assumption'!L132/(1+Assumptions!$D$49)^('Incentive Relocation assumption'!$I132-2022)</f>
        <v>122.02965060014643</v>
      </c>
      <c r="AQ132" s="106">
        <f>-'Levy Proposition'!E$11*'Incentive Relocation assumption'!M132/(1+Assumptions!$D$49)^('Incentive Relocation assumption'!$I132-2022)</f>
        <v>67.582126310882003</v>
      </c>
      <c r="AR132" s="106">
        <f>-'Levy Proposition'!F$11*'Incentive Relocation assumption'!N132/(1+Assumptions!$D$49)^('Incentive Relocation assumption'!$I132-2022)</f>
        <v>25.733640834550478</v>
      </c>
      <c r="AS132" s="106">
        <f>-'Levy Proposition'!G$11*'Incentive Relocation assumption'!O132/(1+Assumptions!$D$49)^('Incentive Relocation assumption'!$I132-2022)</f>
        <v>31.256947325223823</v>
      </c>
    </row>
    <row r="136" spans="1:45" x14ac:dyDescent="0.35">
      <c r="W136" s="92"/>
    </row>
  </sheetData>
  <mergeCells count="6">
    <mergeCell ref="AN3:AS3"/>
    <mergeCell ref="J3:O3"/>
    <mergeCell ref="P3:U3"/>
    <mergeCell ref="V3:AA3"/>
    <mergeCell ref="AB3:AG3"/>
    <mergeCell ref="AH3:AM3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7D96F-5CA3-4324-A13A-77C6B8CC60CF}">
  <dimension ref="A1:N134"/>
  <sheetViews>
    <sheetView workbookViewId="0">
      <selection activeCell="N37" sqref="N37"/>
    </sheetView>
  </sheetViews>
  <sheetFormatPr defaultRowHeight="14.5" x14ac:dyDescent="0.35"/>
  <cols>
    <col min="2" max="2" width="48.26953125" bestFit="1" customWidth="1"/>
    <col min="3" max="3" width="21.26953125" customWidth="1"/>
    <col min="4" max="4" width="26.7265625" customWidth="1"/>
    <col min="6" max="8" width="35.453125" customWidth="1"/>
    <col min="11" max="11" width="17.7265625" bestFit="1" customWidth="1"/>
    <col min="12" max="13" width="19" customWidth="1"/>
    <col min="14" max="14" width="15.81640625" bestFit="1" customWidth="1"/>
  </cols>
  <sheetData>
    <row r="1" spans="1:14" x14ac:dyDescent="0.35">
      <c r="B1" t="s">
        <v>179</v>
      </c>
    </row>
    <row r="2" spans="1:14" x14ac:dyDescent="0.35">
      <c r="B2" t="s">
        <v>180</v>
      </c>
      <c r="C2" s="100">
        <v>0</v>
      </c>
    </row>
    <row r="3" spans="1:14" x14ac:dyDescent="0.35">
      <c r="B3" t="s">
        <v>181</v>
      </c>
      <c r="C3" s="100">
        <v>1</v>
      </c>
    </row>
    <row r="5" spans="1:14" x14ac:dyDescent="0.35">
      <c r="A5" s="113"/>
      <c r="B5" s="131" t="s">
        <v>182</v>
      </c>
      <c r="C5" s="131"/>
      <c r="D5" s="131"/>
      <c r="F5" s="132" t="s">
        <v>183</v>
      </c>
      <c r="G5" s="132"/>
      <c r="H5" s="132"/>
      <c r="K5" s="111"/>
      <c r="L5" s="112" t="s">
        <v>178</v>
      </c>
      <c r="M5" s="112" t="s">
        <v>167</v>
      </c>
      <c r="N5" s="112" t="s">
        <v>122</v>
      </c>
    </row>
    <row r="6" spans="1:14" x14ac:dyDescent="0.35">
      <c r="A6" s="113" t="s">
        <v>0</v>
      </c>
      <c r="B6" s="113" t="s">
        <v>177</v>
      </c>
      <c r="C6" s="113" t="s">
        <v>178</v>
      </c>
      <c r="D6" s="113" t="s">
        <v>167</v>
      </c>
      <c r="F6" s="117" t="s">
        <v>177</v>
      </c>
      <c r="G6" s="117" t="s">
        <v>178</v>
      </c>
      <c r="H6" s="117" t="s">
        <v>167</v>
      </c>
      <c r="K6" s="112" t="s">
        <v>182</v>
      </c>
      <c r="L6" s="120">
        <f>SUM(C7:C134)</f>
        <v>0</v>
      </c>
      <c r="M6" s="120">
        <f>SUM(D7:D134)</f>
        <v>106011176694.19392</v>
      </c>
      <c r="N6" s="120">
        <f>SUM(M6,L6)</f>
        <v>106011176694.19392</v>
      </c>
    </row>
    <row r="7" spans="1:14" x14ac:dyDescent="0.35">
      <c r="A7" s="114">
        <v>2023</v>
      </c>
      <c r="B7" s="115">
        <f>SUM('Future 95% Cost'!V4:AA4)</f>
        <v>4213535965.6709518</v>
      </c>
      <c r="C7" s="115">
        <f>$C$2*B7</f>
        <v>0</v>
      </c>
      <c r="D7" s="116">
        <f>B7*$C$3</f>
        <v>4213535965.6709518</v>
      </c>
      <c r="F7" s="118">
        <f>SUM(G7,H7)</f>
        <v>5930001964.0047045</v>
      </c>
      <c r="G7" s="118">
        <f>SUM('Incentive Relocation assumption'!AH5:AS5)</f>
        <v>327790172.04338646</v>
      </c>
      <c r="H7" s="119">
        <f>SUM('Incentive Relocation assumption'!AB5:AG5)</f>
        <v>5602211791.961318</v>
      </c>
      <c r="K7" s="112" t="s">
        <v>183</v>
      </c>
      <c r="L7" s="120">
        <f>SUM(G7:G134)</f>
        <v>3304271969.511683</v>
      </c>
      <c r="M7" s="120">
        <f>SUM(H7:H134)</f>
        <v>84861573318.689545</v>
      </c>
      <c r="N7" s="120">
        <f>SUM(M7,L7)</f>
        <v>88165845288.201233</v>
      </c>
    </row>
    <row r="8" spans="1:14" x14ac:dyDescent="0.35">
      <c r="A8" s="114">
        <v>2024</v>
      </c>
      <c r="B8" s="115">
        <f>SUM('Future 95% Cost'!V5:AA5)</f>
        <v>4025665052.8665662</v>
      </c>
      <c r="C8" s="115">
        <f t="shared" ref="C8:C71" si="0">$C$2*B8</f>
        <v>0</v>
      </c>
      <c r="D8" s="116">
        <f t="shared" ref="D8:D71" si="1">B8*$C$3</f>
        <v>4025665052.8665662</v>
      </c>
      <c r="F8" s="118">
        <f t="shared" ref="F8:F71" si="2">SUM(G8,H8)</f>
        <v>5489252097.1930199</v>
      </c>
      <c r="G8" s="118">
        <f>SUM('Incentive Relocation assumption'!AH6:AS6)</f>
        <v>295149608.99983335</v>
      </c>
      <c r="H8" s="119">
        <f>SUM('Incentive Relocation assumption'!AB6:AG6)</f>
        <v>5194102488.1931868</v>
      </c>
    </row>
    <row r="9" spans="1:14" x14ac:dyDescent="0.35">
      <c r="A9" s="114">
        <v>2025</v>
      </c>
      <c r="B9" s="115">
        <f>SUM('Future 95% Cost'!V6:AA6)</f>
        <v>3846192006.9548678</v>
      </c>
      <c r="C9" s="115">
        <f t="shared" si="0"/>
        <v>0</v>
      </c>
      <c r="D9" s="116">
        <f t="shared" si="1"/>
        <v>3846192006.9548678</v>
      </c>
      <c r="F9" s="118">
        <f t="shared" si="2"/>
        <v>5084563905.3180294</v>
      </c>
      <c r="G9" s="118">
        <f>SUM('Incentive Relocation assumption'!AH7:AS7)</f>
        <v>265765880.94169411</v>
      </c>
      <c r="H9" s="119">
        <f>SUM('Incentive Relocation assumption'!AB7:AG7)</f>
        <v>4818798024.3763351</v>
      </c>
      <c r="K9" s="111"/>
      <c r="L9" s="112" t="s">
        <v>178</v>
      </c>
      <c r="M9" s="112" t="s">
        <v>167</v>
      </c>
      <c r="N9" s="112" t="s">
        <v>122</v>
      </c>
    </row>
    <row r="10" spans="1:14" x14ac:dyDescent="0.35">
      <c r="A10" s="114">
        <v>2026</v>
      </c>
      <c r="B10" s="115">
        <f>SUM('Future 95% Cost'!V7:AA7)</f>
        <v>3674740617.6049318</v>
      </c>
      <c r="C10" s="115">
        <f t="shared" si="0"/>
        <v>0</v>
      </c>
      <c r="D10" s="116">
        <f t="shared" si="1"/>
        <v>3674740617.6049318</v>
      </c>
      <c r="F10" s="118">
        <f t="shared" si="2"/>
        <v>4712752955.0390854</v>
      </c>
      <c r="G10" s="118">
        <f>SUM('Incentive Relocation assumption'!AH8:AS8)</f>
        <v>239313677.83526731</v>
      </c>
      <c r="H10" s="119">
        <f>SUM('Incentive Relocation assumption'!AB8:AG8)</f>
        <v>4473439277.2038183</v>
      </c>
      <c r="K10" s="112" t="s">
        <v>182</v>
      </c>
      <c r="L10" s="121">
        <f>L6/$N6</f>
        <v>0</v>
      </c>
      <c r="M10" s="121">
        <f>M6/$N6</f>
        <v>1</v>
      </c>
      <c r="N10" s="120">
        <f>SUM(M10,L10)</f>
        <v>1</v>
      </c>
    </row>
    <row r="11" spans="1:14" x14ac:dyDescent="0.35">
      <c r="A11" s="114">
        <v>2027</v>
      </c>
      <c r="B11" s="115">
        <f>SUM('Future 95% Cost'!V8:AA8)</f>
        <v>3510951561.0004492</v>
      </c>
      <c r="C11" s="115">
        <f t="shared" si="0"/>
        <v>0</v>
      </c>
      <c r="D11" s="116">
        <f t="shared" si="1"/>
        <v>3510951561.0004492</v>
      </c>
      <c r="F11" s="118">
        <f t="shared" si="2"/>
        <v>4370931063.4486961</v>
      </c>
      <c r="G11" s="118">
        <f>SUM('Incentive Relocation assumption'!AH9:AS9)</f>
        <v>215500201.65624726</v>
      </c>
      <c r="H11" s="119">
        <f>SUM('Incentive Relocation assumption'!AB9:AG9)</f>
        <v>4155430861.792449</v>
      </c>
      <c r="K11" s="112" t="s">
        <v>183</v>
      </c>
      <c r="L11" s="121">
        <f>L7/$N7</f>
        <v>3.7477914023401032E-2</v>
      </c>
      <c r="M11" s="121">
        <f>M7/$N7</f>
        <v>0.96252208597659894</v>
      </c>
      <c r="N11" s="120">
        <f>SUM(M11,L11)</f>
        <v>1</v>
      </c>
    </row>
    <row r="12" spans="1:14" x14ac:dyDescent="0.35">
      <c r="A12" s="114">
        <v>2028</v>
      </c>
      <c r="B12" s="115">
        <f>SUM('Future 95% Cost'!V9:AA9)</f>
        <v>3354481640.522275</v>
      </c>
      <c r="C12" s="115">
        <f t="shared" si="0"/>
        <v>0</v>
      </c>
      <c r="D12" s="116">
        <f t="shared" si="1"/>
        <v>3354481640.522275</v>
      </c>
      <c r="F12" s="118">
        <f t="shared" si="2"/>
        <v>4056477840.6225252</v>
      </c>
      <c r="G12" s="118">
        <f>SUM('Incentive Relocation assumption'!AH10:AS10)</f>
        <v>194061916.12217319</v>
      </c>
      <c r="H12" s="119">
        <f>SUM('Incentive Relocation assumption'!AB10:AG10)</f>
        <v>3862415924.5003519</v>
      </c>
    </row>
    <row r="13" spans="1:14" x14ac:dyDescent="0.35">
      <c r="A13" s="114">
        <v>2029</v>
      </c>
      <c r="B13" s="115">
        <f>SUM('Future 95% Cost'!V10:AA10)</f>
        <v>3205003061.6314712</v>
      </c>
      <c r="C13" s="115">
        <f t="shared" si="0"/>
        <v>0</v>
      </c>
      <c r="D13" s="116">
        <f t="shared" si="1"/>
        <v>3205003061.6314712</v>
      </c>
      <c r="F13" s="118">
        <f t="shared" si="2"/>
        <v>3767015016.5123196</v>
      </c>
      <c r="G13" s="118">
        <f>SUM('Incentive Relocation assumption'!AH11:AS11)</f>
        <v>174761621.40914434</v>
      </c>
      <c r="H13" s="119">
        <f>SUM('Incentive Relocation assumption'!AB11:AG11)</f>
        <v>3592253395.1031752</v>
      </c>
    </row>
    <row r="14" spans="1:14" x14ac:dyDescent="0.35">
      <c r="A14" s="114">
        <v>2030</v>
      </c>
      <c r="B14" s="115">
        <f>SUM('Future 95% Cost'!V11:AA11)</f>
        <v>3395691205.9985285</v>
      </c>
      <c r="C14" s="115">
        <f t="shared" si="0"/>
        <v>0</v>
      </c>
      <c r="D14" s="116">
        <f t="shared" si="1"/>
        <v>3395691205.9985285</v>
      </c>
      <c r="F14" s="118">
        <f t="shared" si="2"/>
        <v>3500383276.9738531</v>
      </c>
      <c r="G14" s="118">
        <f>SUM('Incentive Relocation assumption'!AH12:AS12)</f>
        <v>157385821.35594082</v>
      </c>
      <c r="H14" s="119">
        <f>SUM('Incentive Relocation assumption'!AB12:AG12)</f>
        <v>3342997455.6179123</v>
      </c>
      <c r="K14" s="111"/>
      <c r="L14" s="112" t="s">
        <v>182</v>
      </c>
      <c r="M14" s="112" t="s">
        <v>183</v>
      </c>
    </row>
    <row r="15" spans="1:14" x14ac:dyDescent="0.35">
      <c r="A15" s="114">
        <v>2031</v>
      </c>
      <c r="B15" s="115">
        <f>SUM('Future 95% Cost'!V12:AA12)</f>
        <v>3244413195.9455814</v>
      </c>
      <c r="C15" s="115">
        <f t="shared" si="0"/>
        <v>0</v>
      </c>
      <c r="D15" s="116">
        <f t="shared" si="1"/>
        <v>3244413195.9455814</v>
      </c>
      <c r="F15" s="118">
        <f t="shared" si="2"/>
        <v>3254621361.0735521</v>
      </c>
      <c r="G15" s="118">
        <f>SUM('Incentive Relocation assumption'!AH13:AS13)</f>
        <v>141742353.90837452</v>
      </c>
      <c r="H15" s="119">
        <f>SUM('Incentive Relocation assumption'!AB13:AG13)</f>
        <v>3112879007.1651778</v>
      </c>
      <c r="K15" s="112" t="s">
        <v>178</v>
      </c>
      <c r="L15" s="120">
        <f>L6</f>
        <v>0</v>
      </c>
      <c r="M15" s="120">
        <f>L7</f>
        <v>3304271969.511683</v>
      </c>
    </row>
    <row r="16" spans="1:14" x14ac:dyDescent="0.35">
      <c r="A16" s="114">
        <v>2032</v>
      </c>
      <c r="B16" s="115">
        <f>SUM('Future 95% Cost'!V13:AA13)</f>
        <v>3099892408.3766613</v>
      </c>
      <c r="C16" s="115">
        <f t="shared" si="0"/>
        <v>0</v>
      </c>
      <c r="D16" s="116">
        <f t="shared" si="1"/>
        <v>3099892408.3766613</v>
      </c>
      <c r="F16" s="118">
        <f t="shared" si="2"/>
        <v>3027947196.4426723</v>
      </c>
      <c r="G16" s="118">
        <f>SUM('Incentive Relocation assumption'!AH14:AS14)</f>
        <v>127658258.48136945</v>
      </c>
      <c r="H16" s="119">
        <f>SUM('Incentive Relocation assumption'!AB14:AG14)</f>
        <v>2900288937.9613028</v>
      </c>
      <c r="K16" s="112" t="s">
        <v>167</v>
      </c>
      <c r="L16" s="120">
        <f>M6</f>
        <v>106011176694.19392</v>
      </c>
      <c r="M16" s="120">
        <f>M7</f>
        <v>84861573318.689545</v>
      </c>
    </row>
    <row r="17" spans="1:8" x14ac:dyDescent="0.35">
      <c r="A17" s="114">
        <v>2033</v>
      </c>
      <c r="B17" s="115">
        <f>SUM('Future 95% Cost'!V14:AA14)</f>
        <v>2961826327.4882526</v>
      </c>
      <c r="C17" s="115">
        <f t="shared" si="0"/>
        <v>0</v>
      </c>
      <c r="D17" s="116">
        <f t="shared" si="1"/>
        <v>2961826327.4882526</v>
      </c>
      <c r="F17" s="118">
        <f t="shared" si="2"/>
        <v>2818740871.6189508</v>
      </c>
      <c r="G17" s="118">
        <f>SUM('Incentive Relocation assumption'!AH15:AS15)</f>
        <v>114977856.54852234</v>
      </c>
      <c r="H17" s="119">
        <f>SUM('Incentive Relocation assumption'!AB15:AG15)</f>
        <v>2703763015.0704284</v>
      </c>
    </row>
    <row r="18" spans="1:8" x14ac:dyDescent="0.35">
      <c r="A18" s="114">
        <v>2034</v>
      </c>
      <c r="B18" s="115">
        <f>SUM('Future 95% Cost'!V15:AA15)</f>
        <v>2829926008.115829</v>
      </c>
      <c r="C18" s="115">
        <f t="shared" si="0"/>
        <v>0</v>
      </c>
      <c r="D18" s="116">
        <f t="shared" si="1"/>
        <v>2829926008.115829</v>
      </c>
      <c r="F18" s="118">
        <f t="shared" si="2"/>
        <v>2625529264.2776618</v>
      </c>
      <c r="G18" s="118">
        <f>SUM('Incentive Relocation assumption'!AH16:AS16)</f>
        <v>103561024.1378524</v>
      </c>
      <c r="H18" s="119">
        <f>SUM('Incentive Relocation assumption'!AB16:AG16)</f>
        <v>2521968240.1398096</v>
      </c>
    </row>
    <row r="19" spans="1:8" x14ac:dyDescent="0.35">
      <c r="A19" s="114">
        <v>2035</v>
      </c>
      <c r="B19" s="115">
        <f>SUM('Future 95% Cost'!V16:AA16)</f>
        <v>2703915465.8557582</v>
      </c>
      <c r="C19" s="115">
        <f t="shared" si="0"/>
        <v>0</v>
      </c>
      <c r="D19" s="116">
        <f t="shared" si="1"/>
        <v>2703915465.8557582</v>
      </c>
      <c r="F19" s="118">
        <f t="shared" si="2"/>
        <v>2446972162.2272305</v>
      </c>
      <c r="G19" s="118">
        <f>SUM('Incentive Relocation assumption'!AH17:AS17)</f>
        <v>93281637.044578984</v>
      </c>
      <c r="H19" s="119">
        <f>SUM('Incentive Relocation assumption'!AB17:AG17)</f>
        <v>2353690525.1826515</v>
      </c>
    </row>
    <row r="20" spans="1:8" x14ac:dyDescent="0.35">
      <c r="A20" s="114">
        <v>2036</v>
      </c>
      <c r="B20" s="115">
        <f>SUM('Future 95% Cost'!V17:AA17)</f>
        <v>2583531094.6421628</v>
      </c>
      <c r="C20" s="115">
        <f t="shared" si="0"/>
        <v>0</v>
      </c>
      <c r="D20" s="116">
        <f t="shared" si="1"/>
        <v>2583531094.6421628</v>
      </c>
      <c r="F20" s="118">
        <f t="shared" si="2"/>
        <v>2281849730.2276969</v>
      </c>
      <c r="G20" s="118">
        <f>SUM('Incentive Relocation assumption'!AH18:AS18)</f>
        <v>84026171.490623847</v>
      </c>
      <c r="H20" s="119">
        <f>SUM('Incentive Relocation assumption'!AB18:AG18)</f>
        <v>2197823558.7370729</v>
      </c>
    </row>
    <row r="21" spans="1:8" x14ac:dyDescent="0.35">
      <c r="A21" s="114">
        <v>2037</v>
      </c>
      <c r="B21" s="115">
        <f>SUM('Future 95% Cost'!V18:AA18)</f>
        <v>2468521110.5408173</v>
      </c>
      <c r="C21" s="115">
        <f t="shared" si="0"/>
        <v>0</v>
      </c>
      <c r="D21" s="116">
        <f t="shared" si="1"/>
        <v>2468521110.5408173</v>
      </c>
      <c r="F21" s="118">
        <f t="shared" si="2"/>
        <v>2129051190.2618968</v>
      </c>
      <c r="G21" s="118">
        <f>SUM('Incentive Relocation assumption'!AH19:AS19)</f>
        <v>75692444.687529057</v>
      </c>
      <c r="H21" s="119">
        <f>SUM('Incentive Relocation assumption'!AB19:AG19)</f>
        <v>2053358745.5743678</v>
      </c>
    </row>
    <row r="22" spans="1:8" x14ac:dyDescent="0.35">
      <c r="A22" s="114">
        <v>2038</v>
      </c>
      <c r="B22" s="115">
        <f>SUM('Future 95% Cost'!V19:AA19)</f>
        <v>2358645020.5780382</v>
      </c>
      <c r="C22" s="115">
        <f t="shared" si="0"/>
        <v>0</v>
      </c>
      <c r="D22" s="116">
        <f t="shared" si="1"/>
        <v>2358645020.5780382</v>
      </c>
      <c r="F22" s="118">
        <f t="shared" si="2"/>
        <v>1987564596.0100603</v>
      </c>
      <c r="G22" s="118">
        <f>SUM('Incentive Relocation assumption'!AH20:AS20)</f>
        <v>68188481.313782528</v>
      </c>
      <c r="H22" s="119">
        <f>SUM('Incentive Relocation assumption'!AB20:AG20)</f>
        <v>1919376114.6962779</v>
      </c>
    </row>
    <row r="23" spans="1:8" x14ac:dyDescent="0.35">
      <c r="A23" s="114">
        <v>2039</v>
      </c>
      <c r="B23" s="115">
        <f>SUM('Future 95% Cost'!V20:AA20)</f>
        <v>2253673115.4759073</v>
      </c>
      <c r="C23" s="115">
        <f t="shared" si="0"/>
        <v>0</v>
      </c>
      <c r="D23" s="116">
        <f t="shared" si="1"/>
        <v>2253673115.4759073</v>
      </c>
      <c r="F23" s="118">
        <f t="shared" si="2"/>
        <v>1856467594.0933695</v>
      </c>
      <c r="G23" s="118">
        <f>SUM('Incentive Relocation assumption'!AH21:AS21)</f>
        <v>61431493.316389203</v>
      </c>
      <c r="H23" s="119">
        <f>SUM('Incentive Relocation assumption'!AB21:AG21)</f>
        <v>1795036100.7769802</v>
      </c>
    </row>
    <row r="24" spans="1:8" x14ac:dyDescent="0.35">
      <c r="A24" s="114">
        <v>2040</v>
      </c>
      <c r="B24" s="115">
        <f>SUM('Future 95% Cost'!V21:AA21)</f>
        <v>2311573810.9283085</v>
      </c>
      <c r="C24" s="115">
        <f t="shared" si="0"/>
        <v>0</v>
      </c>
      <c r="D24" s="116">
        <f t="shared" si="1"/>
        <v>2311573810.9283085</v>
      </c>
      <c r="F24" s="118">
        <f t="shared" si="2"/>
        <v>1734919075.2911577</v>
      </c>
      <c r="G24" s="118">
        <f>SUM('Incentive Relocation assumption'!AH22:AS22)</f>
        <v>55346961.705512725</v>
      </c>
      <c r="H24" s="119">
        <f>SUM('Incentive Relocation assumption'!AB22:AG22)</f>
        <v>1679572113.585645</v>
      </c>
    </row>
    <row r="25" spans="1:8" x14ac:dyDescent="0.35">
      <c r="A25" s="114">
        <v>2041</v>
      </c>
      <c r="B25" s="115">
        <f>SUM('Future 95% Cost'!V22:AA22)</f>
        <v>2208723533.765583</v>
      </c>
      <c r="C25" s="115">
        <f t="shared" si="0"/>
        <v>0</v>
      </c>
      <c r="D25" s="116">
        <f t="shared" si="1"/>
        <v>2208723533.765583</v>
      </c>
      <c r="F25" s="118">
        <f t="shared" si="2"/>
        <v>1622151628.5171194</v>
      </c>
      <c r="G25" s="118">
        <f>SUM('Incentive Relocation assumption'!AH23:AS23)</f>
        <v>49867810.144074187</v>
      </c>
      <c r="H25" s="119">
        <f>SUM('Incentive Relocation assumption'!AB23:AG23)</f>
        <v>1572283818.3730452</v>
      </c>
    </row>
    <row r="26" spans="1:8" x14ac:dyDescent="0.35">
      <c r="A26" s="114">
        <v>2042</v>
      </c>
      <c r="B26" s="115">
        <f>SUM('Future 95% Cost'!V23:AA23)</f>
        <v>2110462322.8184981</v>
      </c>
      <c r="C26" s="115">
        <f t="shared" si="0"/>
        <v>0</v>
      </c>
      <c r="D26" s="116">
        <f t="shared" si="1"/>
        <v>2110462322.8184981</v>
      </c>
      <c r="F26" s="118">
        <f t="shared" si="2"/>
        <v>1517464718.9676807</v>
      </c>
      <c r="G26" s="118">
        <f>SUM('Incentive Relocation assumption'!AH24:AS24)</f>
        <v>44933661.153978087</v>
      </c>
      <c r="H26" s="119">
        <f>SUM('Incentive Relocation assumption'!AB24:AG24)</f>
        <v>1472531057.8137026</v>
      </c>
    </row>
    <row r="27" spans="1:8" x14ac:dyDescent="0.35">
      <c r="A27" s="114">
        <v>2043</v>
      </c>
      <c r="B27" s="115">
        <f>SUM('Future 95% Cost'!V24:AA24)</f>
        <v>2016584926.3774185</v>
      </c>
      <c r="C27" s="115">
        <f t="shared" si="0"/>
        <v>0</v>
      </c>
      <c r="D27" s="116">
        <f t="shared" si="1"/>
        <v>2016584926.3774185</v>
      </c>
      <c r="F27" s="118">
        <f t="shared" si="2"/>
        <v>1420218519.6256514</v>
      </c>
      <c r="G27" s="118">
        <f>SUM('Incentive Relocation assumption'!AH25:AS25)</f>
        <v>40490166.678416423</v>
      </c>
      <c r="H27" s="119">
        <f>SUM('Incentive Relocation assumption'!AB25:AG25)</f>
        <v>1379728352.9472349</v>
      </c>
    </row>
    <row r="28" spans="1:8" x14ac:dyDescent="0.35">
      <c r="A28" s="114">
        <v>2044</v>
      </c>
      <c r="B28" s="115">
        <f>SUM('Future 95% Cost'!V25:AA25)</f>
        <v>1926895292.1834636</v>
      </c>
      <c r="C28" s="115">
        <f t="shared" si="0"/>
        <v>0</v>
      </c>
      <c r="D28" s="116">
        <f t="shared" si="1"/>
        <v>1926895292.1834636</v>
      </c>
      <c r="F28" s="118">
        <f t="shared" si="2"/>
        <v>1329828332.2998428</v>
      </c>
      <c r="G28" s="118">
        <f>SUM('Incentive Relocation assumption'!AH26:AS26)</f>
        <v>36488405.56571573</v>
      </c>
      <c r="H28" s="119">
        <f>SUM('Incentive Relocation assumption'!AB26:AG26)</f>
        <v>1293339926.734127</v>
      </c>
    </row>
    <row r="29" spans="1:8" x14ac:dyDescent="0.35">
      <c r="A29" s="114">
        <v>2045</v>
      </c>
      <c r="B29" s="115">
        <f>SUM('Future 95% Cost'!V26:AA26)</f>
        <v>1841206154.3286443</v>
      </c>
      <c r="C29" s="115">
        <f t="shared" si="0"/>
        <v>0</v>
      </c>
      <c r="D29" s="116">
        <f t="shared" si="1"/>
        <v>1841206154.3286443</v>
      </c>
      <c r="F29" s="118">
        <f t="shared" si="2"/>
        <v>1245759540.683598</v>
      </c>
      <c r="G29" s="118">
        <f>SUM('Incentive Relocation assumption'!AH27:AS27)</f>
        <v>32884341.28360793</v>
      </c>
      <c r="H29" s="119">
        <f>SUM('Incentive Relocation assumption'!AB27:AG27)</f>
        <v>1212875199.3999901</v>
      </c>
    </row>
    <row r="30" spans="1:8" x14ac:dyDescent="0.35">
      <c r="A30" s="114">
        <v>2046</v>
      </c>
      <c r="B30" s="115">
        <f>SUM('Future 95% Cost'!V27:AA27)</f>
        <v>1759338638.7383287</v>
      </c>
      <c r="C30" s="115">
        <f t="shared" si="0"/>
        <v>0</v>
      </c>
      <c r="D30" s="116">
        <f t="shared" si="1"/>
        <v>1759338638.7383287</v>
      </c>
      <c r="F30" s="118">
        <f t="shared" si="2"/>
        <v>1167523043.5913949</v>
      </c>
      <c r="G30" s="118">
        <f>SUM('Incentive Relocation assumption'!AH28:AS28)</f>
        <v>29638333.841875944</v>
      </c>
      <c r="H30" s="119">
        <f>SUM('Incentive Relocation assumption'!AB28:AG28)</f>
        <v>1137884709.7495189</v>
      </c>
    </row>
    <row r="31" spans="1:8" x14ac:dyDescent="0.35">
      <c r="A31" s="114">
        <v>2047</v>
      </c>
      <c r="B31" s="115">
        <f>SUM('Future 95% Cost'!V28:AA28)</f>
        <v>1681121886.3988099</v>
      </c>
      <c r="C31" s="115">
        <f t="shared" si="0"/>
        <v>0</v>
      </c>
      <c r="D31" s="116">
        <f t="shared" si="1"/>
        <v>1681121886.3988099</v>
      </c>
      <c r="F31" s="118">
        <f t="shared" si="2"/>
        <v>1094671121.6452069</v>
      </c>
      <c r="G31" s="118">
        <f>SUM('Incentive Relocation assumption'!AH29:AS29)</f>
        <v>26714700.503487784</v>
      </c>
      <c r="H31" s="119">
        <f>SUM('Incentive Relocation assumption'!AB29:AG29)</f>
        <v>1067956421.1417191</v>
      </c>
    </row>
    <row r="32" spans="1:8" x14ac:dyDescent="0.35">
      <c r="A32" s="114">
        <v>2048</v>
      </c>
      <c r="B32" s="115">
        <f>SUM('Future 95% Cost'!V29:AA29)</f>
        <v>1606392693.5304942</v>
      </c>
      <c r="C32" s="115">
        <f t="shared" si="0"/>
        <v>0</v>
      </c>
      <c r="D32" s="116">
        <f t="shared" si="1"/>
        <v>1606392693.5304942</v>
      </c>
      <c r="F32" s="118">
        <f t="shared" si="2"/>
        <v>1026793695.2873858</v>
      </c>
      <c r="G32" s="118">
        <f>SUM('Incentive Relocation assumption'!AH30:AS30)</f>
        <v>24081320.406281576</v>
      </c>
      <c r="H32" s="119">
        <f>SUM('Incentive Relocation assumption'!AB30:AG30)</f>
        <v>1002712374.8811042</v>
      </c>
    </row>
    <row r="33" spans="1:8" x14ac:dyDescent="0.35">
      <c r="A33" s="114">
        <v>2049</v>
      </c>
      <c r="B33" s="115">
        <f>SUM('Future 95% Cost'!V30:AA30)</f>
        <v>1534995167.9433181</v>
      </c>
      <c r="C33" s="115">
        <f t="shared" si="0"/>
        <v>0</v>
      </c>
      <c r="D33" s="116">
        <f t="shared" si="1"/>
        <v>1534995167.9433181</v>
      </c>
      <c r="F33" s="118">
        <f t="shared" si="2"/>
        <v>963514936.14490116</v>
      </c>
      <c r="G33" s="118">
        <f>SUM('Incentive Relocation assumption'!AH31:AS31)</f>
        <v>21709278.705027498</v>
      </c>
      <c r="H33" s="119">
        <f>SUM('Incentive Relocation assumption'!AB31:AG31)</f>
        <v>941805657.4398737</v>
      </c>
    </row>
    <row r="34" spans="1:8" x14ac:dyDescent="0.35">
      <c r="A34" s="114">
        <v>2050</v>
      </c>
      <c r="B34" s="115">
        <f>SUM('Future 95% Cost'!V31:AA31)</f>
        <v>1521768875.9995322</v>
      </c>
      <c r="C34" s="115">
        <f t="shared" si="0"/>
        <v>0</v>
      </c>
      <c r="D34" s="116">
        <f t="shared" si="1"/>
        <v>1521768875.9995322</v>
      </c>
      <c r="F34" s="118">
        <f t="shared" si="2"/>
        <v>904490197.50645614</v>
      </c>
      <c r="G34" s="118">
        <f>SUM('Incentive Relocation assumption'!AH32:AS32)</f>
        <v>19572546.282661252</v>
      </c>
      <c r="H34" s="119">
        <f>SUM('Incentive Relocation assumption'!AB32:AG32)</f>
        <v>884917651.22379494</v>
      </c>
    </row>
    <row r="35" spans="1:8" x14ac:dyDescent="0.35">
      <c r="A35" s="114">
        <v>2051</v>
      </c>
      <c r="B35" s="115">
        <f>SUM('Future 95% Cost'!V32:AA32)</f>
        <v>1454151295.884624</v>
      </c>
      <c r="C35" s="115">
        <f t="shared" si="0"/>
        <v>0</v>
      </c>
      <c r="D35" s="116">
        <f t="shared" si="1"/>
        <v>1454151295.884624</v>
      </c>
      <c r="F35" s="118">
        <f t="shared" si="2"/>
        <v>849403233.04018486</v>
      </c>
      <c r="G35" s="118">
        <f>SUM('Incentive Relocation assumption'!AH33:AS33)</f>
        <v>17647691.474577278</v>
      </c>
      <c r="H35" s="119">
        <f>SUM('Incentive Relocation assumption'!AB33:AG33)</f>
        <v>831755541.56560755</v>
      </c>
    </row>
    <row r="36" spans="1:8" x14ac:dyDescent="0.35">
      <c r="A36" s="114">
        <v>2052</v>
      </c>
      <c r="B36" s="115">
        <f>SUM('Future 95% Cost'!V33:AA33)</f>
        <v>1389547260.3874128</v>
      </c>
      <c r="C36" s="115">
        <f t="shared" si="0"/>
        <v>0</v>
      </c>
      <c r="D36" s="116">
        <f t="shared" si="1"/>
        <v>1389547260.3874128</v>
      </c>
      <c r="F36" s="118">
        <f t="shared" si="2"/>
        <v>797963675.91223812</v>
      </c>
      <c r="G36" s="118">
        <f>SUM('Incentive Relocation assumption'!AH34:AS34)</f>
        <v>15913620.605442941</v>
      </c>
      <c r="H36" s="119">
        <f>SUM('Incentive Relocation assumption'!AB34:AG34)</f>
        <v>782050055.30679512</v>
      </c>
    </row>
    <row r="37" spans="1:8" x14ac:dyDescent="0.35">
      <c r="A37" s="114">
        <v>2053</v>
      </c>
      <c r="B37" s="115">
        <f>SUM('Future 95% Cost'!V34:AA34)</f>
        <v>1327822120.5590644</v>
      </c>
      <c r="C37" s="115">
        <f t="shared" si="0"/>
        <v>0</v>
      </c>
      <c r="D37" s="116">
        <f t="shared" si="1"/>
        <v>1327822120.5590644</v>
      </c>
      <c r="F37" s="118">
        <f t="shared" si="2"/>
        <v>749904753.19877398</v>
      </c>
      <c r="G37" s="118">
        <f>SUM('Incentive Relocation assumption'!AH35:AS35)</f>
        <v>14351344.458012188</v>
      </c>
      <c r="H37" s="119">
        <f>SUM('Incentive Relocation assumption'!AB35:AG35)</f>
        <v>735553408.74076176</v>
      </c>
    </row>
    <row r="38" spans="1:8" x14ac:dyDescent="0.35">
      <c r="A38" s="114">
        <v>2054</v>
      </c>
      <c r="B38" s="115">
        <f>SUM('Future 95% Cost'!V35:AA35)</f>
        <v>1268847257.0344765</v>
      </c>
      <c r="C38" s="115">
        <f t="shared" si="0"/>
        <v>0</v>
      </c>
      <c r="D38" s="116">
        <f t="shared" si="1"/>
        <v>1268847257.0344765</v>
      </c>
      <c r="F38" s="118">
        <f t="shared" si="2"/>
        <v>704981212.94558096</v>
      </c>
      <c r="G38" s="118">
        <f>SUM('Incentive Relocation assumption'!AH36:AS36)</f>
        <v>12943768.081444299</v>
      </c>
      <c r="H38" s="119">
        <f>SUM('Incentive Relocation assumption'!AB36:AG36)</f>
        <v>692037444.8641367</v>
      </c>
    </row>
    <row r="39" spans="1:8" x14ac:dyDescent="0.35">
      <c r="A39" s="114">
        <v>2055</v>
      </c>
      <c r="B39" s="115">
        <f>SUM('Future 95% Cost'!V36:AA36)</f>
        <v>1212499809.4980128</v>
      </c>
      <c r="C39" s="115">
        <f t="shared" si="0"/>
        <v>0</v>
      </c>
      <c r="D39" s="116">
        <f t="shared" si="1"/>
        <v>1212499809.4980128</v>
      </c>
      <c r="F39" s="118">
        <f t="shared" si="2"/>
        <v>662967443.44767463</v>
      </c>
      <c r="G39" s="118">
        <f>SUM('Incentive Relocation assumption'!AH37:AS37)</f>
        <v>11675501.605840683</v>
      </c>
      <c r="H39" s="119">
        <f>SUM('Incentive Relocation assumption'!AB37:AG37)</f>
        <v>651291941.84183395</v>
      </c>
    </row>
    <row r="40" spans="1:8" x14ac:dyDescent="0.35">
      <c r="A40" s="114">
        <v>2056</v>
      </c>
      <c r="B40" s="115">
        <f>SUM('Future 95% Cost'!V37:AA37)</f>
        <v>1158662418.3091555</v>
      </c>
      <c r="C40" s="115">
        <f t="shared" si="0"/>
        <v>0</v>
      </c>
      <c r="D40" s="116">
        <f t="shared" si="1"/>
        <v>1158662418.3091555</v>
      </c>
      <c r="F40" s="118">
        <f t="shared" si="2"/>
        <v>623655766.31995225</v>
      </c>
      <c r="G40" s="118">
        <f>SUM('Incentive Relocation assumption'!AH38:AS38)</f>
        <v>10532689.963021141</v>
      </c>
      <c r="H40" s="119">
        <f>SUM('Incentive Relocation assumption'!AB38:AG38)</f>
        <v>613123076.35693109</v>
      </c>
    </row>
    <row r="41" spans="1:8" x14ac:dyDescent="0.35">
      <c r="A41" s="114">
        <v>2057</v>
      </c>
      <c r="B41" s="115">
        <f>SUM('Future 95% Cost'!V38:AA38)</f>
        <v>1107222977.740608</v>
      </c>
      <c r="C41" s="115">
        <f t="shared" si="0"/>
        <v>0</v>
      </c>
      <c r="D41" s="116">
        <f t="shared" si="1"/>
        <v>1107222977.740608</v>
      </c>
      <c r="F41" s="118">
        <f t="shared" si="2"/>
        <v>586854886.73117113</v>
      </c>
      <c r="G41" s="118">
        <f>SUM('Incentive Relocation assumption'!AH39:AS39)</f>
        <v>9502859.6235223506</v>
      </c>
      <c r="H41" s="119">
        <f>SUM('Incentive Relocation assumption'!AB39:AG39)</f>
        <v>577352027.10764873</v>
      </c>
    </row>
    <row r="42" spans="1:8" x14ac:dyDescent="0.35">
      <c r="A42" s="114">
        <v>2058</v>
      </c>
      <c r="B42" s="115">
        <f>SUM('Future 95% Cost'!V39:AA39)</f>
        <v>1058074400.306071</v>
      </c>
      <c r="C42" s="115">
        <f t="shared" si="0"/>
        <v>0</v>
      </c>
      <c r="D42" s="116">
        <f t="shared" si="1"/>
        <v>1058074400.306071</v>
      </c>
      <c r="F42" s="118">
        <f t="shared" si="2"/>
        <v>552388485.79677486</v>
      </c>
      <c r="G42" s="118">
        <f>SUM('Incentive Relocation assumption'!AH40:AS40)</f>
        <v>8574780.6487776302</v>
      </c>
      <c r="H42" s="119">
        <f>SUM('Incentive Relocation assumption'!AB40:AG40)</f>
        <v>543813705.14799726</v>
      </c>
    </row>
    <row r="43" spans="1:8" x14ac:dyDescent="0.35">
      <c r="A43" s="114">
        <v>2059</v>
      </c>
      <c r="B43" s="115">
        <f>SUM('Future 95% Cost'!V40:AA40)</f>
        <v>1011114391.6784689</v>
      </c>
      <c r="C43" s="115">
        <f t="shared" si="0"/>
        <v>0</v>
      </c>
      <c r="D43" s="116">
        <f t="shared" si="1"/>
        <v>1011114391.6784689</v>
      </c>
      <c r="F43" s="118">
        <f t="shared" si="2"/>
        <v>520093941.58910042</v>
      </c>
      <c r="G43" s="118">
        <f>SUM('Incentive Relocation assumption'!AH41:AS41)</f>
        <v>7738342.527515471</v>
      </c>
      <c r="H43" s="119">
        <f>SUM('Incentive Relocation assumption'!AB41:AG41)</f>
        <v>512355599.06158495</v>
      </c>
    </row>
    <row r="44" spans="1:8" x14ac:dyDescent="0.35">
      <c r="A44" s="114">
        <v>2060</v>
      </c>
      <c r="B44" s="115">
        <f>SUM('Future 95% Cost'!V41:AA41)</f>
        <v>975537922.32233179</v>
      </c>
      <c r="C44" s="115">
        <f t="shared" si="0"/>
        <v>0</v>
      </c>
      <c r="D44" s="116">
        <f t="shared" si="1"/>
        <v>975537922.32233179</v>
      </c>
      <c r="F44" s="118">
        <f t="shared" si="2"/>
        <v>489821166.54216516</v>
      </c>
      <c r="G44" s="118">
        <f>SUM('Incentive Relocation assumption'!AH42:AS42)</f>
        <v>6984442.4184804261</v>
      </c>
      <c r="H44" s="119">
        <f>SUM('Incentive Relocation assumption'!AB42:AG42)</f>
        <v>482836724.1236847</v>
      </c>
    </row>
    <row r="45" spans="1:8" x14ac:dyDescent="0.35">
      <c r="A45" s="114">
        <v>2061</v>
      </c>
      <c r="B45" s="115">
        <f>SUM('Future 95% Cost'!V42:AA42)</f>
        <v>932253965.5734899</v>
      </c>
      <c r="C45" s="115">
        <f t="shared" si="0"/>
        <v>0</v>
      </c>
      <c r="D45" s="116">
        <f t="shared" si="1"/>
        <v>932253965.5734899</v>
      </c>
      <c r="F45" s="118">
        <f t="shared" si="2"/>
        <v>461431550.21691853</v>
      </c>
      <c r="G45" s="118">
        <f>SUM('Incentive Relocation assumption'!AH43:AS43)</f>
        <v>6304884.559349753</v>
      </c>
      <c r="H45" s="119">
        <f>SUM('Incentive Relocation assumption'!AB43:AG43)</f>
        <v>455126665.65756875</v>
      </c>
    </row>
    <row r="46" spans="1:8" x14ac:dyDescent="0.35">
      <c r="A46" s="114">
        <v>2062</v>
      </c>
      <c r="B46" s="115">
        <f>SUM('Future 95% Cost'!V43:AA43)</f>
        <v>890896704.92252398</v>
      </c>
      <c r="C46" s="115">
        <f t="shared" si="0"/>
        <v>0</v>
      </c>
      <c r="D46" s="116">
        <f t="shared" si="1"/>
        <v>890896704.92252398</v>
      </c>
      <c r="F46" s="118">
        <f t="shared" si="2"/>
        <v>434796997.46439976</v>
      </c>
      <c r="G46" s="118">
        <f>SUM('Incentive Relocation assumption'!AH44:AS44)</f>
        <v>5692289.7257026406</v>
      </c>
      <c r="H46" s="119">
        <f>SUM('Incentive Relocation assumption'!AB44:AG44)</f>
        <v>429104707.73869711</v>
      </c>
    </row>
    <row r="47" spans="1:8" x14ac:dyDescent="0.35">
      <c r="A47" s="114">
        <v>2063</v>
      </c>
      <c r="B47" s="115">
        <f>SUM('Future 95% Cost'!V44:AA44)</f>
        <v>851380144.25710666</v>
      </c>
      <c r="C47" s="115">
        <f t="shared" si="0"/>
        <v>0</v>
      </c>
      <c r="D47" s="116">
        <f t="shared" si="1"/>
        <v>851380144.25710666</v>
      </c>
      <c r="F47" s="118">
        <f t="shared" si="2"/>
        <v>409799052.9903391</v>
      </c>
      <c r="G47" s="118">
        <f>SUM('Incentive Relocation assumption'!AH45:AS45)</f>
        <v>5140013.735494758</v>
      </c>
      <c r="H47" s="119">
        <f>SUM('Incentive Relocation assumption'!AB45:AG45)</f>
        <v>404659039.25484437</v>
      </c>
    </row>
    <row r="48" spans="1:8" x14ac:dyDescent="0.35">
      <c r="A48" s="114">
        <v>2064</v>
      </c>
      <c r="B48" s="115">
        <f>SUM('Future 95% Cost'!V45:AA45)</f>
        <v>813622134.76798785</v>
      </c>
      <c r="C48" s="115">
        <f t="shared" si="0"/>
        <v>0</v>
      </c>
      <c r="D48" s="116">
        <f t="shared" si="1"/>
        <v>813622134.76798785</v>
      </c>
      <c r="F48" s="118">
        <f t="shared" si="2"/>
        <v>386328104.19580448</v>
      </c>
      <c r="G48" s="118">
        <f>SUM('Incentive Relocation assumption'!AH46:AS46)</f>
        <v>4642074.0949209137</v>
      </c>
      <c r="H48" s="119">
        <f>SUM('Incentive Relocation assumption'!AB46:AG46)</f>
        <v>381686030.10088354</v>
      </c>
    </row>
    <row r="49" spans="1:8" x14ac:dyDescent="0.35">
      <c r="A49" s="114">
        <v>2065</v>
      </c>
      <c r="B49" s="115">
        <f>SUM('Future 95% Cost'!V46:AA46)</f>
        <v>777544202.47544765</v>
      </c>
      <c r="C49" s="115">
        <f t="shared" si="0"/>
        <v>0</v>
      </c>
      <c r="D49" s="116">
        <f t="shared" si="1"/>
        <v>777544202.47544765</v>
      </c>
      <c r="F49" s="118">
        <f t="shared" si="2"/>
        <v>364282654.95395315</v>
      </c>
      <c r="G49" s="118">
        <f>SUM('Incentive Relocation assumption'!AH47:AS47)</f>
        <v>4193083.9719405384</v>
      </c>
      <c r="H49" s="119">
        <f>SUM('Incentive Relocation assumption'!AB47:AG47)</f>
        <v>360089570.98201263</v>
      </c>
    </row>
    <row r="50" spans="1:8" x14ac:dyDescent="0.35">
      <c r="A50" s="114">
        <v>2066</v>
      </c>
      <c r="B50" s="115">
        <f>SUM('Future 95% Cost'!V47:AA47)</f>
        <v>743071383.50193357</v>
      </c>
      <c r="C50" s="115">
        <f t="shared" si="0"/>
        <v>0</v>
      </c>
      <c r="D50" s="116">
        <f t="shared" si="1"/>
        <v>743071383.50193357</v>
      </c>
      <c r="F50" s="118">
        <f t="shared" si="2"/>
        <v>343568663.69129002</v>
      </c>
      <c r="G50" s="118">
        <f>SUM('Incentive Relocation assumption'!AH48:AS48)</f>
        <v>3788192.7650918583</v>
      </c>
      <c r="H50" s="119">
        <f>SUM('Incentive Relocation assumption'!AB48:AG48)</f>
        <v>339780470.92619818</v>
      </c>
    </row>
    <row r="51" spans="1:8" x14ac:dyDescent="0.35">
      <c r="A51" s="114">
        <v>2067</v>
      </c>
      <c r="B51" s="115">
        <f>SUM('Future 95% Cost'!V48:AA48)</f>
        <v>710132066.74239659</v>
      </c>
      <c r="C51" s="115">
        <f t="shared" si="0"/>
        <v>0</v>
      </c>
      <c r="D51" s="116">
        <f t="shared" si="1"/>
        <v>710132066.74239659</v>
      </c>
      <c r="F51" s="118">
        <f t="shared" si="2"/>
        <v>324098939.78068757</v>
      </c>
      <c r="G51" s="118">
        <f>SUM('Incentive Relocation assumption'!AH49:AS49)</f>
        <v>3423032.608440889</v>
      </c>
      <c r="H51" s="119">
        <f>SUM('Incentive Relocation assumption'!AB49:AG49)</f>
        <v>320675907.17224669</v>
      </c>
    </row>
    <row r="52" spans="1:8" x14ac:dyDescent="0.35">
      <c r="A52" s="114">
        <v>2068</v>
      </c>
      <c r="B52" s="115">
        <f>SUM('Future 95% Cost'!V49:AA49)</f>
        <v>678657843.59953511</v>
      </c>
      <c r="C52" s="115">
        <f t="shared" si="0"/>
        <v>0</v>
      </c>
      <c r="D52" s="116">
        <f t="shared" si="1"/>
        <v>678657843.59953511</v>
      </c>
      <c r="F52" s="118">
        <f t="shared" si="2"/>
        <v>305792592.82966697</v>
      </c>
      <c r="G52" s="118">
        <f>SUM('Incentive Relocation assumption'!AH50:AS50)</f>
        <v>3093670.219406445</v>
      </c>
      <c r="H52" s="119">
        <f>SUM('Incentive Relocation assumption'!AB50:AG50)</f>
        <v>302698922.61026055</v>
      </c>
    </row>
    <row r="53" spans="1:8" x14ac:dyDescent="0.35">
      <c r="A53" s="114">
        <v>2069</v>
      </c>
      <c r="B53" s="115">
        <f>SUM('Future 95% Cost'!V50:AA50)</f>
        <v>648583364.46615458</v>
      </c>
      <c r="C53" s="115">
        <f t="shared" si="0"/>
        <v>0</v>
      </c>
      <c r="D53" s="116">
        <f t="shared" si="1"/>
        <v>648583364.46615458</v>
      </c>
      <c r="F53" s="118">
        <f t="shared" si="2"/>
        <v>288574529.96727675</v>
      </c>
      <c r="G53" s="118">
        <f>SUM('Incentive Relocation assumption'!AH51:AS51)</f>
        <v>2796563.5555124404</v>
      </c>
      <c r="H53" s="119">
        <f>SUM('Incentive Relocation assumption'!AB51:AG51)</f>
        <v>285777966.41176432</v>
      </c>
    </row>
    <row r="54" spans="1:8" x14ac:dyDescent="0.35">
      <c r="A54" s="114">
        <v>2070</v>
      </c>
      <c r="B54" s="115">
        <f>SUM('Future 95% Cost'!V51:AA51)</f>
        <v>613808471.03945887</v>
      </c>
      <c r="C54" s="115">
        <f t="shared" si="0"/>
        <v>0</v>
      </c>
      <c r="D54" s="116">
        <f t="shared" si="1"/>
        <v>613808471.03945887</v>
      </c>
      <c r="F54" s="118">
        <f t="shared" si="2"/>
        <v>272374996.70189869</v>
      </c>
      <c r="G54" s="118">
        <f>SUM('Incentive Relocation assumption'!AH52:AS52)</f>
        <v>2528522.799494646</v>
      </c>
      <c r="H54" s="119">
        <f>SUM('Incentive Relocation assumption'!AB52:AG52)</f>
        <v>269846473.90240407</v>
      </c>
    </row>
    <row r="55" spans="1:8" x14ac:dyDescent="0.35">
      <c r="A55" s="114">
        <v>2071</v>
      </c>
      <c r="B55" s="115">
        <f>SUM('Future 95% Cost'!V52:AA52)</f>
        <v>586616462.20154905</v>
      </c>
      <c r="C55" s="115">
        <f t="shared" si="0"/>
        <v>0</v>
      </c>
      <c r="D55" s="116">
        <f t="shared" si="1"/>
        <v>586616462.20154905</v>
      </c>
      <c r="F55" s="118">
        <f t="shared" si="2"/>
        <v>257129157.34549719</v>
      </c>
      <c r="G55" s="118">
        <f>SUM('Incentive Relocation assumption'!AH53:AS53)</f>
        <v>2286675.2402332588</v>
      </c>
      <c r="H55" s="119">
        <f>SUM('Incentive Relocation assumption'!AB53:AG53)</f>
        <v>254842482.10526392</v>
      </c>
    </row>
    <row r="56" spans="1:8" x14ac:dyDescent="0.35">
      <c r="A56" s="114">
        <v>2072</v>
      </c>
      <c r="B56" s="115">
        <f>SUM('Future 95% Cost'!V53:AA53)</f>
        <v>560633271.69606256</v>
      </c>
      <c r="C56" s="115">
        <f t="shared" si="0"/>
        <v>0</v>
      </c>
      <c r="D56" s="116">
        <f t="shared" si="1"/>
        <v>560633271.69606256</v>
      </c>
      <c r="F56" s="118">
        <f t="shared" si="2"/>
        <v>242776711.3817232</v>
      </c>
      <c r="G56" s="118">
        <f>SUM('Incentive Relocation assumption'!AH54:AS54)</f>
        <v>2068433.6602184544</v>
      </c>
      <c r="H56" s="119">
        <f>SUM('Incentive Relocation assumption'!AB54:AG54)</f>
        <v>240708277.72150475</v>
      </c>
    </row>
    <row r="57" spans="1:8" x14ac:dyDescent="0.35">
      <c r="A57" s="114">
        <v>2073</v>
      </c>
      <c r="B57" s="115">
        <f>SUM('Future 95% Cost'!V54:AA54)</f>
        <v>535805005.43290764</v>
      </c>
      <c r="C57" s="115">
        <f t="shared" si="0"/>
        <v>0</v>
      </c>
      <c r="D57" s="116">
        <f t="shared" si="1"/>
        <v>535805005.43290764</v>
      </c>
      <c r="F57" s="118">
        <f t="shared" si="2"/>
        <v>229261542.49996784</v>
      </c>
      <c r="G57" s="118">
        <f>SUM('Incentive Relocation assumption'!AH55:AS55)</f>
        <v>1871467.8791706273</v>
      </c>
      <c r="H57" s="119">
        <f>SUM('Incentive Relocation assumption'!AB55:AG55)</f>
        <v>227390074.62079722</v>
      </c>
    </row>
    <row r="58" spans="1:8" x14ac:dyDescent="0.35">
      <c r="A58" s="114">
        <v>2074</v>
      </c>
      <c r="B58" s="115">
        <f>SUM('Future 95% Cost'!V55:AA55)</f>
        <v>512080178.08101797</v>
      </c>
      <c r="C58" s="115">
        <f t="shared" si="0"/>
        <v>0</v>
      </c>
      <c r="D58" s="116">
        <f t="shared" si="1"/>
        <v>512080178.08101797</v>
      </c>
      <c r="F58" s="118">
        <f t="shared" si="2"/>
        <v>216531397.32859546</v>
      </c>
      <c r="G58" s="118">
        <f>SUM('Incentive Relocation assumption'!AH56:AS56)</f>
        <v>1693679.1384629994</v>
      </c>
      <c r="H58" s="119">
        <f>SUM('Incentive Relocation assumption'!AB56:AG56)</f>
        <v>214837718.19013247</v>
      </c>
    </row>
    <row r="59" spans="1:8" x14ac:dyDescent="0.35">
      <c r="A59" s="114">
        <v>2075</v>
      </c>
      <c r="B59" s="115">
        <f>SUM('Future 95% Cost'!V56:AA56)</f>
        <v>489409605.17919856</v>
      </c>
      <c r="C59" s="115">
        <f t="shared" si="0"/>
        <v>0</v>
      </c>
      <c r="D59" s="116">
        <f t="shared" si="1"/>
        <v>489409605.17919856</v>
      </c>
      <c r="F59" s="118">
        <f t="shared" si="2"/>
        <v>204537591.18148986</v>
      </c>
      <c r="G59" s="118">
        <f>SUM('Incentive Relocation assumption'!AH57:AS57)</f>
        <v>1533177.0425139323</v>
      </c>
      <c r="H59" s="119">
        <f>SUM('Incentive Relocation assumption'!AB57:AG57)</f>
        <v>203004414.13897592</v>
      </c>
    </row>
    <row r="60" spans="1:8" x14ac:dyDescent="0.35">
      <c r="A60" s="114">
        <v>2076</v>
      </c>
      <c r="B60" s="115">
        <f>SUM('Future 95% Cost'!V57:AA57)</f>
        <v>467746300.08860731</v>
      </c>
      <c r="C60" s="115">
        <f t="shared" si="0"/>
        <v>0</v>
      </c>
      <c r="D60" s="116">
        <f t="shared" si="1"/>
        <v>467746300.08860731</v>
      </c>
      <c r="F60" s="118">
        <f t="shared" si="2"/>
        <v>193234738.3856869</v>
      </c>
      <c r="G60" s="118">
        <f>SUM('Incentive Relocation assumption'!AH58:AS58)</f>
        <v>1388258.8016891668</v>
      </c>
      <c r="H60" s="119">
        <f>SUM('Incentive Relocation assumption'!AB58:AG58)</f>
        <v>191846479.58399773</v>
      </c>
    </row>
    <row r="61" spans="1:8" x14ac:dyDescent="0.35">
      <c r="A61" s="114">
        <v>2077</v>
      </c>
      <c r="B61" s="115">
        <f>SUM('Future 95% Cost'!V58:AA58)</f>
        <v>447045375.56922001</v>
      </c>
      <c r="C61" s="115">
        <f t="shared" si="0"/>
        <v>0</v>
      </c>
      <c r="D61" s="116">
        <f t="shared" si="1"/>
        <v>447045375.56922001</v>
      </c>
      <c r="F61" s="118">
        <f t="shared" si="2"/>
        <v>182580504.98692751</v>
      </c>
      <c r="G61" s="118">
        <f>SUM('Incentive Relocation assumption'!AH59:AS59)</f>
        <v>1257390.5467866121</v>
      </c>
      <c r="H61" s="119">
        <f>SUM('Incentive Relocation assumption'!AB59:AG59)</f>
        <v>181323114.4401409</v>
      </c>
    </row>
    <row r="62" spans="1:8" x14ac:dyDescent="0.35">
      <c r="A62" s="114">
        <v>2078</v>
      </c>
      <c r="B62" s="115">
        <f>SUM('Future 95% Cost'!V59:AA59)</f>
        <v>427263949.77242762</v>
      </c>
      <c r="C62" s="115">
        <f t="shared" si="0"/>
        <v>0</v>
      </c>
      <c r="D62" s="116">
        <f t="shared" si="1"/>
        <v>427263949.77242762</v>
      </c>
      <c r="F62" s="118">
        <f t="shared" si="2"/>
        <v>172535381.83686861</v>
      </c>
      <c r="G62" s="118">
        <f>SUM('Incentive Relocation assumption'!AH60:AS60)</f>
        <v>1139190.5081590863</v>
      </c>
      <c r="H62" s="119">
        <f>SUM('Incentive Relocation assumption'!AB60:AG60)</f>
        <v>171396191.32870951</v>
      </c>
    </row>
    <row r="63" spans="1:8" x14ac:dyDescent="0.35">
      <c r="A63" s="114">
        <v>2079</v>
      </c>
      <c r="B63" s="115">
        <f>SUM('Future 95% Cost'!V60:AA60)</f>
        <v>408361056.45127207</v>
      </c>
      <c r="C63" s="115">
        <f t="shared" si="0"/>
        <v>0</v>
      </c>
      <c r="D63" s="116">
        <f t="shared" si="1"/>
        <v>408361056.45127207</v>
      </c>
      <c r="F63" s="118">
        <f t="shared" si="2"/>
        <v>163062476.25260344</v>
      </c>
      <c r="G63" s="118">
        <f>SUM('Incentive Relocation assumption'!AH61:AS61)</f>
        <v>1032413.8732127652</v>
      </c>
      <c r="H63" s="119">
        <f>SUM('Incentive Relocation assumption'!AB61:AG61)</f>
        <v>162030062.37939069</v>
      </c>
    </row>
    <row r="64" spans="1:8" x14ac:dyDescent="0.35">
      <c r="A64" s="114">
        <v>2080</v>
      </c>
      <c r="B64" s="115">
        <f>SUM('Future 95% Cost'!V61:AA61)</f>
        <v>378892804.62223232</v>
      </c>
      <c r="C64" s="115">
        <f t="shared" si="0"/>
        <v>0</v>
      </c>
      <c r="D64" s="116">
        <f t="shared" si="1"/>
        <v>378892804.62223232</v>
      </c>
      <c r="F64" s="118">
        <f t="shared" si="2"/>
        <v>154127320.60804084</v>
      </c>
      <c r="G64" s="118">
        <f>SUM('Incentive Relocation assumption'!AH62:AS62)</f>
        <v>935939.15463633731</v>
      </c>
      <c r="H64" s="119">
        <f>SUM('Incentive Relocation assumption'!AB62:AG62)</f>
        <v>153191381.45340452</v>
      </c>
    </row>
    <row r="65" spans="1:8" x14ac:dyDescent="0.35">
      <c r="A65" s="114">
        <v>2081</v>
      </c>
      <c r="B65" s="115">
        <f>SUM('Future 95% Cost'!V62:AA62)</f>
        <v>362135707.17905939</v>
      </c>
      <c r="C65" s="115">
        <f t="shared" si="0"/>
        <v>0</v>
      </c>
      <c r="D65" s="116">
        <f t="shared" si="1"/>
        <v>362135707.17905939</v>
      </c>
      <c r="F65" s="118">
        <f t="shared" si="2"/>
        <v>145697696.36932525</v>
      </c>
      <c r="G65" s="118">
        <f>SUM('Incentive Relocation assumption'!AH63:AS63)</f>
        <v>848755.91846944625</v>
      </c>
      <c r="H65" s="119">
        <f>SUM('Incentive Relocation assumption'!AB63:AG63)</f>
        <v>144848940.45085579</v>
      </c>
    </row>
    <row r="66" spans="1:8" x14ac:dyDescent="0.35">
      <c r="A66" s="114">
        <v>2082</v>
      </c>
      <c r="B66" s="115">
        <f>SUM('Future 95% Cost'!V63:AA63)</f>
        <v>346122507.05739921</v>
      </c>
      <c r="C66" s="115">
        <f t="shared" si="0"/>
        <v>0</v>
      </c>
      <c r="D66" s="116">
        <f t="shared" si="1"/>
        <v>346122507.05739921</v>
      </c>
      <c r="F66" s="118">
        <f t="shared" si="2"/>
        <v>137743472.2244584</v>
      </c>
      <c r="G66" s="118">
        <f>SUM('Incentive Relocation assumption'!AH64:AS64)</f>
        <v>769953.73619993019</v>
      </c>
      <c r="H66" s="119">
        <f>SUM('Incentive Relocation assumption'!AB64:AG64)</f>
        <v>136973518.48825848</v>
      </c>
    </row>
    <row r="67" spans="1:8" x14ac:dyDescent="0.35">
      <c r="A67" s="114">
        <v>2083</v>
      </c>
      <c r="B67" s="115">
        <f>SUM('Future 95% Cost'!V64:AA64)</f>
        <v>330820077.53544563</v>
      </c>
      <c r="C67" s="115">
        <f t="shared" si="0"/>
        <v>0</v>
      </c>
      <c r="D67" s="116">
        <f t="shared" si="1"/>
        <v>330820077.53544563</v>
      </c>
      <c r="F67" s="118">
        <f t="shared" si="2"/>
        <v>130236455.08202618</v>
      </c>
      <c r="G67" s="118">
        <f>SUM('Incentive Relocation assumption'!AH65:AS65)</f>
        <v>698712.23865032941</v>
      </c>
      <c r="H67" s="119">
        <f>SUM('Incentive Relocation assumption'!AB65:AG65)</f>
        <v>129537742.84337585</v>
      </c>
    </row>
    <row r="68" spans="1:8" x14ac:dyDescent="0.35">
      <c r="A68" s="114">
        <v>2084</v>
      </c>
      <c r="B68" s="115">
        <f>SUM('Future 95% Cost'!V65:AA65)</f>
        <v>316196770.94515568</v>
      </c>
      <c r="C68" s="115">
        <f t="shared" si="0"/>
        <v>0</v>
      </c>
      <c r="D68" s="116">
        <f t="shared" si="1"/>
        <v>316196770.94515568</v>
      </c>
      <c r="F68" s="118">
        <f t="shared" si="2"/>
        <v>123150252.82674432</v>
      </c>
      <c r="G68" s="118">
        <f>SUM('Incentive Relocation assumption'!AH66:AS66)</f>
        <v>634292.16163140489</v>
      </c>
      <c r="H68" s="119">
        <f>SUM('Incentive Relocation assumption'!AB66:AG66)</f>
        <v>122515960.66511291</v>
      </c>
    </row>
    <row r="69" spans="1:8" x14ac:dyDescent="0.35">
      <c r="A69" s="114">
        <v>2085</v>
      </c>
      <c r="B69" s="115">
        <f>SUM('Future 95% Cost'!V66:AA66)</f>
        <v>302222352.48540825</v>
      </c>
      <c r="C69" s="115">
        <f t="shared" si="0"/>
        <v>0</v>
      </c>
      <c r="D69" s="116">
        <f t="shared" si="1"/>
        <v>302222352.48540825</v>
      </c>
      <c r="F69" s="118">
        <f t="shared" si="2"/>
        <v>116460147.82157598</v>
      </c>
      <c r="G69" s="118">
        <f>SUM('Incentive Relocation assumption'!AH67:AS67)</f>
        <v>576027.28433276468</v>
      </c>
      <c r="H69" s="119">
        <f>SUM('Incentive Relocation assumption'!AB67:AG67)</f>
        <v>115884120.53724322</v>
      </c>
    </row>
    <row r="70" spans="1:8" x14ac:dyDescent="0.35">
      <c r="A70" s="114">
        <v>2086</v>
      </c>
      <c r="B70" s="115">
        <f>SUM('Future 95% Cost'!V67:AA67)</f>
        <v>288867937.0028978</v>
      </c>
      <c r="C70" s="115">
        <f t="shared" si="0"/>
        <v>0</v>
      </c>
      <c r="D70" s="116">
        <f t="shared" si="1"/>
        <v>288867937.0028978</v>
      </c>
      <c r="F70" s="118">
        <f t="shared" si="2"/>
        <v>110142980.23849274</v>
      </c>
      <c r="G70" s="118">
        <f>SUM('Incentive Relocation assumption'!AH68:AS68)</f>
        <v>523317.17131754034</v>
      </c>
      <c r="H70" s="119">
        <f>SUM('Incentive Relocation assumption'!AB68:AG68)</f>
        <v>109619663.06717519</v>
      </c>
    </row>
    <row r="71" spans="1:8" x14ac:dyDescent="0.35">
      <c r="A71" s="114">
        <v>2087</v>
      </c>
      <c r="B71" s="115">
        <f>SUM('Future 95% Cost'!V68:AA68)</f>
        <v>276105928.60745341</v>
      </c>
      <c r="C71" s="115">
        <f t="shared" si="0"/>
        <v>0</v>
      </c>
      <c r="D71" s="116">
        <f t="shared" si="1"/>
        <v>276105928.60745341</v>
      </c>
      <c r="F71" s="118">
        <f t="shared" si="2"/>
        <v>104177040.38349454</v>
      </c>
      <c r="G71" s="118">
        <f>SUM('Incentive Relocation assumption'!AH69:AS69)</f>
        <v>475620.63789363037</v>
      </c>
      <c r="H71" s="119">
        <f>SUM('Incentive Relocation assumption'!AB69:AG69)</f>
        <v>103701419.74560091</v>
      </c>
    </row>
    <row r="72" spans="1:8" x14ac:dyDescent="0.35">
      <c r="A72" s="114">
        <v>2088</v>
      </c>
      <c r="B72" s="115">
        <f>SUM('Future 95% Cost'!V69:AA69)</f>
        <v>263909962.99447179</v>
      </c>
      <c r="C72" s="115">
        <f t="shared" ref="C72:C134" si="3">$C$2*B72</f>
        <v>0</v>
      </c>
      <c r="D72" s="116">
        <f t="shared" ref="D72:D134" si="4">B72*$C$3</f>
        <v>263909962.99447179</v>
      </c>
      <c r="F72" s="118">
        <f t="shared" ref="F72:F134" si="5">SUM(G72,H72)</f>
        <v>98541969.257129654</v>
      </c>
      <c r="G72" s="118">
        <f>SUM('Incentive Relocation assumption'!AH70:AS70)</f>
        <v>432449.86664982373</v>
      </c>
      <c r="H72" s="119">
        <f>SUM('Incentive Relocation assumption'!AB70:AG70)</f>
        <v>98109519.390479833</v>
      </c>
    </row>
    <row r="73" spans="1:8" x14ac:dyDescent="0.35">
      <c r="A73" s="114">
        <v>2089</v>
      </c>
      <c r="B73" s="115">
        <f>SUM('Future 95% Cost'!V70:AA70)</f>
        <v>252254852.35288164</v>
      </c>
      <c r="C73" s="115">
        <f t="shared" si="3"/>
        <v>0</v>
      </c>
      <c r="D73" s="116">
        <f t="shared" si="4"/>
        <v>252254852.35288164</v>
      </c>
      <c r="F73" s="118">
        <f t="shared" si="5"/>
        <v>93218666.660227671</v>
      </c>
      <c r="G73" s="118">
        <f>SUM('Incentive Relocation assumption'!AH71:AS71)</f>
        <v>393365.11015996459</v>
      </c>
      <c r="H73" s="119">
        <f>SUM('Incentive Relocation assumption'!AB71:AG71)</f>
        <v>92825301.550067708</v>
      </c>
    </row>
    <row r="74" spans="1:8" x14ac:dyDescent="0.35">
      <c r="A74" s="114">
        <v>2090</v>
      </c>
      <c r="B74" s="115">
        <f>SUM('Future 95% Cost'!V71:AA71)</f>
        <v>229809019.37665737</v>
      </c>
      <c r="C74" s="115">
        <f t="shared" si="3"/>
        <v>0</v>
      </c>
      <c r="D74" s="116">
        <f t="shared" si="4"/>
        <v>229809019.37665737</v>
      </c>
      <c r="F74" s="118">
        <f t="shared" si="5"/>
        <v>88189206.216574728</v>
      </c>
      <c r="G74" s="118">
        <f>SUM('Incentive Relocation assumption'!AH72:AS72)</f>
        <v>357969.92135202617</v>
      </c>
      <c r="H74" s="119">
        <f>SUM('Incentive Relocation assumption'!AB72:AG72)</f>
        <v>87831236.2952227</v>
      </c>
    </row>
    <row r="75" spans="1:8" x14ac:dyDescent="0.35">
      <c r="A75" s="114">
        <v>2091</v>
      </c>
      <c r="B75" s="115">
        <f>SUM('Future 95% Cost'!V72:AA72)</f>
        <v>219663690.7872659</v>
      </c>
      <c r="C75" s="115">
        <f t="shared" si="3"/>
        <v>0</v>
      </c>
      <c r="D75" s="116">
        <f t="shared" si="4"/>
        <v>219663690.7872659</v>
      </c>
      <c r="F75" s="118">
        <f t="shared" si="5"/>
        <v>83436756.740442321</v>
      </c>
      <c r="G75" s="118">
        <f>SUM('Incentive Relocation assumption'!AH73:AS73)</f>
        <v>325906.85888287507</v>
      </c>
      <c r="H75" s="119">
        <f>SUM('Incentive Relocation assumption'!AB73:AG73)</f>
        <v>83110849.881559446</v>
      </c>
    </row>
    <row r="76" spans="1:8" x14ac:dyDescent="0.35">
      <c r="A76" s="114">
        <v>2092</v>
      </c>
      <c r="B76" s="115">
        <f>SUM('Future 95% Cost'!V73:AA73)</f>
        <v>209968070.71857902</v>
      </c>
      <c r="C76" s="115">
        <f t="shared" si="3"/>
        <v>0</v>
      </c>
      <c r="D76" s="116">
        <f t="shared" si="4"/>
        <v>209968070.71857902</v>
      </c>
      <c r="F76" s="118">
        <f t="shared" si="5"/>
        <v>78945509.427795589</v>
      </c>
      <c r="G76" s="118">
        <f>SUM('Incentive Relocation assumption'!AH74:AS74)</f>
        <v>296853.62012053328</v>
      </c>
      <c r="H76" s="119">
        <f>SUM('Incentive Relocation assumption'!AB74:AG74)</f>
        <v>78648655.807675049</v>
      </c>
    </row>
    <row r="77" spans="1:8" x14ac:dyDescent="0.35">
      <c r="A77" s="114">
        <v>2093</v>
      </c>
      <c r="B77" s="115">
        <f>SUM('Future 95% Cost'!V74:AA74)</f>
        <v>200702158.29046988</v>
      </c>
      <c r="C77" s="115">
        <f t="shared" si="3"/>
        <v>0</v>
      </c>
      <c r="D77" s="116">
        <f t="shared" si="4"/>
        <v>200702158.29046988</v>
      </c>
      <c r="F77" s="118">
        <f t="shared" si="5"/>
        <v>74700610.396160468</v>
      </c>
      <c r="G77" s="118">
        <f>SUM('Incentive Relocation assumption'!AH75:AS75)</f>
        <v>270519.55906975269</v>
      </c>
      <c r="H77" s="119">
        <f>SUM('Incentive Relocation assumption'!AB75:AG75)</f>
        <v>74430090.837090716</v>
      </c>
    </row>
    <row r="78" spans="1:8" x14ac:dyDescent="0.35">
      <c r="A78" s="114">
        <v>2094</v>
      </c>
      <c r="B78" s="115">
        <f>SUM('Future 95% Cost'!V75:AA75)</f>
        <v>191846844.66128549</v>
      </c>
      <c r="C78" s="115">
        <f t="shared" si="3"/>
        <v>0</v>
      </c>
      <c r="D78" s="116">
        <f t="shared" si="4"/>
        <v>191846844.66128549</v>
      </c>
      <c r="F78" s="118">
        <f t="shared" si="5"/>
        <v>70688098.139982492</v>
      </c>
      <c r="G78" s="118">
        <f>SUM('Incentive Relocation assumption'!AH76:AS76)</f>
        <v>246642.55083843789</v>
      </c>
      <c r="H78" s="119">
        <f>SUM('Incentive Relocation assumption'!AB76:AG76)</f>
        <v>70441455.589144051</v>
      </c>
    </row>
    <row r="79" spans="1:8" x14ac:dyDescent="0.35">
      <c r="A79" s="114">
        <v>2095</v>
      </c>
      <c r="B79" s="115">
        <f>SUM('Future 95% Cost'!V76:AA76)</f>
        <v>183383873.14767611</v>
      </c>
      <c r="C79" s="115">
        <f t="shared" si="3"/>
        <v>0</v>
      </c>
      <c r="D79" s="116">
        <f t="shared" si="4"/>
        <v>183383873.14767611</v>
      </c>
      <c r="F79" s="118">
        <f t="shared" si="5"/>
        <v>66894845.506273001</v>
      </c>
      <c r="G79" s="118">
        <f>SUM('Incentive Relocation assumption'!AH77:AS77)</f>
        <v>224986.16807783619</v>
      </c>
      <c r="H79" s="119">
        <f>SUM('Incentive Relocation assumption'!AB77:AG77)</f>
        <v>66669859.338195167</v>
      </c>
    </row>
    <row r="80" spans="1:8" x14ac:dyDescent="0.35">
      <c r="A80" s="114">
        <v>2096</v>
      </c>
      <c r="B80" s="115">
        <f>SUM('Future 95% Cost'!V77:AA77)</f>
        <v>175295801.13106588</v>
      </c>
      <c r="C80" s="115">
        <f t="shared" si="3"/>
        <v>0</v>
      </c>
      <c r="D80" s="116">
        <f t="shared" si="4"/>
        <v>175295801.13106588</v>
      </c>
      <c r="F80" s="118">
        <f t="shared" si="5"/>
        <v>63308505.829789601</v>
      </c>
      <c r="G80" s="118">
        <f>SUM('Incentive Relocation assumption'!AH78:AS78)</f>
        <v>205337.13828165064</v>
      </c>
      <c r="H80" s="119">
        <f>SUM('Incentive Relocation assumption'!AB78:AG78)</f>
        <v>63103168.69150795</v>
      </c>
    </row>
    <row r="81" spans="1:8" x14ac:dyDescent="0.35">
      <c r="A81" s="114">
        <v>2097</v>
      </c>
      <c r="B81" s="115">
        <f>SUM('Future 95% Cost'!V78:AA78)</f>
        <v>167565963.67057332</v>
      </c>
      <c r="C81" s="115">
        <f t="shared" si="3"/>
        <v>0</v>
      </c>
      <c r="D81" s="116">
        <f t="shared" si="4"/>
        <v>167565963.67057332</v>
      </c>
      <c r="F81" s="118">
        <f t="shared" si="5"/>
        <v>59917462.898268417</v>
      </c>
      <c r="G81" s="118">
        <f>SUM('Incentive Relocation assumption'!AH79:AS79)</f>
        <v>187503.05393633328</v>
      </c>
      <c r="H81" s="119">
        <f>SUM('Incentive Relocation assumption'!AB79:AG79)</f>
        <v>59729959.844332084</v>
      </c>
    </row>
    <row r="82" spans="1:8" x14ac:dyDescent="0.35">
      <c r="A82" s="114">
        <v>2098</v>
      </c>
      <c r="B82" s="115">
        <f>SUM('Future 95% Cost'!V79:AA79)</f>
        <v>160178438.74579594</v>
      </c>
      <c r="C82" s="115">
        <f t="shared" si="3"/>
        <v>0</v>
      </c>
      <c r="D82" s="116">
        <f t="shared" si="4"/>
        <v>160178438.74579594</v>
      </c>
      <c r="F82" s="118">
        <f t="shared" si="5"/>
        <v>56710784.446623065</v>
      </c>
      <c r="G82" s="118">
        <f>SUM('Incentive Relocation assumption'!AH80:AS80)</f>
        <v>171310.31031168712</v>
      </c>
      <c r="H82" s="119">
        <f>SUM('Incentive Relocation assumption'!AB80:AG80)</f>
        <v>56539474.136311375</v>
      </c>
    </row>
    <row r="83" spans="1:8" x14ac:dyDescent="0.35">
      <c r="A83" s="114">
        <v>2099</v>
      </c>
      <c r="B83" s="115">
        <f>SUM('Future 95% Cost'!V80:AA80)</f>
        <v>153118014.05631471</v>
      </c>
      <c r="C83" s="115">
        <f t="shared" si="3"/>
        <v>0</v>
      </c>
      <c r="D83" s="116">
        <f t="shared" si="4"/>
        <v>153118014.05631471</v>
      </c>
      <c r="F83" s="118">
        <f t="shared" si="5"/>
        <v>53678178.904822379</v>
      </c>
      <c r="G83" s="118">
        <f>SUM('Incentive Relocation assumption'!AH81:AS81)</f>
        <v>156602.24819806113</v>
      </c>
      <c r="H83" s="119">
        <f>SUM('Incentive Relocation assumption'!AB81:AG81)</f>
        <v>53521576.656624317</v>
      </c>
    </row>
    <row r="84" spans="1:8" x14ac:dyDescent="0.35">
      <c r="A84" s="114">
        <v>2100</v>
      </c>
      <c r="B84" s="115">
        <f>SUM('Future 95% Cost'!V81:AA81)</f>
        <v>139244441.82161841</v>
      </c>
      <c r="C84" s="115">
        <f t="shared" si="3"/>
        <v>0</v>
      </c>
      <c r="D84" s="116">
        <f t="shared" si="4"/>
        <v>139244441.82161841</v>
      </c>
      <c r="F84" s="118">
        <f t="shared" si="5"/>
        <v>50809955.147603102</v>
      </c>
      <c r="G84" s="118">
        <f>SUM('Incentive Relocation assumption'!AH82:AS82)</f>
        <v>143237.48116213104</v>
      </c>
      <c r="H84" s="119">
        <f>SUM('Incentive Relocation assumption'!AB82:AG82)</f>
        <v>50666717.666440971</v>
      </c>
    </row>
    <row r="85" spans="1:8" x14ac:dyDescent="0.35">
      <c r="A85" s="114">
        <v>2101</v>
      </c>
      <c r="B85" s="115">
        <f>SUM('Future 95% Cost'!V82:AA82)</f>
        <v>133109226.74155167</v>
      </c>
      <c r="C85" s="115">
        <f t="shared" si="3"/>
        <v>0</v>
      </c>
      <c r="D85" s="116">
        <f t="shared" si="4"/>
        <v>133109226.74155167</v>
      </c>
      <c r="F85" s="118">
        <f t="shared" si="5"/>
        <v>48096985.015487961</v>
      </c>
      <c r="G85" s="118">
        <f>SUM('Incentive Relocation assumption'!AH83:AS83)</f>
        <v>131088.38893249884</v>
      </c>
      <c r="H85" s="119">
        <f>SUM('Incentive Relocation assumption'!AB83:AG83)</f>
        <v>47965896.626555465</v>
      </c>
    </row>
    <row r="86" spans="1:8" x14ac:dyDescent="0.35">
      <c r="A86" s="114">
        <v>2102</v>
      </c>
      <c r="B86" s="115">
        <f>SUM('Future 95% Cost'!V83:AA83)</f>
        <v>127245528.57379068</v>
      </c>
      <c r="C86" s="115">
        <f t="shared" si="3"/>
        <v>0</v>
      </c>
      <c r="D86" s="116">
        <f t="shared" si="4"/>
        <v>127245528.57379068</v>
      </c>
      <c r="F86" s="118">
        <f t="shared" si="5"/>
        <v>45530668.395967595</v>
      </c>
      <c r="G86" s="118">
        <f>SUM('Incentive Relocation assumption'!AH84:AS84)</f>
        <v>120039.76036227611</v>
      </c>
      <c r="H86" s="119">
        <f>SUM('Incentive Relocation assumption'!AB84:AG84)</f>
        <v>45410628.63560532</v>
      </c>
    </row>
    <row r="87" spans="1:8" x14ac:dyDescent="0.35">
      <c r="A87" s="114">
        <v>2103</v>
      </c>
      <c r="B87" s="115">
        <f>SUM('Future 95% Cost'!V84:AA84)</f>
        <v>121641287.78358588</v>
      </c>
      <c r="C87" s="115">
        <f t="shared" si="3"/>
        <v>0</v>
      </c>
      <c r="D87" s="116">
        <f t="shared" si="4"/>
        <v>121641287.78358588</v>
      </c>
      <c r="F87" s="118">
        <f t="shared" si="5"/>
        <v>43102900.671344347</v>
      </c>
      <c r="G87" s="118">
        <f>SUM('Incentive Relocation assumption'!AH85:AS85)</f>
        <v>109987.57106743459</v>
      </c>
      <c r="H87" s="119">
        <f>SUM('Incentive Relocation assumption'!AB85:AG85)</f>
        <v>42992913.10027691</v>
      </c>
    </row>
    <row r="88" spans="1:8" x14ac:dyDescent="0.35">
      <c r="A88" s="114">
        <v>2104</v>
      </c>
      <c r="B88" s="115">
        <f>SUM('Future 95% Cost'!V85:AA85)</f>
        <v>116284982.07389361</v>
      </c>
      <c r="C88" s="115">
        <f t="shared" si="3"/>
        <v>0</v>
      </c>
      <c r="D88" s="116">
        <f t="shared" si="4"/>
        <v>116284982.07389361</v>
      </c>
      <c r="F88" s="118">
        <f t="shared" si="5"/>
        <v>40806042.355797283</v>
      </c>
      <c r="G88" s="118">
        <f>SUM('Incentive Relocation assumption'!AH86:AS86)</f>
        <v>100837.88232746038</v>
      </c>
      <c r="H88" s="119">
        <f>SUM('Incentive Relocation assumption'!AB86:AG86)</f>
        <v>40705204.473469824</v>
      </c>
    </row>
    <row r="89" spans="1:8" x14ac:dyDescent="0.35">
      <c r="A89" s="114">
        <v>2105</v>
      </c>
      <c r="B89" s="115">
        <f>SUM('Future 95% Cost'!V86:AA86)</f>
        <v>111165602.39121956</v>
      </c>
      <c r="C89" s="115">
        <f t="shared" si="3"/>
        <v>0</v>
      </c>
      <c r="D89" s="116">
        <f t="shared" si="4"/>
        <v>111165602.39121956</v>
      </c>
      <c r="F89" s="118">
        <f t="shared" si="5"/>
        <v>38632890.758853808</v>
      </c>
      <c r="G89" s="118">
        <f>SUM('Incentive Relocation assumption'!AH87:AS87)</f>
        <v>92505.849172894974</v>
      </c>
      <c r="H89" s="119">
        <f>SUM('Incentive Relocation assumption'!AB87:AG87)</f>
        <v>38540384.90968091</v>
      </c>
    </row>
    <row r="90" spans="1:8" x14ac:dyDescent="0.35">
      <c r="A90" s="114">
        <v>2106</v>
      </c>
      <c r="B90" s="115">
        <f>SUM('Future 95% Cost'!V87:AA87)</f>
        <v>106272630.00544751</v>
      </c>
      <c r="C90" s="115">
        <f t="shared" si="3"/>
        <v>0</v>
      </c>
      <c r="D90" s="116">
        <f t="shared" si="4"/>
        <v>106272630.00544751</v>
      </c>
      <c r="F90" s="118">
        <f t="shared" si="5"/>
        <v>36576653.52578184</v>
      </c>
      <c r="G90" s="118">
        <f>SUM('Incentive Relocation assumption'!AH88:AS88)</f>
        <v>84914.826789530867</v>
      </c>
      <c r="H90" s="119">
        <f>SUM('Incentive Relocation assumption'!AB88:AG88)</f>
        <v>36491738.698992312</v>
      </c>
    </row>
    <row r="91" spans="1:8" x14ac:dyDescent="0.35">
      <c r="A91" s="114">
        <v>2107</v>
      </c>
      <c r="B91" s="115">
        <f>SUM('Future 95% Cost'!V88:AA88)</f>
        <v>101596014.61548899</v>
      </c>
      <c r="C91" s="115">
        <f t="shared" si="3"/>
        <v>0</v>
      </c>
      <c r="D91" s="116">
        <f t="shared" si="4"/>
        <v>101596014.61548899</v>
      </c>
      <c r="F91" s="118">
        <f t="shared" si="5"/>
        <v>34630923.917567797</v>
      </c>
      <c r="G91" s="118">
        <f>SUM('Incentive Relocation assumption'!AH89:AS89)</f>
        <v>77995.565453440839</v>
      </c>
      <c r="H91" s="119">
        <f>SUM('Incentive Relocation assumption'!AB89:AG89)</f>
        <v>34552928.352114357</v>
      </c>
    </row>
    <row r="92" spans="1:8" x14ac:dyDescent="0.35">
      <c r="A92" s="114">
        <v>2108</v>
      </c>
      <c r="B92" s="115">
        <f>SUM('Future 95% Cost'!V89:AA89)</f>
        <v>97126153.434751838</v>
      </c>
      <c r="C92" s="115">
        <f t="shared" si="3"/>
        <v>0</v>
      </c>
      <c r="D92" s="116">
        <f t="shared" si="4"/>
        <v>97126153.434751838</v>
      </c>
      <c r="F92" s="118">
        <f t="shared" si="5"/>
        <v>32789657.704227835</v>
      </c>
      <c r="G92" s="118">
        <f>SUM('Incentive Relocation assumption'!AH90:AS90)</f>
        <v>71685.485187151266</v>
      </c>
      <c r="H92" s="119">
        <f>SUM('Incentive Relocation assumption'!AB90:AG90)</f>
        <v>32717972.219040684</v>
      </c>
    </row>
    <row r="93" spans="1:8" x14ac:dyDescent="0.35">
      <c r="A93" s="114">
        <v>2109</v>
      </c>
      <c r="B93" s="115">
        <f>SUM('Future 95% Cost'!V90:AA90)</f>
        <v>92853871.21249254</v>
      </c>
      <c r="C93" s="115">
        <f t="shared" si="3"/>
        <v>0</v>
      </c>
      <c r="D93" s="116">
        <f t="shared" si="4"/>
        <v>92853871.21249254</v>
      </c>
      <c r="F93" s="118">
        <f t="shared" si="5"/>
        <v>31047151.555315435</v>
      </c>
      <c r="G93" s="118">
        <f>SUM('Incentive Relocation assumption'!AH91:AS91)</f>
        <v>65928.02220603147</v>
      </c>
      <c r="H93" s="119">
        <f>SUM('Incentive Relocation assumption'!AB91:AG91)</f>
        <v>30981223.533109404</v>
      </c>
    </row>
    <row r="94" spans="1:8" x14ac:dyDescent="0.35">
      <c r="A94" s="114">
        <v>2110</v>
      </c>
      <c r="B94" s="115">
        <f>SUM('Future 95% Cost'!V91:AA91)</f>
        <v>84341006.211476341</v>
      </c>
      <c r="C94" s="115">
        <f t="shared" si="3"/>
        <v>0</v>
      </c>
      <c r="D94" s="116">
        <f t="shared" si="4"/>
        <v>84341006.211476341</v>
      </c>
      <c r="F94" s="118">
        <f t="shared" si="5"/>
        <v>29398022.820721727</v>
      </c>
      <c r="G94" s="118">
        <f>SUM('Incentive Relocation assumption'!AH92:AS92)</f>
        <v>60672.040014968414</v>
      </c>
      <c r="H94" s="119">
        <f>SUM('Incentive Relocation assumption'!AB92:AG92)</f>
        <v>29337350.78070676</v>
      </c>
    </row>
    <row r="95" spans="1:8" x14ac:dyDescent="0.35">
      <c r="A95" s="114">
        <v>2111</v>
      </c>
      <c r="B95" s="115">
        <f>SUM('Future 95% Cost'!V92:AA92)</f>
        <v>80632722.240797341</v>
      </c>
      <c r="C95" s="115">
        <f t="shared" si="3"/>
        <v>0</v>
      </c>
      <c r="D95" s="116">
        <f t="shared" si="4"/>
        <v>80632722.240797341</v>
      </c>
      <c r="F95" s="118">
        <f t="shared" si="5"/>
        <v>27837190.603303179</v>
      </c>
      <c r="G95" s="118">
        <f>SUM('Incentive Relocation assumption'!AH93:AS93)</f>
        <v>55871.298727194211</v>
      </c>
      <c r="H95" s="119">
        <f>SUM('Incentive Relocation assumption'!AB93:AG93)</f>
        <v>27781319.304575983</v>
      </c>
    </row>
    <row r="96" spans="1:8" x14ac:dyDescent="0.35">
      <c r="A96" s="114">
        <v>2112</v>
      </c>
      <c r="B96" s="115">
        <f>SUM('Future 95% Cost'!V93:AA93)</f>
        <v>77088266.209966704</v>
      </c>
      <c r="C96" s="115">
        <f t="shared" si="3"/>
        <v>0</v>
      </c>
      <c r="D96" s="116">
        <f t="shared" si="4"/>
        <v>77088266.209966704</v>
      </c>
      <c r="F96" s="118">
        <f t="shared" si="5"/>
        <v>26359858.032581769</v>
      </c>
      <c r="G96" s="118">
        <f>SUM('Incentive Relocation assumption'!AH94:AS94)</f>
        <v>51483.976818136282</v>
      </c>
      <c r="H96" s="119">
        <f>SUM('Incentive Relocation assumption'!AB94:AG94)</f>
        <v>26308374.055763632</v>
      </c>
    </row>
    <row r="97" spans="1:8" x14ac:dyDescent="0.35">
      <c r="A97" s="114">
        <v>2113</v>
      </c>
      <c r="B97" s="115">
        <f>SUM('Future 95% Cost'!V94:AA94)</f>
        <v>73700372.10733214</v>
      </c>
      <c r="C97" s="115">
        <f t="shared" si="3"/>
        <v>0</v>
      </c>
      <c r="D97" s="116">
        <f t="shared" si="4"/>
        <v>73700372.10733214</v>
      </c>
      <c r="F97" s="118">
        <f t="shared" si="5"/>
        <v>24961495.65581635</v>
      </c>
      <c r="G97" s="118">
        <f>SUM('Incentive Relocation assumption'!AH95:AS95)</f>
        <v>47472.240104015764</v>
      </c>
      <c r="H97" s="119">
        <f>SUM('Incentive Relocation assumption'!AB95:AG95)</f>
        <v>24914023.415712334</v>
      </c>
    </row>
    <row r="98" spans="1:8" x14ac:dyDescent="0.35">
      <c r="A98" s="114">
        <v>2114</v>
      </c>
      <c r="B98" s="115">
        <f>SUM('Future 95% Cost'!V95:AA95)</f>
        <v>70462097.218826592</v>
      </c>
      <c r="C98" s="115">
        <f t="shared" si="3"/>
        <v>0</v>
      </c>
      <c r="D98" s="116">
        <f t="shared" si="4"/>
        <v>70462097.218826592</v>
      </c>
      <c r="F98" s="118">
        <f t="shared" si="5"/>
        <v>23637825.869197287</v>
      </c>
      <c r="G98" s="118">
        <f>SUM('Incentive Relocation assumption'!AH96:AS96)</f>
        <v>43801.853254198249</v>
      </c>
      <c r="H98" s="119">
        <f>SUM('Incentive Relocation assumption'!AB96:AG96)</f>
        <v>23594024.015943088</v>
      </c>
    </row>
    <row r="99" spans="1:8" x14ac:dyDescent="0.35">
      <c r="A99" s="114">
        <v>2115</v>
      </c>
      <c r="B99" s="115">
        <f>SUM('Future 95% Cost'!V96:AA96)</f>
        <v>67366807.704022259</v>
      </c>
      <c r="C99" s="115">
        <f t="shared" si="3"/>
        <v>0</v>
      </c>
      <c r="D99" s="116">
        <f t="shared" si="4"/>
        <v>67366807.704022259</v>
      </c>
      <c r="F99" s="118">
        <f t="shared" si="5"/>
        <v>22384808.317826506</v>
      </c>
      <c r="G99" s="118">
        <f>SUM('Incentive Relocation assumption'!AH97:AS97)</f>
        <v>40441.829613766437</v>
      </c>
      <c r="H99" s="119">
        <f>SUM('Incentive Relocation assumption'!AB97:AG97)</f>
        <v>22344366.488212738</v>
      </c>
    </row>
    <row r="100" spans="1:8" x14ac:dyDescent="0.35">
      <c r="A100" s="114">
        <v>2116</v>
      </c>
      <c r="B100" s="115">
        <f>SUM('Future 95% Cost'!V97:AA97)</f>
        <v>64408164.817204729</v>
      </c>
      <c r="C100" s="115">
        <f t="shared" si="3"/>
        <v>0</v>
      </c>
      <c r="D100" s="116">
        <f t="shared" si="4"/>
        <v>64408164.817204729</v>
      </c>
      <c r="F100" s="118">
        <f t="shared" si="5"/>
        <v>21198626.198558621</v>
      </c>
      <c r="G100" s="118">
        <f>SUM('Incentive Relocation assumption'!AH98:AS98)</f>
        <v>37364.115533476353</v>
      </c>
      <c r="H100" s="119">
        <f>SUM('Incentive Relocation assumption'!AB98:AG98)</f>
        <v>21161262.083025146</v>
      </c>
    </row>
    <row r="101" spans="1:8" x14ac:dyDescent="0.35">
      <c r="A101" s="114">
        <v>2117</v>
      </c>
      <c r="B101" s="115">
        <f>SUM('Future 95% Cost'!V98:AA98)</f>
        <v>61580111.744564243</v>
      </c>
      <c r="C101" s="115">
        <f t="shared" si="3"/>
        <v>0</v>
      </c>
      <c r="D101" s="116">
        <f t="shared" si="4"/>
        <v>61580111.744564243</v>
      </c>
      <c r="F101" s="118">
        <f t="shared" si="5"/>
        <v>20075673.404742248</v>
      </c>
      <c r="G101" s="118">
        <f>SUM('Incentive Relocation assumption'!AH99:AS99)</f>
        <v>34543.305783291071</v>
      </c>
      <c r="H101" s="119">
        <f>SUM('Incentive Relocation assumption'!AB99:AG99)</f>
        <v>20041130.098958958</v>
      </c>
    </row>
    <row r="102" spans="1:8" x14ac:dyDescent="0.35">
      <c r="A102" s="114">
        <v>2118</v>
      </c>
      <c r="B102" s="115">
        <f>SUM('Future 95% Cost'!V99:AA99)</f>
        <v>58876861.029898673</v>
      </c>
      <c r="C102" s="115">
        <f t="shared" si="3"/>
        <v>0</v>
      </c>
      <c r="D102" s="116">
        <f t="shared" si="4"/>
        <v>58876861.029898673</v>
      </c>
      <c r="F102" s="118">
        <f t="shared" si="5"/>
        <v>19012542.456453171</v>
      </c>
      <c r="G102" s="118">
        <f>SUM('Incentive Relocation assumption'!AH100:AS100)</f>
        <v>31956.386966419275</v>
      </c>
      <c r="H102" s="119">
        <f>SUM('Incentive Relocation assumption'!AB100:AG100)</f>
        <v>18980586.069486752</v>
      </c>
    </row>
    <row r="103" spans="1:8" x14ac:dyDescent="0.35">
      <c r="A103" s="114">
        <v>2119</v>
      </c>
      <c r="B103" s="115">
        <f>SUM('Future 95% Cost'!V100:AA100)</f>
        <v>56292882.562461272</v>
      </c>
      <c r="C103" s="115">
        <f t="shared" si="3"/>
        <v>0</v>
      </c>
      <c r="D103" s="116">
        <f t="shared" si="4"/>
        <v>56292882.562461272</v>
      </c>
      <c r="F103" s="118">
        <f t="shared" si="5"/>
        <v>18006013.163989488</v>
      </c>
      <c r="G103" s="118">
        <f>SUM('Incentive Relocation assumption'!AH101:AS101)</f>
        <v>29582.506157899708</v>
      </c>
      <c r="H103" s="119">
        <f>SUM('Incentive Relocation assumption'!AB101:AG101)</f>
        <v>17976430.657831587</v>
      </c>
    </row>
    <row r="104" spans="1:8" x14ac:dyDescent="0.35">
      <c r="A104" s="114">
        <v>2120</v>
      </c>
      <c r="B104" s="115">
        <f>SUM('Future 95% Cost'!V101:AA101)</f>
        <v>51068575.393486924</v>
      </c>
      <c r="C104" s="115">
        <f t="shared" si="3"/>
        <v>0</v>
      </c>
      <c r="D104" s="116">
        <f t="shared" si="4"/>
        <v>51068575.393486924</v>
      </c>
      <c r="F104" s="118">
        <f t="shared" si="5"/>
        <v>17053041.976236638</v>
      </c>
      <c r="G104" s="118">
        <f>SUM('Incentive Relocation assumption'!AH102:AS102)</f>
        <v>27402.762268029797</v>
      </c>
      <c r="H104" s="119">
        <f>SUM('Incentive Relocation assumption'!AB102:AG102)</f>
        <v>17025639.213968609</v>
      </c>
    </row>
    <row r="105" spans="1:8" x14ac:dyDescent="0.35">
      <c r="A105" s="114">
        <v>2121</v>
      </c>
      <c r="B105" s="115">
        <f>SUM('Future 95% Cost'!V102:AA102)</f>
        <v>48828347.370514154</v>
      </c>
      <c r="C105" s="115">
        <f t="shared" si="3"/>
        <v>0</v>
      </c>
      <c r="D105" s="116">
        <f t="shared" si="4"/>
        <v>48828347.370514154</v>
      </c>
      <c r="F105" s="118">
        <f t="shared" si="5"/>
        <v>16150751.969037157</v>
      </c>
      <c r="G105" s="118">
        <f>SUM('Incentive Relocation assumption'!AH103:AS103)</f>
        <v>25400.017879857493</v>
      </c>
      <c r="H105" s="119">
        <f>SUM('Incentive Relocation assumption'!AB103:AG103)</f>
        <v>16125351.9511573</v>
      </c>
    </row>
    <row r="106" spans="1:8" x14ac:dyDescent="0.35">
      <c r="A106" s="114">
        <v>2122</v>
      </c>
      <c r="B106" s="115">
        <f>SUM('Future 95% Cost'!V103:AA103)</f>
        <v>46686905.237383381</v>
      </c>
      <c r="C106" s="115">
        <f t="shared" si="3"/>
        <v>0</v>
      </c>
      <c r="D106" s="116">
        <f t="shared" si="4"/>
        <v>46686905.237383381</v>
      </c>
      <c r="F106" s="118">
        <f t="shared" si="5"/>
        <v>15296423.431942735</v>
      </c>
      <c r="G106" s="118">
        <f>SUM('Incentive Relocation assumption'!AH104:AS104)</f>
        <v>23558.729533697133</v>
      </c>
      <c r="H106" s="119">
        <f>SUM('Incentive Relocation assumption'!AB104:AG104)</f>
        <v>15272864.702409038</v>
      </c>
    </row>
    <row r="107" spans="1:8" x14ac:dyDescent="0.35">
      <c r="A107" s="114">
        <v>2123</v>
      </c>
      <c r="B107" s="115">
        <f>SUM('Future 95% Cost'!V104:AA104)</f>
        <v>44639874.46311865</v>
      </c>
      <c r="C107" s="115">
        <f t="shared" si="3"/>
        <v>0</v>
      </c>
      <c r="D107" s="116">
        <f t="shared" si="4"/>
        <v>44639874.46311865</v>
      </c>
      <c r="F107" s="118">
        <f t="shared" si="5"/>
        <v>14487485.014711162</v>
      </c>
      <c r="G107" s="118">
        <f>SUM('Incentive Relocation assumption'!AH105:AS105)</f>
        <v>21864.794633389669</v>
      </c>
      <c r="H107" s="119">
        <f>SUM('Incentive Relocation assumption'!AB105:AG105)</f>
        <v>14465620.220077772</v>
      </c>
    </row>
    <row r="108" spans="1:8" x14ac:dyDescent="0.35">
      <c r="A108" s="114">
        <v>2124</v>
      </c>
      <c r="B108" s="115">
        <f>SUM('Future 95% Cost'!V105:AA105)</f>
        <v>42683074.906553321</v>
      </c>
      <c r="C108" s="115">
        <f t="shared" si="3"/>
        <v>0</v>
      </c>
      <c r="D108" s="116">
        <f t="shared" si="4"/>
        <v>42683074.906553321</v>
      </c>
      <c r="F108" s="118">
        <f t="shared" si="5"/>
        <v>13721505.397658151</v>
      </c>
      <c r="G108" s="118">
        <f>SUM('Incentive Relocation assumption'!AH106:AS106)</f>
        <v>20305.413330555013</v>
      </c>
      <c r="H108" s="119">
        <f>SUM('Incentive Relocation assumption'!AB106:AG106)</f>
        <v>13701199.984327596</v>
      </c>
    </row>
    <row r="109" spans="1:8" x14ac:dyDescent="0.35">
      <c r="A109" s="114">
        <v>2125</v>
      </c>
      <c r="B109" s="115">
        <f>SUM('Future 95% Cost'!V106:AA106)</f>
        <v>40812512.153261684</v>
      </c>
      <c r="C109" s="115">
        <f t="shared" si="3"/>
        <v>0</v>
      </c>
      <c r="D109" s="116">
        <f t="shared" si="4"/>
        <v>40812512.153261684</v>
      </c>
      <c r="F109" s="118">
        <f t="shared" si="5"/>
        <v>12996185.452505993</v>
      </c>
      <c r="G109" s="118">
        <f>SUM('Incentive Relocation assumption'!AH107:AS107)</f>
        <v>18868.963906400502</v>
      </c>
      <c r="H109" s="119">
        <f>SUM('Incentive Relocation assumption'!AB107:AG107)</f>
        <v>12977316.488599593</v>
      </c>
    </row>
    <row r="110" spans="1:8" x14ac:dyDescent="0.35">
      <c r="A110" s="114">
        <v>2126</v>
      </c>
      <c r="B110" s="115">
        <f>SUM('Future 95% Cost'!V107:AA107)</f>
        <v>39024369.239514992</v>
      </c>
      <c r="C110" s="115">
        <f t="shared" si="3"/>
        <v>0</v>
      </c>
      <c r="D110" s="116">
        <f t="shared" si="4"/>
        <v>39024369.239514992</v>
      </c>
      <c r="F110" s="118">
        <f t="shared" si="5"/>
        <v>12309350.8627054</v>
      </c>
      <c r="G110" s="118">
        <f>SUM('Incentive Relocation assumption'!AH108:AS108)</f>
        <v>17544.890317843139</v>
      </c>
      <c r="H110" s="119">
        <f>SUM('Incentive Relocation assumption'!AB108:AG108)</f>
        <v>12291805.972387558</v>
      </c>
    </row>
    <row r="111" spans="1:8" x14ac:dyDescent="0.35">
      <c r="A111" s="114">
        <v>2127</v>
      </c>
      <c r="B111" s="115">
        <f>SUM('Future 95% Cost'!V108:AA108)</f>
        <v>37314998.745934397</v>
      </c>
      <c r="C111" s="115">
        <f t="shared" si="3"/>
        <v>0</v>
      </c>
      <c r="D111" s="116">
        <f t="shared" si="4"/>
        <v>37314998.745934397</v>
      </c>
      <c r="F111" s="118">
        <f t="shared" si="5"/>
        <v>11658945.17436027</v>
      </c>
      <c r="G111" s="118">
        <f>SUM('Incentive Relocation assumption'!AH109:AS109)</f>
        <v>16323.600707173311</v>
      </c>
      <c r="H111" s="119">
        <f>SUM('Incentive Relocation assumption'!AB109:AG109)</f>
        <v>11642621.573653096</v>
      </c>
    </row>
    <row r="112" spans="1:8" x14ac:dyDescent="0.35">
      <c r="A112" s="114">
        <v>2128</v>
      </c>
      <c r="B112" s="115">
        <f>SUM('Future 95% Cost'!V109:AA109)</f>
        <v>35680915.244290821</v>
      </c>
      <c r="C112" s="115">
        <f t="shared" si="3"/>
        <v>0</v>
      </c>
      <c r="D112" s="116">
        <f t="shared" si="4"/>
        <v>35680915.244290821</v>
      </c>
      <c r="F112" s="118">
        <f t="shared" si="5"/>
        <v>11043023.250873527</v>
      </c>
      <c r="G112" s="118">
        <f>SUM('Incentive Relocation assumption'!AH110:AS110)</f>
        <v>15196.375793690946</v>
      </c>
      <c r="H112" s="119">
        <f>SUM('Incentive Relocation assumption'!AB110:AG110)</f>
        <v>11027826.875079835</v>
      </c>
    </row>
    <row r="113" spans="1:8" x14ac:dyDescent="0.35">
      <c r="A113" s="114">
        <v>2129</v>
      </c>
      <c r="B113" s="115">
        <f>SUM('Future 95% Cost'!V110:AA110)</f>
        <v>34118788.081643917</v>
      </c>
      <c r="C113" s="115">
        <f t="shared" si="3"/>
        <v>0</v>
      </c>
      <c r="D113" s="116">
        <f t="shared" si="4"/>
        <v>34118788.081643917</v>
      </c>
      <c r="F113" s="118">
        <f t="shared" si="5"/>
        <v>10459745.106268618</v>
      </c>
      <c r="G113" s="118">
        <f>SUM('Incentive Relocation assumption'!AH111:AS111)</f>
        <v>14155.286173160936</v>
      </c>
      <c r="H113" s="119">
        <f>SUM('Incentive Relocation assumption'!AB111:AG111)</f>
        <v>10445589.820095457</v>
      </c>
    </row>
    <row r="114" spans="1:8" x14ac:dyDescent="0.35">
      <c r="A114" s="114">
        <v>2130</v>
      </c>
      <c r="B114" s="115">
        <f>SUM('Future 95% Cost'!V111:AA111)</f>
        <v>31003430.1808143</v>
      </c>
      <c r="C114" s="115">
        <f t="shared" si="3"/>
        <v>0</v>
      </c>
      <c r="D114" s="116">
        <f t="shared" si="4"/>
        <v>31003430.1808143</v>
      </c>
      <c r="F114" s="118">
        <f t="shared" si="5"/>
        <v>9907370.0938391034</v>
      </c>
      <c r="G114" s="118">
        <f>SUM('Incentive Relocation assumption'!AH112:AS112)</f>
        <v>13193.117647630777</v>
      </c>
      <c r="H114" s="119">
        <f>SUM('Incentive Relocation assumption'!AB112:AG112)</f>
        <v>9894176.9761914723</v>
      </c>
    </row>
    <row r="115" spans="1:8" x14ac:dyDescent="0.35">
      <c r="A115" s="114">
        <v>2131</v>
      </c>
      <c r="B115" s="115">
        <f>SUM('Future 95% Cost'!V112:AA112)</f>
        <v>29646784.230284415</v>
      </c>
      <c r="C115" s="115">
        <f t="shared" si="3"/>
        <v>0</v>
      </c>
      <c r="D115" s="116">
        <f t="shared" si="4"/>
        <v>29646784.230284415</v>
      </c>
      <c r="F115" s="118">
        <f t="shared" si="5"/>
        <v>9384251.4283493795</v>
      </c>
      <c r="G115" s="118">
        <f>SUM('Incentive Relocation assumption'!AH113:AS113)</f>
        <v>12303.303795127609</v>
      </c>
      <c r="H115" s="119">
        <f>SUM('Incentive Relocation assumption'!AB113:AG113)</f>
        <v>9371948.1245542523</v>
      </c>
    </row>
    <row r="116" spans="1:8" x14ac:dyDescent="0.35">
      <c r="A116" s="114">
        <v>2132</v>
      </c>
      <c r="B116" s="115">
        <f>SUM('Future 95% Cost'!V113:AA113)</f>
        <v>28349840.465651724</v>
      </c>
      <c r="C116" s="115">
        <f t="shared" si="3"/>
        <v>0</v>
      </c>
      <c r="D116" s="116">
        <f t="shared" si="4"/>
        <v>28349840.465651724</v>
      </c>
      <c r="F116" s="118">
        <f t="shared" si="5"/>
        <v>8888831.0214631632</v>
      </c>
      <c r="G116" s="118">
        <f>SUM('Incentive Relocation assumption'!AH114:AS114)</f>
        <v>11479.865067229923</v>
      </c>
      <c r="H116" s="119">
        <f>SUM('Incentive Relocation assumption'!AB114:AG114)</f>
        <v>8877351.1563959327</v>
      </c>
    </row>
    <row r="117" spans="1:8" x14ac:dyDescent="0.35">
      <c r="A117" s="114">
        <v>2133</v>
      </c>
      <c r="B117" s="115">
        <f>SUM('Future 95% Cost'!V114:AA114)</f>
        <v>27109959.493794136</v>
      </c>
      <c r="C117" s="115">
        <f t="shared" si="3"/>
        <v>0</v>
      </c>
      <c r="D117" s="116">
        <f t="shared" si="4"/>
        <v>27109959.493794136</v>
      </c>
      <c r="F117" s="118">
        <f t="shared" si="5"/>
        <v>8419634.6114226729</v>
      </c>
      <c r="G117" s="118">
        <f>SUM('Incentive Relocation assumption'!AH115:AS115)</f>
        <v>10717.353773039553</v>
      </c>
      <c r="H117" s="119">
        <f>SUM('Incentive Relocation assumption'!AB115:AG115)</f>
        <v>8408917.257649634</v>
      </c>
    </row>
    <row r="118" spans="1:8" x14ac:dyDescent="0.35">
      <c r="A118" s="114">
        <v>2134</v>
      </c>
      <c r="B118" s="115">
        <f>SUM('Future 95% Cost'!V115:AA115)</f>
        <v>25924619.044743381</v>
      </c>
      <c r="C118" s="115">
        <f t="shared" si="3"/>
        <v>0</v>
      </c>
      <c r="D118" s="116">
        <f t="shared" si="4"/>
        <v>25924619.044743381</v>
      </c>
      <c r="F118" s="118">
        <f t="shared" si="5"/>
        <v>7975267.1692495598</v>
      </c>
      <c r="G118" s="118">
        <f>SUM('Incentive Relocation assumption'!AH116:AS116)</f>
        <v>10010.804371575645</v>
      </c>
      <c r="H118" s="119">
        <f>SUM('Incentive Relocation assumption'!AB116:AG116)</f>
        <v>7965256.3648779839</v>
      </c>
    </row>
    <row r="119" spans="1:8" x14ac:dyDescent="0.35">
      <c r="A119" s="114">
        <v>2135</v>
      </c>
      <c r="B119" s="115">
        <f>SUM('Future 95% Cost'!V116:AA116)</f>
        <v>24791408.758197818</v>
      </c>
      <c r="C119" s="115">
        <f t="shared" si="3"/>
        <v>0</v>
      </c>
      <c r="D119" s="116">
        <f t="shared" si="4"/>
        <v>24791408.758197818</v>
      </c>
      <c r="F119" s="118">
        <f t="shared" si="5"/>
        <v>7554408.5648956429</v>
      </c>
      <c r="G119" s="118">
        <f>SUM('Incentive Relocation assumption'!AH117:AS117)</f>
        <v>9355.6885519895914</v>
      </c>
      <c r="H119" s="119">
        <f>SUM('Incentive Relocation assumption'!AB117:AG117)</f>
        <v>7545052.8763436535</v>
      </c>
    </row>
    <row r="120" spans="1:8" x14ac:dyDescent="0.35">
      <c r="A120" s="114">
        <v>2136</v>
      </c>
      <c r="B120" s="115">
        <f>SUM('Future 95% Cost'!V117:AA117)</f>
        <v>23708025.202710725</v>
      </c>
      <c r="C120" s="115">
        <f t="shared" si="3"/>
        <v>0</v>
      </c>
      <c r="D120" s="116">
        <f t="shared" si="4"/>
        <v>23708025.202710725</v>
      </c>
      <c r="F120" s="118">
        <f t="shared" si="5"/>
        <v>7155809.4778457209</v>
      </c>
      <c r="G120" s="118">
        <f>SUM('Incentive Relocation assumption'!AH118:AS118)</f>
        <v>8747.8746323580435</v>
      </c>
      <c r="H120" s="119">
        <f>SUM('Incentive Relocation assumption'!AB118:AG118)</f>
        <v>7147061.6032133633</v>
      </c>
    </row>
    <row r="121" spans="1:8" x14ac:dyDescent="0.35">
      <c r="A121" s="114">
        <v>2137</v>
      </c>
      <c r="B121" s="115">
        <f>SUM('Future 95% Cost'!V118:AA118)</f>
        <v>22672267.117146306</v>
      </c>
      <c r="C121" s="115">
        <f t="shared" si="3"/>
        <v>0</v>
      </c>
      <c r="D121" s="116">
        <f t="shared" si="4"/>
        <v>22672267.117146306</v>
      </c>
      <c r="F121" s="118">
        <f t="shared" si="5"/>
        <v>6778287.5376718324</v>
      </c>
      <c r="G121" s="118">
        <f>SUM('Incentive Relocation assumption'!AH119:AS119)</f>
        <v>8183.5908543921241</v>
      </c>
      <c r="H121" s="119">
        <f>SUM('Incentive Relocation assumption'!AB119:AG119)</f>
        <v>6770103.94681744</v>
      </c>
    </row>
    <row r="122" spans="1:8" x14ac:dyDescent="0.35">
      <c r="A122" s="114">
        <v>2138</v>
      </c>
      <c r="B122" s="115">
        <f>SUM('Future 95% Cost'!V119:AA119)</f>
        <v>21682030.864462197</v>
      </c>
      <c r="C122" s="115">
        <f t="shared" si="3"/>
        <v>0</v>
      </c>
      <c r="D122" s="116">
        <f t="shared" si="4"/>
        <v>21682030.864462197</v>
      </c>
      <c r="F122" s="118">
        <f t="shared" si="5"/>
        <v>6420723.680964971</v>
      </c>
      <c r="G122" s="118">
        <f>SUM('Incentive Relocation assumption'!AH120:AS120)</f>
        <v>7659.3921930287161</v>
      </c>
      <c r="H122" s="119">
        <f>SUM('Incentive Relocation assumption'!AB120:AG120)</f>
        <v>6413064.2887719423</v>
      </c>
    </row>
    <row r="123" spans="1:8" x14ac:dyDescent="0.35">
      <c r="A123" s="114">
        <v>2139</v>
      </c>
      <c r="B123" s="115">
        <f>SUM('Future 95% Cost'!V120:AA120)</f>
        <v>20735306.088323031</v>
      </c>
      <c r="C123" s="115">
        <f t="shared" si="3"/>
        <v>0</v>
      </c>
      <c r="D123" s="116">
        <f t="shared" si="4"/>
        <v>20735306.088323031</v>
      </c>
      <c r="F123" s="118">
        <f t="shared" si="5"/>
        <v>6082058.7119318657</v>
      </c>
      <c r="G123" s="118">
        <f>SUM('Incentive Relocation assumption'!AH121:AS121)</f>
        <v>7172.1303376684255</v>
      </c>
      <c r="H123" s="119">
        <f>SUM('Incentive Relocation assumption'!AB121:AG121)</f>
        <v>6074886.5815941971</v>
      </c>
    </row>
    <row r="124" spans="1:8" x14ac:dyDescent="0.35">
      <c r="A124" s="114">
        <v>2140</v>
      </c>
      <c r="B124" s="115">
        <f>SUM('Future 95% Cost'!V121:AA121)</f>
        <v>19830171.563474793</v>
      </c>
      <c r="C124" s="115">
        <f t="shared" si="3"/>
        <v>0</v>
      </c>
      <c r="D124" s="116">
        <f t="shared" si="4"/>
        <v>19830171.563474793</v>
      </c>
      <c r="F124" s="118">
        <f t="shared" si="5"/>
        <v>5761290.0547458176</v>
      </c>
      <c r="G124" s="118">
        <f>SUM('Incentive Relocation assumption'!AH122:AS122)</f>
        <v>6718.9265356022379</v>
      </c>
      <c r="H124" s="119">
        <f>SUM('Incentive Relocation assumption'!AB122:AG122)</f>
        <v>5754571.1282102149</v>
      </c>
    </row>
    <row r="125" spans="1:8" x14ac:dyDescent="0.35">
      <c r="A125" s="114">
        <v>2141</v>
      </c>
      <c r="B125" s="115">
        <f>SUM('Future 95% Cost'!V122:AA122)</f>
        <v>18964791.231216278</v>
      </c>
      <c r="C125" s="115">
        <f t="shared" si="3"/>
        <v>0</v>
      </c>
      <c r="D125" s="116">
        <f t="shared" si="4"/>
        <v>18964791.231216278</v>
      </c>
      <c r="F125" s="118">
        <f t="shared" si="5"/>
        <v>5457468.6864865748</v>
      </c>
      <c r="G125" s="118">
        <f>SUM('Incentive Relocation assumption'!AH123:AS123)</f>
        <v>6297.147018783824</v>
      </c>
      <c r="H125" s="119">
        <f>SUM('Incentive Relocation assumption'!AB123:AG123)</f>
        <v>5451171.5394677911</v>
      </c>
    </row>
    <row r="126" spans="1:8" x14ac:dyDescent="0.35">
      <c r="A126" s="114">
        <v>2142</v>
      </c>
      <c r="B126" s="115">
        <f>SUM('Future 95% Cost'!V123:AA123)</f>
        <v>18137410.41169221</v>
      </c>
      <c r="C126" s="115">
        <f t="shared" si="3"/>
        <v>0</v>
      </c>
      <c r="D126" s="116">
        <f t="shared" si="4"/>
        <v>18137410.41169221</v>
      </c>
      <c r="F126" s="118">
        <f t="shared" si="5"/>
        <v>5169696.2401992567</v>
      </c>
      <c r="G126" s="118">
        <f>SUM('Incentive Relocation assumption'!AH124:AS124)</f>
        <v>5904.3807625516929</v>
      </c>
      <c r="H126" s="119">
        <f>SUM('Incentive Relocation assumption'!AB124:AG124)</f>
        <v>5163791.8594367048</v>
      </c>
    </row>
    <row r="127" spans="1:8" x14ac:dyDescent="0.35">
      <c r="A127" s="114">
        <v>2143</v>
      </c>
      <c r="B127" s="115">
        <f>SUM('Future 95% Cost'!V124:AA124)</f>
        <v>17346352.185103066</v>
      </c>
      <c r="C127" s="115">
        <f t="shared" si="3"/>
        <v>0</v>
      </c>
      <c r="D127" s="116">
        <f t="shared" si="4"/>
        <v>17346352.185103066</v>
      </c>
      <c r="F127" s="118">
        <f t="shared" si="5"/>
        <v>4897122.2682497064</v>
      </c>
      <c r="G127" s="118">
        <f>SUM('Incentive Relocation assumption'!AH125:AS125)</f>
        <v>5538.4193497150463</v>
      </c>
      <c r="H127" s="119">
        <f>SUM('Incentive Relocation assumption'!AB125:AG125)</f>
        <v>4891583.8488999913</v>
      </c>
    </row>
    <row r="128" spans="1:8" x14ac:dyDescent="0.35">
      <c r="A128" s="114">
        <v>2144</v>
      </c>
      <c r="B128" s="115">
        <f>SUM('Future 95% Cost'!V125:AA125)</f>
        <v>16590013.934281012</v>
      </c>
      <c r="C128" s="115">
        <f t="shared" si="3"/>
        <v>0</v>
      </c>
      <c r="D128" s="116">
        <f t="shared" si="4"/>
        <v>16590013.934281012</v>
      </c>
      <c r="F128" s="118">
        <f t="shared" si="5"/>
        <v>4638941.6567576304</v>
      </c>
      <c r="G128" s="118">
        <f>SUM('Incentive Relocation assumption'!AH126:AS126)</f>
        <v>5197.2387357068965</v>
      </c>
      <c r="H128" s="119">
        <f>SUM('Incentive Relocation assumption'!AB126:AG126)</f>
        <v>4633744.4180219239</v>
      </c>
    </row>
    <row r="129" spans="1:8" x14ac:dyDescent="0.35">
      <c r="A129" s="114">
        <v>2145</v>
      </c>
      <c r="B129" s="115">
        <f>SUM('Future 95% Cost'!V126:AA126)</f>
        <v>15866864.041419508</v>
      </c>
      <c r="C129" s="115">
        <f t="shared" si="3"/>
        <v>0</v>
      </c>
      <c r="D129" s="116">
        <f t="shared" si="4"/>
        <v>15866864.041419508</v>
      </c>
      <c r="F129" s="118">
        <f t="shared" si="5"/>
        <v>4394392.1824522028</v>
      </c>
      <c r="G129" s="118">
        <f>SUM('Incentive Relocation assumption'!AH127:AS127)</f>
        <v>4878.9827306189709</v>
      </c>
      <c r="H129" s="119">
        <f>SUM('Incentive Relocation assumption'!AB127:AG127)</f>
        <v>4389513.1997215841</v>
      </c>
    </row>
    <row r="130" spans="1:8" x14ac:dyDescent="0.35">
      <c r="A130" s="114">
        <v>2146</v>
      </c>
      <c r="B130" s="115">
        <f>SUM('Future 95% Cost'!V127:AA127)</f>
        <v>15175438.732066996</v>
      </c>
      <c r="C130" s="115">
        <f t="shared" si="3"/>
        <v>0</v>
      </c>
      <c r="D130" s="116">
        <f t="shared" si="4"/>
        <v>15175438.732066996</v>
      </c>
      <c r="F130" s="118">
        <f t="shared" si="5"/>
        <v>4162752.2038206989</v>
      </c>
      <c r="G130" s="118">
        <f>SUM('Incentive Relocation assumption'!AH128:AS128)</f>
        <v>4581.9480320378907</v>
      </c>
      <c r="H130" s="119">
        <f>SUM('Incentive Relocation assumption'!AB128:AG128)</f>
        <v>4158170.2557886611</v>
      </c>
    </row>
    <row r="131" spans="1:8" x14ac:dyDescent="0.35">
      <c r="A131" s="114">
        <v>2147</v>
      </c>
      <c r="B131" s="115">
        <f>SUM('Future 95% Cost'!V128:AA128)</f>
        <v>14514339.059803888</v>
      </c>
      <c r="C131" s="115">
        <f t="shared" si="3"/>
        <v>0</v>
      </c>
      <c r="D131" s="116">
        <f t="shared" si="4"/>
        <v>14514339.059803888</v>
      </c>
      <c r="F131" s="118">
        <f t="shared" si="5"/>
        <v>3943338.4789119381</v>
      </c>
      <c r="G131" s="118">
        <f>SUM('Incentive Relocation assumption'!AH129:AS129)</f>
        <v>4304.5706589214842</v>
      </c>
      <c r="H131" s="119">
        <f>SUM('Incentive Relocation assumption'!AB129:AG129)</f>
        <v>3939033.9082530169</v>
      </c>
    </row>
    <row r="132" spans="1:8" x14ac:dyDescent="0.35">
      <c r="A132" s="114">
        <v>2148</v>
      </c>
      <c r="B132" s="115">
        <f>SUM('Future 95% Cost'!V129:AA129)</f>
        <v>13882228.02531663</v>
      </c>
      <c r="C132" s="115">
        <f t="shared" si="3"/>
        <v>0</v>
      </c>
      <c r="D132" s="116">
        <f t="shared" si="4"/>
        <v>13882228.02531663</v>
      </c>
      <c r="F132" s="118">
        <f t="shared" si="5"/>
        <v>3735504.1026153178</v>
      </c>
      <c r="G132" s="118">
        <f>SUM('Incentive Relocation assumption'!AH130:AS130)</f>
        <v>4045.4136514271313</v>
      </c>
      <c r="H132" s="119">
        <f>SUM('Incentive Relocation assumption'!AB130:AG130)</f>
        <v>3731458.6889638905</v>
      </c>
    </row>
    <row r="133" spans="1:8" x14ac:dyDescent="0.35">
      <c r="A133" s="114">
        <v>2149</v>
      </c>
      <c r="B133" s="115">
        <f>SUM('Future 95% Cost'!V130:AA130)</f>
        <v>13277827.823864033</v>
      </c>
      <c r="C133" s="115">
        <f t="shared" si="3"/>
        <v>0</v>
      </c>
      <c r="D133" s="116">
        <f t="shared" si="4"/>
        <v>13277827.823864033</v>
      </c>
      <c r="F133" s="118">
        <f t="shared" si="5"/>
        <v>3538636.5566653572</v>
      </c>
      <c r="G133" s="118">
        <f>SUM('Incentive Relocation assumption'!AH131:AS131)</f>
        <v>3803.1559148884421</v>
      </c>
      <c r="H133" s="119">
        <f>SUM('Incentive Relocation assumption'!AB131:AG131)</f>
        <v>3534833.400750469</v>
      </c>
    </row>
    <row r="134" spans="1:8" x14ac:dyDescent="0.35">
      <c r="A134" s="114">
        <v>2150</v>
      </c>
      <c r="B134" s="115">
        <f>SUM('Future 95% Cost'!V131:AA131)</f>
        <v>12699917.215400087</v>
      </c>
      <c r="C134" s="115">
        <f t="shared" si="3"/>
        <v>0</v>
      </c>
      <c r="D134" s="116">
        <f t="shared" si="4"/>
        <v>12699917.215400087</v>
      </c>
      <c r="F134" s="118">
        <f t="shared" si="5"/>
        <v>3352155.866023114</v>
      </c>
      <c r="G134" s="118">
        <f>SUM('Incentive Relocation assumption'!AH132:AS132)</f>
        <v>3576.5820980324092</v>
      </c>
      <c r="H134" s="119">
        <f>SUM('Incentive Relocation assumption'!AB132:AG132)</f>
        <v>3348579.2839250816</v>
      </c>
    </row>
  </sheetData>
  <mergeCells count="2">
    <mergeCell ref="B5:D5"/>
    <mergeCell ref="F5:H5"/>
  </mergeCells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764B0-F502-460E-8D0D-B6A65448F3E5}">
  <dimension ref="A1:S131"/>
  <sheetViews>
    <sheetView workbookViewId="0">
      <selection activeCell="N16" sqref="N16"/>
    </sheetView>
  </sheetViews>
  <sheetFormatPr defaultColWidth="8.81640625" defaultRowHeight="14.5" x14ac:dyDescent="0.35"/>
  <cols>
    <col min="2" max="2" width="13.453125" style="30" bestFit="1" customWidth="1"/>
    <col min="3" max="4" width="14.453125" style="30" bestFit="1" customWidth="1"/>
    <col min="5" max="7" width="13.453125" style="30" bestFit="1" customWidth="1"/>
    <col min="8" max="9" width="14.453125" style="32" bestFit="1" customWidth="1"/>
    <col min="10" max="13" width="13.453125" style="32" bestFit="1" customWidth="1"/>
    <col min="14" max="17" width="16" style="34" bestFit="1" customWidth="1"/>
    <col min="18" max="19" width="14.453125" style="34" bestFit="1" customWidth="1"/>
  </cols>
  <sheetData>
    <row r="1" spans="1:19" x14ac:dyDescent="0.35">
      <c r="A1" t="s">
        <v>130</v>
      </c>
    </row>
    <row r="2" spans="1:19" x14ac:dyDescent="0.35">
      <c r="B2" s="30" t="s">
        <v>126</v>
      </c>
      <c r="H2" s="32" t="s">
        <v>127</v>
      </c>
      <c r="N2" s="34" t="s">
        <v>128</v>
      </c>
    </row>
    <row r="3" spans="1:19" x14ac:dyDescent="0.35">
      <c r="A3" s="1" t="s">
        <v>0</v>
      </c>
      <c r="B3" s="31" t="s">
        <v>1</v>
      </c>
      <c r="C3" s="31" t="s">
        <v>2</v>
      </c>
      <c r="D3" s="31" t="s">
        <v>3</v>
      </c>
      <c r="E3" s="31" t="s">
        <v>4</v>
      </c>
      <c r="F3" s="31" t="s">
        <v>5</v>
      </c>
      <c r="G3" s="31" t="s">
        <v>6</v>
      </c>
      <c r="H3" s="33" t="s">
        <v>1</v>
      </c>
      <c r="I3" s="33" t="s">
        <v>2</v>
      </c>
      <c r="J3" s="33" t="s">
        <v>3</v>
      </c>
      <c r="K3" s="33" t="s">
        <v>4</v>
      </c>
      <c r="L3" s="33" t="s">
        <v>5</v>
      </c>
      <c r="M3" s="33" t="s">
        <v>6</v>
      </c>
      <c r="N3" s="35" t="s">
        <v>1</v>
      </c>
      <c r="O3" s="35" t="s">
        <v>2</v>
      </c>
      <c r="P3" s="35" t="s">
        <v>3</v>
      </c>
      <c r="Q3" s="35" t="s">
        <v>4</v>
      </c>
      <c r="R3" s="35" t="s">
        <v>5</v>
      </c>
      <c r="S3" s="35" t="s">
        <v>6</v>
      </c>
    </row>
    <row r="4" spans="1:19" x14ac:dyDescent="0.35">
      <c r="A4">
        <v>2023</v>
      </c>
      <c r="B4" s="40">
        <f>'Total Property Damage 95%'!B4/'Property Value'!B3</f>
        <v>7.6780912517724364E-6</v>
      </c>
      <c r="C4" s="40">
        <f>'Total Property Damage 95%'!C4/'Property Value'!C3</f>
        <v>1.6529209617626442E-5</v>
      </c>
      <c r="D4" s="40">
        <f>'Total Property Damage 95%'!D4/'Property Value'!D3</f>
        <v>1.5779884216177835E-5</v>
      </c>
      <c r="E4" s="40">
        <f>'Total Property Damage 95%'!E4/'Property Value'!E3</f>
        <v>7.7204923166645018E-5</v>
      </c>
      <c r="F4" s="40">
        <f>'Total Property Damage 95%'!F4/'Property Value'!F3</f>
        <v>4.6624544550433804E-5</v>
      </c>
      <c r="G4" s="40">
        <f>'Total Property Damage 95%'!G4/'Property Value'!G3</f>
        <v>1.0697701472106879E-4</v>
      </c>
      <c r="H4" s="41">
        <f>'Total Property Damage 95%'!H4/'Property Value'!B3</f>
        <v>1.5419890557634458E-5</v>
      </c>
      <c r="I4" s="41">
        <f>'Total Property Damage 95%'!I4/'Property Value'!C3</f>
        <v>2.7512117415720583E-5</v>
      </c>
      <c r="J4" s="41">
        <f>'Total Property Damage 95%'!J4/'Property Value'!D3</f>
        <v>1.5717189580527938E-5</v>
      </c>
      <c r="K4" s="41">
        <f>'Total Property Damage 95%'!K4/'Property Value'!E3</f>
        <v>8.6049341061594157E-5</v>
      </c>
      <c r="L4" s="41">
        <f>'Total Property Damage 95%'!L4/'Property Value'!F3</f>
        <v>5.6036359946194504E-5</v>
      </c>
      <c r="M4" s="41">
        <f>'Total Property Damage 95%'!M4/'Property Value'!G3</f>
        <v>9.1917220569925545E-5</v>
      </c>
      <c r="N4" s="42">
        <f>'Total Property Damage 95%'!N4/'Property Value'!B3</f>
        <v>9.0763035048789715E-4</v>
      </c>
      <c r="O4" s="42">
        <f>'Total Property Damage 95%'!O4/'Property Value'!C3</f>
        <v>2.7149107729833449E-3</v>
      </c>
      <c r="P4" s="42">
        <f>'Total Property Damage 95%'!P4/'Property Value'!D3</f>
        <v>1.7986524378071588E-3</v>
      </c>
      <c r="Q4" s="42">
        <f>'Total Property Damage 95%'!Q4/'Property Value'!E3</f>
        <v>4.4607708680695548E-3</v>
      </c>
      <c r="R4" s="42">
        <f>'Total Property Damage 95%'!R4/'Property Value'!F3</f>
        <v>2.2658277211087601E-3</v>
      </c>
      <c r="S4" s="42">
        <f>'Total Property Damage 95%'!S4/'Property Value'!G3</f>
        <v>4.955558298566214E-3</v>
      </c>
    </row>
    <row r="5" spans="1:19" x14ac:dyDescent="0.35">
      <c r="A5">
        <v>2024</v>
      </c>
      <c r="B5" s="40">
        <f>'Total Property Damage 95%'!B5/'Property Value'!B4</f>
        <v>7.7759189065438563E-6</v>
      </c>
      <c r="C5" s="40">
        <f>'Total Property Damage 95%'!C5/'Property Value'!C4</f>
        <v>1.6739810632786859E-5</v>
      </c>
      <c r="D5" s="40">
        <f>'Total Property Damage 95%'!D5/'Property Value'!D4</f>
        <v>1.5980937969619078E-5</v>
      </c>
      <c r="E5" s="40">
        <f>'Total Property Damage 95%'!E5/'Property Value'!E4</f>
        <v>7.8188602094458862E-5</v>
      </c>
      <c r="F5" s="40">
        <f>'Total Property Damage 95%'!F5/'Property Value'!F4</f>
        <v>4.721859451657631E-5</v>
      </c>
      <c r="G5" s="40">
        <f>'Total Property Damage 95%'!G5/'Property Value'!G4</f>
        <v>1.0834002410991838E-4</v>
      </c>
      <c r="H5" s="41">
        <f>'Total Property Damage 95%'!H5/'Property Value'!B4</f>
        <v>1.5268626141653751E-5</v>
      </c>
      <c r="I5" s="41">
        <f>'Total Property Damage 95%'!I5/'Property Value'!C4</f>
        <v>2.7242231948133966E-5</v>
      </c>
      <c r="J5" s="41">
        <f>'Total Property Damage 95%'!J5/'Property Value'!D4</f>
        <v>1.5563008751950035E-5</v>
      </c>
      <c r="K5" s="41">
        <f>'Total Property Damage 95%'!K5/'Property Value'!E4</f>
        <v>8.5205223311694665E-5</v>
      </c>
      <c r="L5" s="41">
        <f>'Total Property Damage 95%'!L5/'Property Value'!F4</f>
        <v>5.5486660372824366E-5</v>
      </c>
      <c r="M5" s="41">
        <f>'Total Property Damage 95%'!M5/'Property Value'!G4</f>
        <v>9.1015540714539287E-5</v>
      </c>
      <c r="N5" s="42">
        <f>'Total Property Damage 95%'!N5/'Property Value'!B4</f>
        <v>9.0574706409770798E-4</v>
      </c>
      <c r="O5" s="42">
        <f>'Total Property Damage 95%'!O5/'Property Value'!C4</f>
        <v>2.7092774724810104E-3</v>
      </c>
      <c r="P5" s="42">
        <f>'Total Property Damage 95%'!P5/'Property Value'!D4</f>
        <v>1.7949203263203822E-3</v>
      </c>
      <c r="Q5" s="42">
        <f>'Total Property Damage 95%'!Q5/'Property Value'!E4</f>
        <v>4.4515149974818508E-3</v>
      </c>
      <c r="R5" s="42">
        <f>'Total Property Damage 95%'!R5/'Property Value'!F4</f>
        <v>2.2611262448884203E-3</v>
      </c>
      <c r="S5" s="42">
        <f>'Total Property Damage 95%'!S5/'Property Value'!G4</f>
        <v>4.9452757694568002E-3</v>
      </c>
    </row>
    <row r="6" spans="1:19" x14ac:dyDescent="0.35">
      <c r="A6">
        <v>2025</v>
      </c>
      <c r="B6" s="40">
        <f>'Total Property Damage 95%'!B6/'Property Value'!B5</f>
        <v>7.8749929974052154E-6</v>
      </c>
      <c r="C6" s="40">
        <f>'Total Property Damage 95%'!C6/'Property Value'!C5</f>
        <v>1.6953094945492202E-5</v>
      </c>
      <c r="D6" s="40">
        <f>'Total Property Damage 95%'!D6/'Property Value'!D5</f>
        <v>1.6184553377583194E-5</v>
      </c>
      <c r="E6" s="40">
        <f>'Total Property Damage 95%'!E6/'Property Value'!E5</f>
        <v>7.9184814215666833E-5</v>
      </c>
      <c r="F6" s="40">
        <f>'Total Property Damage 95%'!F6/'Property Value'!F5</f>
        <v>4.7820213357989905E-5</v>
      </c>
      <c r="G6" s="40">
        <f>'Total Property Damage 95%'!G6/'Property Value'!G5</f>
        <v>1.0972039979562095E-4</v>
      </c>
      <c r="H6" s="41">
        <f>'Total Property Damage 95%'!H6/'Property Value'!B5</f>
        <v>1.5118845583386331E-5</v>
      </c>
      <c r="I6" s="41">
        <f>'Total Property Damage 95%'!I6/'Property Value'!C5</f>
        <v>2.6974993974541133E-5</v>
      </c>
      <c r="J6" s="41">
        <f>'Total Property Damage 95%'!J6/'Property Value'!D5</f>
        <v>1.5410340390202112E-5</v>
      </c>
      <c r="K6" s="41">
        <f>'Total Property Damage 95%'!K6/'Property Value'!E5</f>
        <v>8.4369386099064902E-5</v>
      </c>
      <c r="L6" s="41">
        <f>'Total Property Damage 95%'!L6/'Property Value'!F5</f>
        <v>5.4942353184349561E-5</v>
      </c>
      <c r="M6" s="41">
        <f>'Total Property Damage 95%'!M6/'Property Value'!G5</f>
        <v>9.0122706063093804E-5</v>
      </c>
      <c r="N6" s="42">
        <f>'Total Property Damage 95%'!N6/'Property Value'!B5</f>
        <v>9.0386768543011255E-4</v>
      </c>
      <c r="O6" s="42">
        <f>'Total Property Damage 95%'!O6/'Property Value'!C5</f>
        <v>2.7036558607880703E-3</v>
      </c>
      <c r="P6" s="42">
        <f>'Total Property Damage 95%'!P6/'Property Value'!D5</f>
        <v>1.7911959587733779E-3</v>
      </c>
      <c r="Q6" s="42">
        <f>'Total Property Damage 95%'!Q6/'Property Value'!E5</f>
        <v>4.4422783323505291E-3</v>
      </c>
      <c r="R6" s="42">
        <f>'Total Property Damage 95%'!R6/'Property Value'!F5</f>
        <v>2.256434523989919E-3</v>
      </c>
      <c r="S6" s="42">
        <f>'Total Property Damage 95%'!S6/'Property Value'!G5</f>
        <v>4.9350145760675051E-3</v>
      </c>
    </row>
    <row r="7" spans="1:19" x14ac:dyDescent="0.35">
      <c r="A7">
        <v>2026</v>
      </c>
      <c r="B7" s="40">
        <f>'Total Property Damage 95%'!B7/'Property Value'!B6</f>
        <v>7.9753294053763591E-6</v>
      </c>
      <c r="C7" s="40">
        <f>'Total Property Damage 95%'!C7/'Property Value'!C6</f>
        <v>1.7169096744018864E-5</v>
      </c>
      <c r="D7" s="40">
        <f>'Total Property Damage 95%'!D7/'Property Value'!D6</f>
        <v>1.63907630784755E-5</v>
      </c>
      <c r="E7" s="40">
        <f>'Total Property Damage 95%'!E7/'Property Value'!E6</f>
        <v>8.0193719217471938E-5</v>
      </c>
      <c r="F7" s="40">
        <f>'Total Property Damage 95%'!F7/'Property Value'!F6</f>
        <v>4.8429497510793013E-5</v>
      </c>
      <c r="G7" s="40">
        <f>'Total Property Damage 95%'!G7/'Property Value'!G6</f>
        <v>1.1111836304463941E-4</v>
      </c>
      <c r="H7" s="41">
        <f>'Total Property Damage 95%'!H7/'Property Value'!B6</f>
        <v>1.497053432664131E-5</v>
      </c>
      <c r="I7" s="41">
        <f>'Total Property Damage 95%'!I7/'Property Value'!C6</f>
        <v>2.6710377523834754E-5</v>
      </c>
      <c r="J7" s="41">
        <f>'Total Property Damage 95%'!J7/'Property Value'!D6</f>
        <v>1.5259169658446581E-5</v>
      </c>
      <c r="K7" s="41">
        <f>'Total Property Damage 95%'!K7/'Property Value'!E6</f>
        <v>8.3541748194163721E-5</v>
      </c>
      <c r="L7" s="41">
        <f>'Total Property Damage 95%'!L7/'Property Value'!F6</f>
        <v>5.4403385483121512E-5</v>
      </c>
      <c r="M7" s="41">
        <f>'Total Property Damage 95%'!M7/'Property Value'!G6</f>
        <v>8.9238629846840416E-5</v>
      </c>
      <c r="N7" s="42">
        <f>'Total Property Damage 95%'!N7/'Property Value'!B6</f>
        <v>9.0199220637678741E-4</v>
      </c>
      <c r="O7" s="42">
        <f>'Total Property Damage 95%'!O7/'Property Value'!C6</f>
        <v>2.698045913650846E-3</v>
      </c>
      <c r="P7" s="42">
        <f>'Total Property Damage 95%'!P7/'Property Value'!D6</f>
        <v>1.7874793190978688E-3</v>
      </c>
      <c r="Q7" s="42">
        <f>'Total Property Damage 95%'!Q7/'Property Value'!E6</f>
        <v>4.4330608328252532E-3</v>
      </c>
      <c r="R7" s="42">
        <f>'Total Property Damage 95%'!R7/'Property Value'!F6</f>
        <v>2.2517525381714645E-3</v>
      </c>
      <c r="S7" s="42">
        <f>'Total Property Damage 95%'!S7/'Property Value'!G6</f>
        <v>4.9247746741278029E-3</v>
      </c>
    </row>
    <row r="8" spans="1:19" x14ac:dyDescent="0.35">
      <c r="A8">
        <v>2027</v>
      </c>
      <c r="B8" s="40">
        <f>'Total Property Damage 95%'!B8/'Property Value'!B7</f>
        <v>8.0769442138194602E-6</v>
      </c>
      <c r="C8" s="40">
        <f>'Total Property Damage 95%'!C8/'Property Value'!C7</f>
        <v>1.7387850652240943E-5</v>
      </c>
      <c r="D8" s="40">
        <f>'Total Property Damage 95%'!D8/'Property Value'!D7</f>
        <v>1.6599600126551878E-5</v>
      </c>
      <c r="E8" s="40">
        <f>'Total Property Damage 95%'!E8/'Property Value'!E7</f>
        <v>8.1215478821674585E-5</v>
      </c>
      <c r="F8" s="40">
        <f>'Total Property Damage 95%'!F8/'Property Value'!F7</f>
        <v>4.9046544639810313E-5</v>
      </c>
      <c r="G8" s="40">
        <f>'Total Property Damage 95%'!G8/'Property Value'!G7</f>
        <v>1.1253413794262422E-4</v>
      </c>
      <c r="H8" s="41">
        <f>'Total Property Damage 95%'!H8/'Property Value'!B7</f>
        <v>1.4823677958019592E-5</v>
      </c>
      <c r="I8" s="41">
        <f>'Total Property Damage 95%'!I8/'Property Value'!C7</f>
        <v>2.6448356879676112E-5</v>
      </c>
      <c r="J8" s="41">
        <f>'Total Property Damage 95%'!J8/'Property Value'!D7</f>
        <v>1.5109481865390704E-5</v>
      </c>
      <c r="K8" s="41">
        <f>'Total Property Damage 95%'!K8/'Property Value'!E7</f>
        <v>8.2722229164287032E-5</v>
      </c>
      <c r="L8" s="41">
        <f>'Total Property Damage 95%'!L8/'Property Value'!F7</f>
        <v>5.3869704890401395E-5</v>
      </c>
      <c r="M8" s="41">
        <f>'Total Property Damage 95%'!M8/'Property Value'!G7</f>
        <v>8.8363226148205367E-5</v>
      </c>
      <c r="N8" s="42">
        <f>'Total Property Damage 95%'!N8/'Property Value'!B7</f>
        <v>9.0012061884623274E-4</v>
      </c>
      <c r="O8" s="42">
        <f>'Total Property Damage 95%'!O8/'Property Value'!C7</f>
        <v>2.6924476068659825E-3</v>
      </c>
      <c r="P8" s="42">
        <f>'Total Property Damage 95%'!P8/'Property Value'!D7</f>
        <v>1.7837703912589175E-3</v>
      </c>
      <c r="Q8" s="42">
        <f>'Total Property Damage 95%'!Q8/'Property Value'!E7</f>
        <v>4.4238624591383738E-3</v>
      </c>
      <c r="R8" s="42">
        <f>'Total Property Damage 95%'!R8/'Property Value'!F7</f>
        <v>2.2470802672332649E-3</v>
      </c>
      <c r="S8" s="42">
        <f>'Total Property Damage 95%'!S8/'Property Value'!G7</f>
        <v>4.9145560194590295E-3</v>
      </c>
    </row>
    <row r="9" spans="1:19" x14ac:dyDescent="0.35">
      <c r="A9">
        <v>2028</v>
      </c>
      <c r="B9" s="40">
        <f>'Total Property Damage 95%'!B9/'Property Value'!B8</f>
        <v>8.1798537110171055E-6</v>
      </c>
      <c r="C9" s="40">
        <f>'Total Property Damage 95%'!C9/'Property Value'!C8</f>
        <v>1.7609391735180241E-5</v>
      </c>
      <c r="D9" s="40">
        <f>'Total Property Damage 95%'!D9/'Property Value'!D8</f>
        <v>1.6811097997217202E-5</v>
      </c>
      <c r="E9" s="40">
        <f>'Total Property Damage 95%'!E9/'Property Value'!E8</f>
        <v>8.2250256810595732E-5</v>
      </c>
      <c r="F9" s="40">
        <f>'Total Property Damage 95%'!F9/'Property Value'!F8</f>
        <v>4.9671453654228027E-5</v>
      </c>
      <c r="G9" s="40">
        <f>'Total Property Damage 95%'!G9/'Property Value'!G8</f>
        <v>1.13967951430333E-4</v>
      </c>
      <c r="H9" s="41">
        <f>'Total Property Damage 95%'!H9/'Property Value'!B8</f>
        <v>1.4678262205513118E-5</v>
      </c>
      <c r="I9" s="41">
        <f>'Total Property Damage 95%'!I9/'Property Value'!C8</f>
        <v>2.6188906577995939E-5</v>
      </c>
      <c r="J9" s="41">
        <f>'Total Property Damage 95%'!J9/'Property Value'!D8</f>
        <v>1.496126246385884E-5</v>
      </c>
      <c r="K9" s="41">
        <f>'Total Property Damage 95%'!K9/'Property Value'!E8</f>
        <v>8.1910749365750909E-5</v>
      </c>
      <c r="L9" s="41">
        <f>'Total Property Damage 95%'!L9/'Property Value'!F8</f>
        <v>5.334125954126984E-5</v>
      </c>
      <c r="M9" s="41">
        <f>'Total Property Damage 95%'!M9/'Property Value'!G8</f>
        <v>8.7496409892440062E-5</v>
      </c>
      <c r="N9" s="42">
        <f>'Total Property Damage 95%'!N9/'Property Value'!B8</f>
        <v>8.9825291476373871E-4</v>
      </c>
      <c r="O9" s="42">
        <f>'Total Property Damage 95%'!O9/'Property Value'!C8</f>
        <v>2.6868609162803473E-3</v>
      </c>
      <c r="P9" s="42">
        <f>'Total Property Damage 95%'!P9/'Property Value'!D8</f>
        <v>1.7800691592548593E-3</v>
      </c>
      <c r="Q9" s="42">
        <f>'Total Property Damage 95%'!Q9/'Property Value'!E8</f>
        <v>4.414683171604759E-3</v>
      </c>
      <c r="R9" s="42">
        <f>'Total Property Damage 95%'!R9/'Property Value'!F8</f>
        <v>2.2424176910174429E-3</v>
      </c>
      <c r="S9" s="42">
        <f>'Total Property Damage 95%'!S9/'Property Value'!G8</f>
        <v>4.9043585679741887E-3</v>
      </c>
    </row>
    <row r="10" spans="1:19" x14ac:dyDescent="0.35">
      <c r="A10">
        <v>2029</v>
      </c>
      <c r="B10" s="40">
        <f>'Total Property Damage 95%'!B10/'Property Value'!B9</f>
        <v>8.2840743927832093E-6</v>
      </c>
      <c r="C10" s="40">
        <f>'Total Property Damage 95%'!C10/'Property Value'!C9</f>
        <v>1.7833755504627006E-5</v>
      </c>
      <c r="D10" s="40">
        <f>'Total Property Damage 95%'!D10/'Property Value'!D9</f>
        <v>1.7025290592391242E-5</v>
      </c>
      <c r="E10" s="40">
        <f>'Total Property Damage 95%'!E10/'Property Value'!E9</f>
        <v>8.3298219053330218E-5</v>
      </c>
      <c r="F10" s="40">
        <f>'Total Property Damage 95%'!F10/'Property Value'!F9</f>
        <v>5.0304324723448331E-5</v>
      </c>
      <c r="G10" s="40">
        <f>'Total Property Damage 95%'!G10/'Property Value'!G9</f>
        <v>1.1542003334000796E-4</v>
      </c>
      <c r="H10" s="41">
        <f>'Total Property Damage 95%'!H10/'Property Value'!B9</f>
        <v>1.4534272937117865E-5</v>
      </c>
      <c r="I10" s="41">
        <f>'Total Property Damage 95%'!I10/'Property Value'!C9</f>
        <v>2.5932001404519691E-5</v>
      </c>
      <c r="J10" s="41">
        <f>'Total Property Damage 95%'!J10/'Property Value'!D9</f>
        <v>1.4814497049378696E-5</v>
      </c>
      <c r="K10" s="41">
        <f>'Total Property Damage 95%'!K10/'Property Value'!E9</f>
        <v>8.1107229936151724E-5</v>
      </c>
      <c r="L10" s="41">
        <f>'Total Property Damage 95%'!L10/'Property Value'!F9</f>
        <v>5.2817998079586453E-5</v>
      </c>
      <c r="M10" s="41">
        <f>'Total Property Damage 95%'!M10/'Property Value'!G9</f>
        <v>8.6638096839353193E-5</v>
      </c>
      <c r="N10" s="42">
        <f>'Total Property Damage 95%'!N10/'Property Value'!B9</f>
        <v>8.9638908607134974E-4</v>
      </c>
      <c r="O10" s="42">
        <f>'Total Property Damage 95%'!O10/'Property Value'!C9</f>
        <v>2.6812858177909216E-3</v>
      </c>
      <c r="P10" s="42">
        <f>'Total Property Damage 95%'!P10/'Property Value'!D9</f>
        <v>1.7763756071172319E-3</v>
      </c>
      <c r="Q10" s="42">
        <f>'Total Property Damage 95%'!Q10/'Property Value'!E9</f>
        <v>4.4055229306216191E-3</v>
      </c>
      <c r="R10" s="42">
        <f>'Total Property Damage 95%'!R10/'Property Value'!F9</f>
        <v>2.2377647894079472E-3</v>
      </c>
      <c r="S10" s="42">
        <f>'Total Property Damage 95%'!S10/'Property Value'!G9</f>
        <v>4.8941822756777614E-3</v>
      </c>
    </row>
    <row r="11" spans="1:19" x14ac:dyDescent="0.35">
      <c r="A11">
        <v>2030</v>
      </c>
      <c r="B11" s="40">
        <f>'Total Property Damage 95%'!B11/'Property Value'!B10</f>
        <v>9.3032928739875915E-6</v>
      </c>
      <c r="C11" s="40">
        <f>'Total Property Damage 95%'!C11/'Property Value'!C10</f>
        <v>2.0027904462950092E-5</v>
      </c>
      <c r="D11" s="40">
        <f>'Total Property Damage 95%'!D11/'Property Value'!D10</f>
        <v>1.9119971301047982E-5</v>
      </c>
      <c r="E11" s="40">
        <f>'Total Property Damage 95%'!E11/'Property Value'!E10</f>
        <v>9.3546688620977557E-5</v>
      </c>
      <c r="F11" s="40">
        <f>'Total Property Damage 95%'!F11/'Property Value'!F10</f>
        <v>5.6493440732270106E-5</v>
      </c>
      <c r="G11" s="40">
        <f>'Total Property Damage 95%'!G11/'Property Value'!G10</f>
        <v>1.2962056142602378E-4</v>
      </c>
      <c r="H11" s="41">
        <f>'Total Property Damage 95%'!H11/'Property Value'!B10</f>
        <v>1.5959020432951274E-5</v>
      </c>
      <c r="I11" s="41">
        <f>'Total Property Damage 95%'!I11/'Property Value'!C10</f>
        <v>2.8474031145043076E-5</v>
      </c>
      <c r="J11" s="41">
        <f>'Total Property Damage 95%'!J11/'Property Value'!D10</f>
        <v>1.6266714003364089E-5</v>
      </c>
      <c r="K11" s="41">
        <f>'Total Property Damage 95%'!K11/'Property Value'!E10</f>
        <v>8.9057907843844247E-5</v>
      </c>
      <c r="L11" s="41">
        <f>'Total Property Damage 95%'!L11/'Property Value'!F10</f>
        <v>5.7995574613645067E-5</v>
      </c>
      <c r="M11" s="41">
        <f>'Total Property Damage 95%'!M11/'Property Value'!G10</f>
        <v>9.513094763757951E-5</v>
      </c>
      <c r="N11" s="42">
        <f>'Total Property Damage 95%'!N11/'Property Value'!B10</f>
        <v>9.91947607927866E-4</v>
      </c>
      <c r="O11" s="42">
        <f>'Total Property Damage 95%'!O11/'Property Value'!C10</f>
        <v>2.9671211915189618E-3</v>
      </c>
      <c r="P11" s="42">
        <f>'Total Property Damage 95%'!P11/'Property Value'!D10</f>
        <v>1.9657440743551103E-3</v>
      </c>
      <c r="Q11" s="42">
        <f>'Total Property Damage 95%'!Q11/'Property Value'!E10</f>
        <v>4.875168607701718E-3</v>
      </c>
      <c r="R11" s="42">
        <f>'Total Property Damage 95%'!R11/'Property Value'!F10</f>
        <v>2.4763191168324125E-3</v>
      </c>
      <c r="S11" s="42">
        <f>'Total Property Damage 95%'!S11/'Property Value'!G10</f>
        <v>5.4159209171084112E-3</v>
      </c>
    </row>
    <row r="12" spans="1:19" x14ac:dyDescent="0.35">
      <c r="A12">
        <v>2031</v>
      </c>
      <c r="B12" s="40">
        <f>'Total Property Damage 95%'!B12/'Property Value'!B11</f>
        <v>9.4218274542198533E-6</v>
      </c>
      <c r="C12" s="40">
        <f>'Total Property Damage 95%'!C12/'Property Value'!C11</f>
        <v>2.028308284770088E-5</v>
      </c>
      <c r="D12" s="40">
        <f>'Total Property Damage 95%'!D12/'Property Value'!D11</f>
        <v>1.9363581580001952E-5</v>
      </c>
      <c r="E12" s="40">
        <f>'Total Property Damage 95%'!E12/'Property Value'!E11</f>
        <v>9.4738580311156401E-5</v>
      </c>
      <c r="F12" s="40">
        <f>'Total Property Damage 95%'!F12/'Property Value'!F11</f>
        <v>5.7213231710988981E-5</v>
      </c>
      <c r="G12" s="40">
        <f>'Total Property Damage 95%'!G12/'Property Value'!G11</f>
        <v>1.3127207547016011E-4</v>
      </c>
      <c r="H12" s="41">
        <f>'Total Property Damage 95%'!H12/'Property Value'!B11</f>
        <v>1.5802467317584358E-5</v>
      </c>
      <c r="I12" s="41">
        <f>'Total Property Damage 95%'!I12/'Property Value'!C11</f>
        <v>2.8194709597612316E-5</v>
      </c>
      <c r="J12" s="41">
        <f>'Total Property Damage 95%'!J12/'Property Value'!D11</f>
        <v>1.6107142508064089E-5</v>
      </c>
      <c r="K12" s="41">
        <f>'Total Property Damage 95%'!K12/'Property Value'!E11</f>
        <v>8.8184276972852552E-5</v>
      </c>
      <c r="L12" s="41">
        <f>'Total Property Damage 95%'!L12/'Property Value'!F11</f>
        <v>5.7426655742878158E-5</v>
      </c>
      <c r="M12" s="41">
        <f>'Total Property Damage 95%'!M12/'Property Value'!G11</f>
        <v>9.4197742101372547E-5</v>
      </c>
      <c r="N12" s="42">
        <f>'Total Property Damage 95%'!N12/'Property Value'!B11</f>
        <v>9.8988936755634591E-4</v>
      </c>
      <c r="O12" s="42">
        <f>'Total Property Damage 95%'!O12/'Property Value'!C11</f>
        <v>2.9609645673436846E-3</v>
      </c>
      <c r="P12" s="42">
        <f>'Total Property Damage 95%'!P12/'Property Value'!D11</f>
        <v>1.9616652562990176E-3</v>
      </c>
      <c r="Q12" s="42">
        <f>'Total Property Damage 95%'!Q12/'Property Value'!E11</f>
        <v>4.8650528830745873E-3</v>
      </c>
      <c r="R12" s="42">
        <f>'Total Property Damage 95%'!R12/'Property Value'!F11</f>
        <v>2.4711808817701E-3</v>
      </c>
      <c r="S12" s="42">
        <f>'Total Property Damage 95%'!S12/'Property Value'!G11</f>
        <v>5.404683159195128E-3</v>
      </c>
    </row>
    <row r="13" spans="1:19" x14ac:dyDescent="0.35">
      <c r="A13">
        <v>2032</v>
      </c>
      <c r="B13" s="40">
        <f>'Total Property Damage 95%'!B13/'Property Value'!B12</f>
        <v>9.5418723004301038E-6</v>
      </c>
      <c r="C13" s="40">
        <f>'Total Property Damage 95%'!C13/'Property Value'!C12</f>
        <v>2.0541512496614847E-5</v>
      </c>
      <c r="D13" s="40">
        <f>'Total Property Damage 95%'!D13/'Property Value'!D12</f>
        <v>1.9610295732234691E-5</v>
      </c>
      <c r="E13" s="40">
        <f>'Total Property Damage 95%'!E13/'Property Value'!E12</f>
        <v>9.5945658063205087E-5</v>
      </c>
      <c r="F13" s="40">
        <f>'Total Property Damage 95%'!F13/'Property Value'!F12</f>
        <v>5.7942193649138359E-5</v>
      </c>
      <c r="G13" s="40">
        <f>'Total Property Damage 95%'!G13/'Property Value'!G12</f>
        <v>1.3294463169007451E-4</v>
      </c>
      <c r="H13" s="41">
        <f>'Total Property Damage 95%'!H13/'Property Value'!B12</f>
        <v>1.5647449940456141E-5</v>
      </c>
      <c r="I13" s="41">
        <f>'Total Property Damage 95%'!I13/'Property Value'!C12</f>
        <v>2.7918128109236133E-5</v>
      </c>
      <c r="J13" s="41">
        <f>'Total Property Damage 95%'!J13/'Property Value'!D12</f>
        <v>1.5949136360387895E-5</v>
      </c>
      <c r="K13" s="41">
        <f>'Total Property Damage 95%'!K13/'Property Value'!E12</f>
        <v>8.7319216153832987E-5</v>
      </c>
      <c r="L13" s="41">
        <f>'Total Property Damage 95%'!L13/'Property Value'!F12</f>
        <v>5.6863317792443051E-5</v>
      </c>
      <c r="M13" s="41">
        <f>'Total Property Damage 95%'!M13/'Property Value'!G12</f>
        <v>9.3273691026404907E-5</v>
      </c>
      <c r="N13" s="42">
        <f>'Total Property Damage 95%'!N13/'Property Value'!B12</f>
        <v>9.8783539792795063E-4</v>
      </c>
      <c r="O13" s="42">
        <f>'Total Property Damage 95%'!O13/'Property Value'!C12</f>
        <v>2.9548207178475626E-3</v>
      </c>
      <c r="P13" s="42">
        <f>'Total Property Damage 95%'!P13/'Property Value'!D12</f>
        <v>1.9575949015810329E-3</v>
      </c>
      <c r="Q13" s="42">
        <f>'Total Property Damage 95%'!Q13/'Property Value'!E12</f>
        <v>4.8549581480568354E-3</v>
      </c>
      <c r="R13" s="42">
        <f>'Total Property Damage 95%'!R13/'Property Value'!F12</f>
        <v>2.4660533082818056E-3</v>
      </c>
      <c r="S13" s="42">
        <f>'Total Property Damage 95%'!S13/'Property Value'!G12</f>
        <v>5.3934687190527013E-3</v>
      </c>
    </row>
    <row r="14" spans="1:19" x14ac:dyDescent="0.35">
      <c r="A14">
        <v>2033</v>
      </c>
      <c r="B14" s="40">
        <f>'Total Property Damage 95%'!B14/'Property Value'!B13</f>
        <v>9.6634466551323837E-6</v>
      </c>
      <c r="C14" s="40">
        <f>'Total Property Damage 95%'!C14/'Property Value'!C13</f>
        <v>2.0803234834512012E-5</v>
      </c>
      <c r="D14" s="40">
        <f>'Total Property Damage 95%'!D14/'Property Value'!D13</f>
        <v>1.9860153304637939E-5</v>
      </c>
      <c r="E14" s="40">
        <f>'Total Property Damage 95%'!E14/'Property Value'!E13</f>
        <v>9.7168115364901919E-5</v>
      </c>
      <c r="F14" s="40">
        <f>'Total Property Damage 95%'!F14/'Property Value'!F13</f>
        <v>5.8680443395219216E-5</v>
      </c>
      <c r="G14" s="40">
        <f>'Total Property Damage 95%'!G14/'Property Value'!G13</f>
        <v>1.3463849818712712E-4</v>
      </c>
      <c r="H14" s="41">
        <f>'Total Property Damage 95%'!H14/'Property Value'!B13</f>
        <v>1.5493953236443636E-5</v>
      </c>
      <c r="I14" s="41">
        <f>'Total Property Damage 95%'!I14/'Property Value'!C13</f>
        <v>2.7644259800772209E-5</v>
      </c>
      <c r="J14" s="41">
        <f>'Total Property Damage 95%'!J14/'Property Value'!D13</f>
        <v>1.5792680204753489E-5</v>
      </c>
      <c r="K14" s="41">
        <f>'Total Property Damage 95%'!K14/'Property Value'!E13</f>
        <v>8.6462641317193618E-5</v>
      </c>
      <c r="L14" s="41">
        <f>'Total Property Damage 95%'!L14/'Property Value'!F13</f>
        <v>5.6305506015216088E-5</v>
      </c>
      <c r="M14" s="41">
        <f>'Total Property Damage 95%'!M14/'Property Value'!G13</f>
        <v>9.2358704610208286E-5</v>
      </c>
      <c r="N14" s="42">
        <f>'Total Property Damage 95%'!N14/'Property Value'!B13</f>
        <v>9.8578569018110788E-4</v>
      </c>
      <c r="O14" s="42">
        <f>'Total Property Damage 95%'!O14/'Property Value'!C13</f>
        <v>2.9486896165237912E-3</v>
      </c>
      <c r="P14" s="42">
        <f>'Total Property Damage 95%'!P14/'Property Value'!D13</f>
        <v>1.9535329926401632E-3</v>
      </c>
      <c r="Q14" s="42">
        <f>'Total Property Damage 95%'!Q14/'Property Value'!E13</f>
        <v>4.8448843590960999E-3</v>
      </c>
      <c r="R14" s="42">
        <f>'Total Property Damage 95%'!R14/'Property Value'!F13</f>
        <v>2.4609363742453105E-3</v>
      </c>
      <c r="S14" s="42">
        <f>'Total Property Damage 95%'!S14/'Property Value'!G13</f>
        <v>5.3822775482979526E-3</v>
      </c>
    </row>
    <row r="15" spans="1:19" x14ac:dyDescent="0.35">
      <c r="A15">
        <v>2034</v>
      </c>
      <c r="B15" s="40">
        <f>'Total Property Damage 95%'!B15/'Property Value'!B14</f>
        <v>9.7865700060123416E-6</v>
      </c>
      <c r="C15" s="40">
        <f>'Total Property Damage 95%'!C15/'Property Value'!C14</f>
        <v>2.1068291814011912E-5</v>
      </c>
      <c r="D15" s="40">
        <f>'Total Property Damage 95%'!D15/'Property Value'!D14</f>
        <v>2.0113194347976032E-5</v>
      </c>
      <c r="E15" s="40">
        <f>'Total Property Damage 95%'!E15/'Property Value'!E14</f>
        <v>9.8406148169280576E-5</v>
      </c>
      <c r="F15" s="40">
        <f>'Total Property Damage 95%'!F15/'Property Value'!F14</f>
        <v>5.9428099286515906E-5</v>
      </c>
      <c r="G15" s="40">
        <f>'Total Property Damage 95%'!G15/'Property Value'!G14</f>
        <v>1.3635394647859564E-4</v>
      </c>
      <c r="H15" s="41">
        <f>'Total Property Damage 95%'!H15/'Property Value'!B14</f>
        <v>1.5341962288208099E-5</v>
      </c>
      <c r="I15" s="41">
        <f>'Total Property Damage 95%'!I15/'Property Value'!C14</f>
        <v>2.737307805675442E-5</v>
      </c>
      <c r="J15" s="41">
        <f>'Total Property Damage 95%'!J15/'Property Value'!D14</f>
        <v>1.563775883621243E-5</v>
      </c>
      <c r="K15" s="41">
        <f>'Total Property Damage 95%'!K15/'Property Value'!E14</f>
        <v>8.5614469218039555E-5</v>
      </c>
      <c r="L15" s="41">
        <f>'Total Property Damage 95%'!L15/'Property Value'!F14</f>
        <v>5.5753166201126219E-5</v>
      </c>
      <c r="M15" s="41">
        <f>'Total Property Damage 95%'!M15/'Property Value'!G14</f>
        <v>9.1452693931249151E-5</v>
      </c>
      <c r="N15" s="42">
        <f>'Total Property Damage 95%'!N15/'Property Value'!B14</f>
        <v>9.8374023547263172E-4</v>
      </c>
      <c r="O15" s="42">
        <f>'Total Property Damage 95%'!O15/'Property Value'!C14</f>
        <v>2.9425712369205684E-3</v>
      </c>
      <c r="P15" s="42">
        <f>'Total Property Damage 95%'!P15/'Property Value'!D14</f>
        <v>1.9494795119518555E-3</v>
      </c>
      <c r="Q15" s="42">
        <f>'Total Property Damage 95%'!Q15/'Property Value'!E14</f>
        <v>4.8348314727303882E-3</v>
      </c>
      <c r="R15" s="42">
        <f>'Total Property Damage 95%'!R15/'Property Value'!F14</f>
        <v>2.4558300575842971E-3</v>
      </c>
      <c r="S15" s="42">
        <f>'Total Property Damage 95%'!S15/'Property Value'!G14</f>
        <v>5.3711095986480953E-3</v>
      </c>
    </row>
    <row r="16" spans="1:19" x14ac:dyDescent="0.35">
      <c r="A16">
        <v>2035</v>
      </c>
      <c r="B16" s="40">
        <f>'Total Property Damage 95%'!B16/'Property Value'!B15</f>
        <v>9.911262089051012E-6</v>
      </c>
      <c r="C16" s="40">
        <f>'Total Property Damage 95%'!C16/'Property Value'!C15</f>
        <v>2.1336725922258398E-5</v>
      </c>
      <c r="D16" s="40">
        <f>'Total Property Damage 95%'!D16/'Property Value'!D15</f>
        <v>2.0369459423305793E-5</v>
      </c>
      <c r="E16" s="40">
        <f>'Total Property Damage 95%'!E16/'Property Value'!E15</f>
        <v>9.9659954926040222E-5</v>
      </c>
      <c r="F16" s="40">
        <f>'Total Property Damage 95%'!F16/'Property Value'!F15</f>
        <v>6.0185281168065034E-5</v>
      </c>
      <c r="G16" s="40">
        <f>'Total Property Damage 95%'!G16/'Property Value'!G15</f>
        <v>1.3809125154119821E-4</v>
      </c>
      <c r="H16" s="41">
        <f>'Total Property Damage 95%'!H16/'Property Value'!B15</f>
        <v>1.5191462324745335E-5</v>
      </c>
      <c r="I16" s="41">
        <f>'Total Property Damage 95%'!I16/'Property Value'!C15</f>
        <v>2.7104556522806229E-5</v>
      </c>
      <c r="J16" s="41">
        <f>'Total Property Damage 95%'!J16/'Property Value'!D15</f>
        <v>1.5484357198972162E-5</v>
      </c>
      <c r="K16" s="41">
        <f>'Total Property Damage 95%'!K16/'Property Value'!E15</f>
        <v>8.4774617428082902E-5</v>
      </c>
      <c r="L16" s="41">
        <f>'Total Property Damage 95%'!L16/'Property Value'!F15</f>
        <v>5.5206244671886619E-5</v>
      </c>
      <c r="M16" s="41">
        <f>'Total Property Damage 95%'!M16/'Property Value'!G15</f>
        <v>9.0555570940287089E-5</v>
      </c>
      <c r="N16" s="42">
        <f>'Total Property Damage 95%'!N16/'Property Value'!B15</f>
        <v>9.8169902497768609E-4</v>
      </c>
      <c r="O16" s="42">
        <f>'Total Property Damage 95%'!O16/'Property Value'!C15</f>
        <v>2.9364655526409769E-3</v>
      </c>
      <c r="P16" s="42">
        <f>'Total Property Damage 95%'!P16/'Property Value'!D15</f>
        <v>1.945434442027918E-3</v>
      </c>
      <c r="Q16" s="42">
        <f>'Total Property Damage 95%'!Q16/'Property Value'!E15</f>
        <v>4.824799445587888E-3</v>
      </c>
      <c r="R16" s="42">
        <f>'Total Property Damage 95%'!R16/'Property Value'!F15</f>
        <v>2.4507343362682571E-3</v>
      </c>
      <c r="S16" s="42">
        <f>'Total Property Damage 95%'!S16/'Property Value'!G15</f>
        <v>5.3599648219205326E-3</v>
      </c>
    </row>
    <row r="17" spans="1:19" x14ac:dyDescent="0.35">
      <c r="A17">
        <v>2036</v>
      </c>
      <c r="B17" s="40">
        <f>'Total Property Damage 95%'!B17/'Property Value'!B16</f>
        <v>1.0037542891688373E-5</v>
      </c>
      <c r="C17" s="40">
        <f>'Total Property Damage 95%'!C17/'Property Value'!C16</f>
        <v>2.1608580187730074E-5</v>
      </c>
      <c r="D17" s="40">
        <f>'Total Property Damage 95%'!D17/'Property Value'!D16</f>
        <v>2.0628989608478256E-5</v>
      </c>
      <c r="E17" s="40">
        <f>'Total Property Damage 95%'!E17/'Property Value'!E16</f>
        <v>1.0092973661335597E-4</v>
      </c>
      <c r="F17" s="40">
        <f>'Total Property Damage 95%'!F17/'Property Value'!F16</f>
        <v>6.0952110411865843E-5</v>
      </c>
      <c r="G17" s="40">
        <f>'Total Property Damage 95%'!G17/'Property Value'!G16</f>
        <v>1.3985069185517039E-4</v>
      </c>
      <c r="H17" s="41">
        <f>'Total Property Damage 95%'!H17/'Property Value'!B16</f>
        <v>1.5042438719950172E-5</v>
      </c>
      <c r="I17" s="41">
        <f>'Total Property Damage 95%'!I17/'Property Value'!C16</f>
        <v>2.6838669103079474E-5</v>
      </c>
      <c r="J17" s="41">
        <f>'Total Property Damage 95%'!J17/'Property Value'!D16</f>
        <v>1.5332460384932873E-5</v>
      </c>
      <c r="K17" s="41">
        <f>'Total Property Damage 95%'!K17/'Property Value'!E16</f>
        <v>8.3943004327632063E-5</v>
      </c>
      <c r="L17" s="41">
        <f>'Total Property Damage 95%'!L17/'Property Value'!F16</f>
        <v>5.4664688275778057E-5</v>
      </c>
      <c r="M17" s="41">
        <f>'Total Property Damage 95%'!M17/'Property Value'!G16</f>
        <v>8.9667248451817788E-5</v>
      </c>
      <c r="N17" s="42">
        <f>'Total Property Damage 95%'!N17/'Property Value'!B16</f>
        <v>9.7966204988974583E-4</v>
      </c>
      <c r="O17" s="42">
        <f>'Total Property Damage 95%'!O17/'Property Value'!C16</f>
        <v>2.9303725373428708E-3</v>
      </c>
      <c r="P17" s="42">
        <f>'Total Property Damage 95%'!P17/'Property Value'!D16</f>
        <v>1.941397765416446E-3</v>
      </c>
      <c r="Q17" s="42">
        <f>'Total Property Damage 95%'!Q17/'Property Value'!E16</f>
        <v>4.814788234386783E-3</v>
      </c>
      <c r="R17" s="42">
        <f>'Total Property Damage 95%'!R17/'Property Value'!F16</f>
        <v>2.4456491883123937E-3</v>
      </c>
      <c r="S17" s="42">
        <f>'Total Property Damage 95%'!S17/'Property Value'!G16</f>
        <v>5.3488431700326354E-3</v>
      </c>
    </row>
    <row r="18" spans="1:19" x14ac:dyDescent="0.35">
      <c r="A18">
        <v>2037</v>
      </c>
      <c r="B18" s="40">
        <f>'Total Property Damage 95%'!B18/'Property Value'!B17</f>
        <v>1.0165432656027228E-5</v>
      </c>
      <c r="C18" s="40">
        <f>'Total Property Damage 95%'!C18/'Property Value'!C17</f>
        <v>2.1883898187137513E-5</v>
      </c>
      <c r="D18" s="40">
        <f>'Total Property Damage 95%'!D18/'Property Value'!D17</f>
        <v>2.0891826504723209E-5</v>
      </c>
      <c r="E18" s="40">
        <f>'Total Property Damage 95%'!E18/'Property Value'!E17</f>
        <v>1.0221569677009443E-4</v>
      </c>
      <c r="F18" s="40">
        <f>'Total Property Damage 95%'!F18/'Property Value'!F17</f>
        <v>6.1728709936335538E-5</v>
      </c>
      <c r="G18" s="40">
        <f>'Total Property Damage 95%'!G18/'Property Value'!G17</f>
        <v>1.4163254944890417E-4</v>
      </c>
      <c r="H18" s="41">
        <f>'Total Property Damage 95%'!H18/'Property Value'!B17</f>
        <v>1.4894876991195083E-5</v>
      </c>
      <c r="I18" s="41">
        <f>'Total Property Damage 95%'!I18/'Property Value'!C17</f>
        <v>2.6575389957718303E-5</v>
      </c>
      <c r="J18" s="41">
        <f>'Total Property Damage 95%'!J18/'Property Value'!D17</f>
        <v>1.5182053632238644E-5</v>
      </c>
      <c r="K18" s="41">
        <f>'Total Property Damage 95%'!K18/'Property Value'!E17</f>
        <v>8.3119549097659717E-5</v>
      </c>
      <c r="L18" s="41">
        <f>'Total Property Damage 95%'!L18/'Property Value'!F17</f>
        <v>5.4128444382483428E-5</v>
      </c>
      <c r="M18" s="41">
        <f>'Total Property Damage 95%'!M18/'Property Value'!G17</f>
        <v>8.8787640135600142E-5</v>
      </c>
      <c r="N18" s="42">
        <f>'Total Property Damage 95%'!N18/'Property Value'!B17</f>
        <v>9.7762930142055848E-4</v>
      </c>
      <c r="O18" s="42">
        <f>'Total Property Damage 95%'!O18/'Property Value'!C17</f>
        <v>2.9242921647387645E-3</v>
      </c>
      <c r="P18" s="42">
        <f>'Total Property Damage 95%'!P18/'Property Value'!D17</f>
        <v>1.9373694647017476E-3</v>
      </c>
      <c r="Q18" s="42">
        <f>'Total Property Damage 95%'!Q18/'Property Value'!E17</f>
        <v>4.8047977959350613E-3</v>
      </c>
      <c r="R18" s="42">
        <f>'Total Property Damage 95%'!R18/'Property Value'!F17</f>
        <v>2.4405745917775272E-3</v>
      </c>
      <c r="S18" s="42">
        <f>'Total Property Damage 95%'!S18/'Property Value'!G17</f>
        <v>5.3377445950015525E-3</v>
      </c>
    </row>
    <row r="19" spans="1:19" x14ac:dyDescent="0.35">
      <c r="A19">
        <v>2038</v>
      </c>
      <c r="B19" s="40">
        <f>'Total Property Damage 95%'!B19/'Property Value'!B18</f>
        <v>1.0294951882077893E-5</v>
      </c>
      <c r="C19" s="40">
        <f>'Total Property Damage 95%'!C19/'Property Value'!C18</f>
        <v>2.2162724052408384E-5</v>
      </c>
      <c r="D19" s="40">
        <f>'Total Property Damage 95%'!D19/'Property Value'!D18</f>
        <v>2.1158012243317637E-5</v>
      </c>
      <c r="E19" s="40">
        <f>'Total Property Damage 95%'!E19/'Property Value'!E18</f>
        <v>1.0351804152844002E-4</v>
      </c>
      <c r="F19" s="40">
        <f>'Total Property Damage 95%'!F19/'Property Value'!F18</f>
        <v>6.2515204226012397E-5</v>
      </c>
      <c r="G19" s="40">
        <f>'Total Property Damage 95%'!G19/'Property Value'!G18</f>
        <v>1.4343710994415551E-4</v>
      </c>
      <c r="H19" s="41">
        <f>'Total Property Damage 95%'!H19/'Property Value'!B18</f>
        <v>1.4748762797922674E-5</v>
      </c>
      <c r="I19" s="41">
        <f>'Total Property Damage 95%'!I19/'Property Value'!C18</f>
        <v>2.6314693500347954E-5</v>
      </c>
      <c r="J19" s="41">
        <f>'Total Property Damage 95%'!J19/'Property Value'!D18</f>
        <v>1.5033122323842856E-5</v>
      </c>
      <c r="K19" s="41">
        <f>'Total Property Damage 95%'!K19/'Property Value'!E18</f>
        <v>8.2304171711948497E-5</v>
      </c>
      <c r="L19" s="41">
        <f>'Total Property Damage 95%'!L19/'Property Value'!F18</f>
        <v>5.3597460877972967E-5</v>
      </c>
      <c r="M19" s="41">
        <f>'Total Property Damage 95%'!M19/'Property Value'!G18</f>
        <v>8.7916660508266317E-5</v>
      </c>
      <c r="N19" s="42">
        <f>'Total Property Damage 95%'!N19/'Property Value'!B18</f>
        <v>9.7560077080010731E-4</v>
      </c>
      <c r="O19" s="42">
        <f>'Total Property Damage 95%'!O19/'Property Value'!C18</f>
        <v>2.9182244085957168E-3</v>
      </c>
      <c r="P19" s="42">
        <f>'Total Property Damage 95%'!P19/'Property Value'!D18</f>
        <v>1.933349522504266E-3</v>
      </c>
      <c r="Q19" s="42">
        <f>'Total Property Damage 95%'!Q19/'Property Value'!E18</f>
        <v>4.794828087130336E-3</v>
      </c>
      <c r="R19" s="42">
        <f>'Total Property Damage 95%'!R19/'Property Value'!F18</f>
        <v>2.4355105247699993E-3</v>
      </c>
      <c r="S19" s="42">
        <f>'Total Property Damage 95%'!S19/'Property Value'!G18</f>
        <v>5.3266690489439869E-3</v>
      </c>
    </row>
    <row r="20" spans="1:19" x14ac:dyDescent="0.35">
      <c r="A20">
        <v>2039</v>
      </c>
      <c r="B20" s="40">
        <f>'Total Property Damage 95%'!B20/'Property Value'!B19</f>
        <v>1.0426121331044234E-5</v>
      </c>
      <c r="C20" s="40">
        <f>'Total Property Damage 95%'!C20/'Property Value'!C19</f>
        <v>2.2445102477761526E-5</v>
      </c>
      <c r="D20" s="40">
        <f>'Total Property Damage 95%'!D20/'Property Value'!D19</f>
        <v>2.1427589492339118E-5</v>
      </c>
      <c r="E20" s="40">
        <f>'Total Property Damage 95%'!E20/'Property Value'!E19</f>
        <v>1.0483697964693658E-4</v>
      </c>
      <c r="F20" s="40">
        <f>'Total Property Damage 95%'!F20/'Property Value'!F19</f>
        <v>6.3311719351509936E-5</v>
      </c>
      <c r="G20" s="40">
        <f>'Total Property Damage 95%'!G20/'Property Value'!G19</f>
        <v>1.4526466260182775E-4</v>
      </c>
      <c r="H20" s="41">
        <f>'Total Property Damage 95%'!H20/'Property Value'!B19</f>
        <v>1.4604081940252048E-5</v>
      </c>
      <c r="I20" s="41">
        <f>'Total Property Damage 95%'!I20/'Property Value'!C19</f>
        <v>2.6056554395588183E-5</v>
      </c>
      <c r="J20" s="41">
        <f>'Total Property Damage 95%'!J20/'Property Value'!D19</f>
        <v>1.4885651986087652E-5</v>
      </c>
      <c r="K20" s="41">
        <f>'Total Property Damage 95%'!K20/'Property Value'!E19</f>
        <v>8.1496792929313769E-5</v>
      </c>
      <c r="L20" s="41">
        <f>'Total Property Damage 95%'!L20/'Property Value'!F19</f>
        <v>5.3071686159439611E-5</v>
      </c>
      <c r="M20" s="41">
        <f>'Total Property Damage 95%'!M20/'Property Value'!G19</f>
        <v>8.7054224925014226E-5</v>
      </c>
      <c r="N20" s="42">
        <f>'Total Property Damage 95%'!N20/'Property Value'!B19</f>
        <v>9.7357644927657252E-4</v>
      </c>
      <c r="O20" s="42">
        <f>'Total Property Damage 95%'!O20/'Property Value'!C19</f>
        <v>2.9121692427352187E-3</v>
      </c>
      <c r="P20" s="42">
        <f>'Total Property Damage 95%'!P20/'Property Value'!D19</f>
        <v>1.9293379214805082E-3</v>
      </c>
      <c r="Q20" s="42">
        <f>'Total Property Damage 95%'!Q20/'Property Value'!E19</f>
        <v>4.7848790649596519E-3</v>
      </c>
      <c r="R20" s="42">
        <f>'Total Property Damage 95%'!R20/'Property Value'!F19</f>
        <v>2.4304569654415827E-3</v>
      </c>
      <c r="S20" s="42">
        <f>'Total Property Damage 95%'!S20/'Property Value'!G19</f>
        <v>5.3156164840760037E-3</v>
      </c>
    </row>
    <row r="21" spans="1:19" x14ac:dyDescent="0.35">
      <c r="A21">
        <v>2040</v>
      </c>
      <c r="B21" s="40">
        <f>'Total Property Damage 95%'!B21/'Property Value'!B20</f>
        <v>1.1334623826655833E-5</v>
      </c>
      <c r="C21" s="40">
        <f>'Total Property Damage 95%'!C21/'Property Value'!C20</f>
        <v>2.4400904733254948E-5</v>
      </c>
      <c r="D21" s="40">
        <f>'Total Property Damage 95%'!D21/'Property Value'!D20</f>
        <v>2.3294728566461248E-5</v>
      </c>
      <c r="E21" s="40">
        <f>'Total Property Damage 95%'!E21/'Property Value'!E20</f>
        <v>1.1397217524052985E-4</v>
      </c>
      <c r="F21" s="40">
        <f>'Total Property Damage 95%'!F21/'Property Value'!F20</f>
        <v>6.882852212082387E-5</v>
      </c>
      <c r="G21" s="40">
        <f>'Total Property Damage 95%'!G21/'Property Value'!G20</f>
        <v>1.579226112586289E-4</v>
      </c>
      <c r="H21" s="41">
        <f>'Total Property Damage 95%'!H21/'Property Value'!B20</f>
        <v>1.5523112833767876E-5</v>
      </c>
      <c r="I21" s="41">
        <f>'Total Property Damage 95%'!I21/'Property Value'!C20</f>
        <v>2.7696286257275327E-5</v>
      </c>
      <c r="J21" s="41">
        <f>'Total Property Damage 95%'!J21/'Property Value'!D20</f>
        <v>1.5822402005795069E-5</v>
      </c>
      <c r="K21" s="41">
        <f>'Total Property Damage 95%'!K21/'Property Value'!E20</f>
        <v>8.6625363881662789E-5</v>
      </c>
      <c r="L21" s="41">
        <f>'Total Property Damage 95%'!L21/'Property Value'!F20</f>
        <v>5.6411472895165063E-5</v>
      </c>
      <c r="M21" s="41">
        <f>'Total Property Damage 95%'!M21/'Property Value'!G20</f>
        <v>9.2532523557169313E-5</v>
      </c>
      <c r="N21" s="42">
        <f>'Total Property Damage 95%'!N21/'Property Value'!B20</f>
        <v>1.0429268971442172E-3</v>
      </c>
      <c r="O21" s="42">
        <f>'Total Property Damage 95%'!O21/'Property Value'!C20</f>
        <v>3.1196108272149325E-3</v>
      </c>
      <c r="P21" s="42">
        <f>'Total Property Damage 95%'!P21/'Property Value'!D20</f>
        <v>2.0667698088706822E-3</v>
      </c>
      <c r="Q21" s="42">
        <f>'Total Property Damage 95%'!Q21/'Property Value'!E20</f>
        <v>5.1257187662425265E-3</v>
      </c>
      <c r="R21" s="42">
        <f>'Total Property Damage 95%'!R21/'Property Value'!F20</f>
        <v>2.6035848992588552E-3</v>
      </c>
      <c r="S21" s="42">
        <f>'Total Property Damage 95%'!S21/'Property Value'!G20</f>
        <v>5.6942620276665733E-3</v>
      </c>
    </row>
    <row r="22" spans="1:19" x14ac:dyDescent="0.35">
      <c r="A22">
        <v>2041</v>
      </c>
      <c r="B22" s="40">
        <f>'Total Property Damage 95%'!B22/'Property Value'!B21</f>
        <v>1.1479039884021915E-5</v>
      </c>
      <c r="C22" s="40">
        <f>'Total Property Damage 95%'!C22/'Property Value'!C21</f>
        <v>2.4711800137604842E-5</v>
      </c>
      <c r="D22" s="40">
        <f>'Total Property Damage 95%'!D22/'Property Value'!D21</f>
        <v>2.3591530022639258E-5</v>
      </c>
      <c r="E22" s="40">
        <f>'Total Property Damage 95%'!E22/'Property Value'!E21</f>
        <v>1.1542431096637247E-4</v>
      </c>
      <c r="F22" s="40">
        <f>'Total Property Damage 95%'!F22/'Property Value'!F21</f>
        <v>6.970547612927076E-5</v>
      </c>
      <c r="G22" s="40">
        <f>'Total Property Damage 95%'!G22/'Property Value'!G21</f>
        <v>1.5993472575274146E-4</v>
      </c>
      <c r="H22" s="41">
        <f>'Total Property Damage 95%'!H22/'Property Value'!B21</f>
        <v>1.5370835838790112E-5</v>
      </c>
      <c r="I22" s="41">
        <f>'Total Property Damage 95%'!I22/'Property Value'!C21</f>
        <v>2.7424594149612018E-5</v>
      </c>
      <c r="J22" s="41">
        <f>'Total Property Damage 95%'!J22/'Property Value'!D21</f>
        <v>1.5667189075465057E-5</v>
      </c>
      <c r="K22" s="41">
        <f>'Total Property Damage 95%'!K22/'Property Value'!E21</f>
        <v>8.5775595523858943E-5</v>
      </c>
      <c r="L22" s="41">
        <f>'Total Property Damage 95%'!L22/'Property Value'!F21</f>
        <v>5.5858093578353114E-5</v>
      </c>
      <c r="M22" s="41">
        <f>'Total Property Damage 95%'!M22/'Property Value'!G21</f>
        <v>9.1624807767437834E-5</v>
      </c>
      <c r="N22" s="42">
        <f>'Total Property Damage 95%'!N22/'Property Value'!B21</f>
        <v>1.0407628773642502E-3</v>
      </c>
      <c r="O22" s="42">
        <f>'Total Property Damage 95%'!O22/'Property Value'!C21</f>
        <v>3.1131377948726111E-3</v>
      </c>
      <c r="P22" s="42">
        <f>'Total Property Damage 95%'!P22/'Property Value'!D21</f>
        <v>2.0624813676009433E-3</v>
      </c>
      <c r="Q22" s="42">
        <f>'Total Property Damage 95%'!Q22/'Property Value'!E21</f>
        <v>5.1150831628967225E-3</v>
      </c>
      <c r="R22" s="42">
        <f>'Total Property Damage 95%'!R22/'Property Value'!F21</f>
        <v>2.5981825942303373E-3</v>
      </c>
      <c r="S22" s="42">
        <f>'Total Property Damage 95%'!S22/'Property Value'!G21</f>
        <v>5.6824467262356418E-3</v>
      </c>
    </row>
    <row r="23" spans="1:19" x14ac:dyDescent="0.35">
      <c r="A23">
        <v>2042</v>
      </c>
      <c r="B23" s="40">
        <f>'Total Property Damage 95%'!B23/'Property Value'!B22</f>
        <v>1.1625295966954273E-5</v>
      </c>
      <c r="C23" s="40">
        <f>'Total Property Damage 95%'!C23/'Property Value'!C22</f>
        <v>2.5026656704604328E-5</v>
      </c>
      <c r="D23" s="40">
        <f>'Total Property Damage 95%'!D23/'Property Value'!D22</f>
        <v>2.3892113068464816E-5</v>
      </c>
      <c r="E23" s="40">
        <f>'Total Property Damage 95%'!E23/'Property Value'!E22</f>
        <v>1.1689494856042823E-4</v>
      </c>
      <c r="F23" s="40">
        <f>'Total Property Damage 95%'!F23/'Property Value'!F22</f>
        <v>7.0593603533705752E-5</v>
      </c>
      <c r="G23" s="40">
        <f>'Total Property Damage 95%'!G23/'Property Value'!G22</f>
        <v>1.6197247688435102E-4</v>
      </c>
      <c r="H23" s="41">
        <f>'Total Property Damage 95%'!H23/'Property Value'!B22</f>
        <v>1.5220052634616283E-5</v>
      </c>
      <c r="I23" s="41">
        <f>'Total Property Damage 95%'!I23/'Property Value'!C22</f>
        <v>2.7155567258529768E-5</v>
      </c>
      <c r="J23" s="41">
        <f>'Total Property Damage 95%'!J23/'Property Value'!D22</f>
        <v>1.5513498736567922E-5</v>
      </c>
      <c r="K23" s="41">
        <f>'Total Property Damage 95%'!K23/'Property Value'!E22</f>
        <v>8.4934163134062245E-5</v>
      </c>
      <c r="L23" s="41">
        <f>'Total Property Damage 95%'!L23/'Property Value'!F22</f>
        <v>5.53101427435956E-5</v>
      </c>
      <c r="M23" s="41">
        <f>'Total Property Damage 95%'!M23/'Property Value'!G22</f>
        <v>9.0725996392319221E-5</v>
      </c>
      <c r="N23" s="42">
        <f>'Total Property Damage 95%'!N23/'Property Value'!B22</f>
        <v>1.0386033478142517E-3</v>
      </c>
      <c r="O23" s="42">
        <f>'Total Property Damage 95%'!O23/'Property Value'!C22</f>
        <v>3.1066781937401501E-3</v>
      </c>
      <c r="P23" s="42">
        <f>'Total Property Damage 95%'!P23/'Property Value'!D22</f>
        <v>2.0582018246267206E-3</v>
      </c>
      <c r="Q23" s="42">
        <f>'Total Property Damage 95%'!Q23/'Property Value'!E22</f>
        <v>5.1044696278819551E-3</v>
      </c>
      <c r="R23" s="42">
        <f>'Total Property Damage 95%'!R23/'Property Value'!F22</f>
        <v>2.5927914987074626E-3</v>
      </c>
      <c r="S23" s="42">
        <f>'Total Property Damage 95%'!S23/'Property Value'!G22</f>
        <v>5.6706559409487227E-3</v>
      </c>
    </row>
    <row r="24" spans="1:19" x14ac:dyDescent="0.35">
      <c r="A24">
        <v>2043</v>
      </c>
      <c r="B24" s="40">
        <f>'Total Property Damage 95%'!B24/'Property Value'!B23</f>
        <v>1.1773415519480852E-5</v>
      </c>
      <c r="C24" s="40">
        <f>'Total Property Damage 95%'!C24/'Property Value'!C23</f>
        <v>2.5345524903991212E-5</v>
      </c>
      <c r="D24" s="40">
        <f>'Total Property Damage 95%'!D24/'Property Value'!D23</f>
        <v>2.4196525885710501E-5</v>
      </c>
      <c r="E24" s="40">
        <f>'Total Property Damage 95%'!E24/'Property Value'!E23</f>
        <v>1.1838432375763657E-4</v>
      </c>
      <c r="F24" s="40">
        <f>'Total Property Damage 95%'!F24/'Property Value'!F23</f>
        <v>7.1493046695959329E-5</v>
      </c>
      <c r="G24" s="40">
        <f>'Total Property Damage 95%'!G24/'Property Value'!G23</f>
        <v>1.6403619129350916E-4</v>
      </c>
      <c r="H24" s="41">
        <f>'Total Property Damage 95%'!H24/'Property Value'!B23</f>
        <v>1.5070748567614912E-5</v>
      </c>
      <c r="I24" s="41">
        <f>'Total Property Damage 95%'!I24/'Property Value'!C23</f>
        <v>2.6889179439068065E-5</v>
      </c>
      <c r="J24" s="41">
        <f>'Total Property Damage 95%'!J24/'Property Value'!D23</f>
        <v>1.5361316052946829E-5</v>
      </c>
      <c r="K24" s="41">
        <f>'Total Property Damage 95%'!K24/'Property Value'!E23</f>
        <v>8.4100984938972976E-5</v>
      </c>
      <c r="L24" s="41">
        <f>'Total Property Damage 95%'!L24/'Property Value'!F23</f>
        <v>5.4767567139141828E-5</v>
      </c>
      <c r="M24" s="41">
        <f>'Total Property Damage 95%'!M24/'Property Value'!G23</f>
        <v>8.9836002082226195E-5</v>
      </c>
      <c r="N24" s="42">
        <f>'Total Property Damage 95%'!N24/'Property Value'!B23</f>
        <v>1.0364482991772244E-3</v>
      </c>
      <c r="O24" s="42">
        <f>'Total Property Damage 95%'!O24/'Property Value'!C23</f>
        <v>3.1002319959484797E-3</v>
      </c>
      <c r="P24" s="42">
        <f>'Total Property Damage 95%'!P24/'Property Value'!D23</f>
        <v>2.0539311614845087E-3</v>
      </c>
      <c r="Q24" s="42">
        <f>'Total Property Damage 95%'!Q24/'Property Value'!E23</f>
        <v>5.0938781154075694E-3</v>
      </c>
      <c r="R24" s="42">
        <f>'Total Property Damage 95%'!R24/'Property Value'!F23</f>
        <v>2.5874115894310825E-3</v>
      </c>
      <c r="S24" s="42">
        <f>'Total Property Damage 95%'!S24/'Property Value'!G23</f>
        <v>5.6588896209360728E-3</v>
      </c>
    </row>
    <row r="25" spans="1:19" x14ac:dyDescent="0.35">
      <c r="A25">
        <v>2044</v>
      </c>
      <c r="B25" s="40">
        <f>'Total Property Damage 95%'!B25/'Property Value'!B24</f>
        <v>1.1923422284333296E-5</v>
      </c>
      <c r="C25" s="40">
        <f>'Total Property Damage 95%'!C25/'Property Value'!C24</f>
        <v>2.5668455848545386E-5</v>
      </c>
      <c r="D25" s="40">
        <f>'Total Property Damage 95%'!D25/'Property Value'!D24</f>
        <v>2.4504817270039714E-5</v>
      </c>
      <c r="E25" s="40">
        <f>'Total Property Damage 95%'!E25/'Property Value'!E24</f>
        <v>1.1989267529646942E-4</v>
      </c>
      <c r="F25" s="40">
        <f>'Total Property Damage 95%'!F25/'Property Value'!F24</f>
        <v>7.2403949791714371E-5</v>
      </c>
      <c r="G25" s="40">
        <f>'Total Property Damage 95%'!G25/'Property Value'!G24</f>
        <v>1.6612619978203491E-4</v>
      </c>
      <c r="H25" s="41">
        <f>'Total Property Damage 95%'!H25/'Property Value'!B24</f>
        <v>1.4922909127902179E-5</v>
      </c>
      <c r="I25" s="41">
        <f>'Total Property Damage 95%'!I25/'Property Value'!C24</f>
        <v>2.6625404802740485E-5</v>
      </c>
      <c r="J25" s="41">
        <f>'Total Property Damage 95%'!J25/'Property Value'!D24</f>
        <v>1.5210626234964064E-5</v>
      </c>
      <c r="K25" s="41">
        <f>'Total Property Damage 95%'!K25/'Property Value'!E24</f>
        <v>8.3275979967462489E-5</v>
      </c>
      <c r="L25" s="41">
        <f>'Total Property Damage 95%'!L25/'Property Value'!F24</f>
        <v>5.4230314035624511E-5</v>
      </c>
      <c r="M25" s="41">
        <f>'Total Property Damage 95%'!M25/'Property Value'!G24</f>
        <v>8.8954738344444235E-5</v>
      </c>
      <c r="N25" s="42">
        <f>'Total Property Damage 95%'!N25/'Property Value'!B24</f>
        <v>1.034297722155504E-3</v>
      </c>
      <c r="O25" s="42">
        <f>'Total Property Damage 95%'!O25/'Property Value'!C24</f>
        <v>3.0937991736863543E-3</v>
      </c>
      <c r="P25" s="42">
        <f>'Total Property Damage 95%'!P25/'Property Value'!D24</f>
        <v>2.0496693597491099E-3</v>
      </c>
      <c r="Q25" s="42">
        <f>'Total Property Damage 95%'!Q25/'Property Value'!E24</f>
        <v>5.0833085797779235E-3</v>
      </c>
      <c r="R25" s="42">
        <f>'Total Property Damage 95%'!R25/'Property Value'!F24</f>
        <v>2.5820428431903093E-3</v>
      </c>
      <c r="S25" s="42">
        <f>'Total Property Damage 95%'!S25/'Property Value'!G24</f>
        <v>5.6471477154335049E-3</v>
      </c>
    </row>
    <row r="26" spans="1:19" x14ac:dyDescent="0.35">
      <c r="A26">
        <v>2045</v>
      </c>
      <c r="B26" s="40">
        <f>'Total Property Damage 95%'!B26/'Property Value'!B25</f>
        <v>1.2075340306752779E-5</v>
      </c>
      <c r="C26" s="40">
        <f>'Total Property Damage 95%'!C26/'Property Value'!C25</f>
        <v>2.5995501302281981E-5</v>
      </c>
      <c r="D26" s="40">
        <f>'Total Property Damage 95%'!D26/'Property Value'!D25</f>
        <v>2.4817036638828371E-5</v>
      </c>
      <c r="E26" s="40">
        <f>'Total Property Damage 95%'!E26/'Property Value'!E25</f>
        <v>1.2142024495719952E-4</v>
      </c>
      <c r="F26" s="40">
        <f>'Total Property Damage 95%'!F26/'Property Value'!F25</f>
        <v>7.3326458833616659E-5</v>
      </c>
      <c r="G26" s="40">
        <f>'Total Property Damage 95%'!G26/'Property Value'!G25</f>
        <v>1.6824283736654045E-4</v>
      </c>
      <c r="H26" s="41">
        <f>'Total Property Damage 95%'!H26/'Property Value'!B25</f>
        <v>1.4776519947931788E-5</v>
      </c>
      <c r="I26" s="41">
        <f>'Total Property Damage 95%'!I26/'Property Value'!C25</f>
        <v>2.6364217715018743E-5</v>
      </c>
      <c r="J26" s="41">
        <f>'Total Property Damage 95%'!J26/'Property Value'!D25</f>
        <v>1.5061414638063751E-5</v>
      </c>
      <c r="K26" s="41">
        <f>'Total Property Damage 95%'!K26/'Property Value'!E25</f>
        <v>8.2459068042704193E-5</v>
      </c>
      <c r="L26" s="41">
        <f>'Total Property Damage 95%'!L26/'Property Value'!F25</f>
        <v>5.3698331220935356E-5</v>
      </c>
      <c r="M26" s="41">
        <f>'Total Property Damage 95%'!M26/'Property Value'!G25</f>
        <v>8.8082119534725964E-5</v>
      </c>
      <c r="N26" s="42">
        <f>'Total Property Damage 95%'!N26/'Property Value'!B25</f>
        <v>1.0321516074707185E-3</v>
      </c>
      <c r="O26" s="42">
        <f>'Total Property Damage 95%'!O26/'Property Value'!C25</f>
        <v>3.0873796992002375E-3</v>
      </c>
      <c r="P26" s="42">
        <f>'Total Property Damage 95%'!P26/'Property Value'!D25</f>
        <v>2.0454164010335622E-3</v>
      </c>
      <c r="Q26" s="42">
        <f>'Total Property Damage 95%'!Q26/'Property Value'!E25</f>
        <v>5.0727609753921932E-3</v>
      </c>
      <c r="R26" s="42">
        <f>'Total Property Damage 95%'!R26/'Property Value'!F25</f>
        <v>2.5766852368224176E-3</v>
      </c>
      <c r="S26" s="42">
        <f>'Total Property Damage 95%'!S26/'Property Value'!G25</f>
        <v>5.6354301737821626E-3</v>
      </c>
    </row>
    <row r="27" spans="1:19" x14ac:dyDescent="0.35">
      <c r="A27">
        <v>2046</v>
      </c>
      <c r="B27" s="40">
        <f>'Total Property Damage 95%'!B27/'Property Value'!B26</f>
        <v>1.2229193938344318E-5</v>
      </c>
      <c r="C27" s="40">
        <f>'Total Property Damage 95%'!C27/'Property Value'!C26</f>
        <v>2.6326713688748807E-5</v>
      </c>
      <c r="D27" s="40">
        <f>'Total Property Damage 95%'!D27/'Property Value'!D26</f>
        <v>2.5133234039086225E-5</v>
      </c>
      <c r="E27" s="40">
        <f>'Total Property Damage 95%'!E27/'Property Value'!E26</f>
        <v>1.2296727760065658E-4</v>
      </c>
      <c r="F27" s="40">
        <f>'Total Property Damage 95%'!F27/'Property Value'!F26</f>
        <v>7.4260721694679939E-5</v>
      </c>
      <c r="G27" s="40">
        <f>'Total Property Damage 95%'!G27/'Property Value'!G26</f>
        <v>1.7038644333213228E-4</v>
      </c>
      <c r="H27" s="41">
        <f>'Total Property Damage 95%'!H27/'Property Value'!B26</f>
        <v>1.4631566801098684E-5</v>
      </c>
      <c r="I27" s="41">
        <f>'Total Property Damage 95%'!I27/'Property Value'!C26</f>
        <v>2.6105592792841454E-5</v>
      </c>
      <c r="J27" s="41">
        <f>'Total Property Damage 95%'!J27/'Property Value'!D26</f>
        <v>1.4913666761348632E-5</v>
      </c>
      <c r="K27" s="41">
        <f>'Total Property Damage 95%'!K27/'Property Value'!E26</f>
        <v>8.1650169774381693E-5</v>
      </c>
      <c r="L27" s="41">
        <f>'Total Property Damage 95%'!L27/'Property Value'!F26</f>
        <v>5.31715669951509E-5</v>
      </c>
      <c r="M27" s="41">
        <f>'Total Property Damage 95%'!M27/'Property Value'!G26</f>
        <v>8.7218060848967863E-5</v>
      </c>
      <c r="N27" s="42">
        <f>'Total Property Damage 95%'!N27/'Property Value'!B26</f>
        <v>1.0300099458637477E-3</v>
      </c>
      <c r="O27" s="42">
        <f>'Total Property Damage 95%'!O27/'Property Value'!C26</f>
        <v>3.0809735447941793E-3</v>
      </c>
      <c r="P27" s="42">
        <f>'Total Property Damage 95%'!P27/'Property Value'!D26</f>
        <v>2.0411722669890523E-3</v>
      </c>
      <c r="Q27" s="42">
        <f>'Total Property Damage 95%'!Q27/'Property Value'!E26</f>
        <v>5.0622352567441737E-3</v>
      </c>
      <c r="R27" s="42">
        <f>'Total Property Damage 95%'!R27/'Property Value'!F26</f>
        <v>2.5713387472127429E-3</v>
      </c>
      <c r="S27" s="42">
        <f>'Total Property Damage 95%'!S27/'Property Value'!G26</f>
        <v>5.6237369454283058E-3</v>
      </c>
    </row>
    <row r="28" spans="1:19" x14ac:dyDescent="0.35">
      <c r="A28">
        <v>2047</v>
      </c>
      <c r="B28" s="40">
        <f>'Total Property Damage 95%'!B28/'Property Value'!B27</f>
        <v>1.2385007840980197E-5</v>
      </c>
      <c r="C28" s="40">
        <f>'Total Property Damage 95%'!C28/'Property Value'!C27</f>
        <v>2.6662146099429568E-5</v>
      </c>
      <c r="D28" s="40">
        <f>'Total Property Damage 95%'!D28/'Property Value'!D27</f>
        <v>2.5453460155479071E-5</v>
      </c>
      <c r="E28" s="40">
        <f>'Total Property Damage 95%'!E28/'Property Value'!E27</f>
        <v>1.24534021207477E-4</v>
      </c>
      <c r="F28" s="40">
        <f>'Total Property Damage 95%'!F28/'Property Value'!F27</f>
        <v>7.5206888131989011E-5</v>
      </c>
      <c r="G28" s="40">
        <f>'Total Property Damage 95%'!G28/'Property Value'!G27</f>
        <v>1.7255736128679683E-4</v>
      </c>
      <c r="H28" s="41">
        <f>'Total Property Damage 95%'!H28/'Property Value'!B27</f>
        <v>1.4488035600356463E-5</v>
      </c>
      <c r="I28" s="41">
        <f>'Total Property Damage 95%'!I28/'Property Value'!C27</f>
        <v>2.5849504902147299E-5</v>
      </c>
      <c r="J28" s="41">
        <f>'Total Property Damage 95%'!J28/'Property Value'!D27</f>
        <v>1.476736824617082E-5</v>
      </c>
      <c r="K28" s="41">
        <f>'Total Property Damage 95%'!K28/'Property Value'!E27</f>
        <v>8.0849206550973304E-5</v>
      </c>
      <c r="L28" s="41">
        <f>'Total Property Damage 95%'!L28/'Property Value'!F27</f>
        <v>5.2649970165508127E-5</v>
      </c>
      <c r="M28" s="41">
        <f>'Total Property Damage 95%'!M28/'Property Value'!G27</f>
        <v>8.6362478314968807E-5</v>
      </c>
      <c r="N28" s="42">
        <f>'Total Property Damage 95%'!N28/'Property Value'!B27</f>
        <v>1.0278727280946835E-3</v>
      </c>
      <c r="O28" s="42">
        <f>'Total Property Damage 95%'!O28/'Property Value'!C27</f>
        <v>3.0745806828296964E-3</v>
      </c>
      <c r="P28" s="42">
        <f>'Total Property Damage 95%'!P28/'Property Value'!D27</f>
        <v>2.0369369393048405E-3</v>
      </c>
      <c r="Q28" s="42">
        <f>'Total Property Damage 95%'!Q28/'Property Value'!E27</f>
        <v>5.0517313784220821E-3</v>
      </c>
      <c r="R28" s="42">
        <f>'Total Property Damage 95%'!R28/'Property Value'!F27</f>
        <v>2.5660033512945818E-3</v>
      </c>
      <c r="S28" s="42">
        <f>'Total Property Damage 95%'!S28/'Property Value'!G27</f>
        <v>5.6120679799230907E-3</v>
      </c>
    </row>
    <row r="29" spans="1:19" x14ac:dyDescent="0.35">
      <c r="A29">
        <v>2048</v>
      </c>
      <c r="B29" s="40">
        <f>'Total Property Damage 95%'!B29/'Property Value'!B28</f>
        <v>1.2542806990753135E-5</v>
      </c>
      <c r="C29" s="40">
        <f>'Total Property Damage 95%'!C29/'Property Value'!C28</f>
        <v>2.7001852302254131E-5</v>
      </c>
      <c r="D29" s="40">
        <f>'Total Property Damage 95%'!D29/'Property Value'!D28</f>
        <v>2.5777766318453295E-5</v>
      </c>
      <c r="E29" s="40">
        <f>'Total Property Damage 95%'!E29/'Property Value'!E28</f>
        <v>1.2612072691785384E-4</v>
      </c>
      <c r="F29" s="40">
        <f>'Total Property Damage 95%'!F29/'Property Value'!F28</f>
        <v>7.6165109810705125E-5</v>
      </c>
      <c r="G29" s="40">
        <f>'Total Property Damage 95%'!G29/'Property Value'!G28</f>
        <v>1.7475593921647889E-4</v>
      </c>
      <c r="H29" s="41">
        <f>'Total Property Damage 95%'!H29/'Property Value'!B28</f>
        <v>1.4345912396848345E-5</v>
      </c>
      <c r="I29" s="41">
        <f>'Total Property Damage 95%'!I29/'Property Value'!C28</f>
        <v>2.5595929155432426E-5</v>
      </c>
      <c r="J29" s="41">
        <f>'Total Property Damage 95%'!J29/'Property Value'!D28</f>
        <v>1.4622504874736375E-5</v>
      </c>
      <c r="K29" s="41">
        <f>'Total Property Damage 95%'!K29/'Property Value'!E28</f>
        <v>8.0056100532112387E-5</v>
      </c>
      <c r="L29" s="41">
        <f>'Total Property Damage 95%'!L29/'Property Value'!F28</f>
        <v>5.2133490041429416E-5</v>
      </c>
      <c r="M29" s="41">
        <f>'Total Property Damage 95%'!M29/'Property Value'!G28</f>
        <v>8.5515288784269281E-5</v>
      </c>
      <c r="N29" s="42">
        <f>'Total Property Damage 95%'!N29/'Property Value'!B28</f>
        <v>1.0257399449427906E-3</v>
      </c>
      <c r="O29" s="42">
        <f>'Total Property Damage 95%'!O29/'Property Value'!C28</f>
        <v>3.0682010857256562E-3</v>
      </c>
      <c r="P29" s="42">
        <f>'Total Property Damage 95%'!P29/'Property Value'!D28</f>
        <v>2.032710399708182E-3</v>
      </c>
      <c r="Q29" s="42">
        <f>'Total Property Damage 95%'!Q29/'Property Value'!E28</f>
        <v>5.0412492951083633E-3</v>
      </c>
      <c r="R29" s="42">
        <f>'Total Property Damage 95%'!R29/'Property Value'!F28</f>
        <v>2.5606790260490953E-3</v>
      </c>
      <c r="S29" s="42">
        <f>'Total Property Damage 95%'!S29/'Property Value'!G28</f>
        <v>5.6004232269223518E-3</v>
      </c>
    </row>
    <row r="30" spans="1:19" x14ac:dyDescent="0.35">
      <c r="A30">
        <v>2049</v>
      </c>
      <c r="B30" s="40">
        <f>'Total Property Damage 95%'!B30/'Property Value'!B29</f>
        <v>1.2702616681979804E-5</v>
      </c>
      <c r="C30" s="40">
        <f>'Total Property Damage 95%'!C30/'Property Value'!C29</f>
        <v>2.7345886750217217E-5</v>
      </c>
      <c r="D30" s="40">
        <f>'Total Property Damage 95%'!D30/'Property Value'!D29</f>
        <v>2.6106204512463798E-5</v>
      </c>
      <c r="E30" s="40">
        <f>'Total Property Damage 95%'!E30/'Property Value'!E29</f>
        <v>1.2772764907179306E-4</v>
      </c>
      <c r="F30" s="40">
        <f>'Total Property Damage 95%'!F30/'Property Value'!F29</f>
        <v>7.713554032837693E-5</v>
      </c>
      <c r="G30" s="40">
        <f>'Total Property Damage 95%'!G30/'Property Value'!G29</f>
        <v>1.7698252954086172E-4</v>
      </c>
      <c r="H30" s="41">
        <f>'Total Property Damage 95%'!H30/'Property Value'!B29</f>
        <v>1.4205183378551563E-5</v>
      </c>
      <c r="I30" s="41">
        <f>'Total Property Damage 95%'!I30/'Property Value'!C29</f>
        <v>2.5344840909331798E-5</v>
      </c>
      <c r="J30" s="41">
        <f>'Total Property Damage 95%'!J30/'Property Value'!D29</f>
        <v>1.4479062568723578E-5</v>
      </c>
      <c r="K30" s="41">
        <f>'Total Property Damage 95%'!K30/'Property Value'!E29</f>
        <v>7.9270774641022502E-5</v>
      </c>
      <c r="L30" s="41">
        <f>'Total Property Damage 95%'!L30/'Property Value'!F29</f>
        <v>5.1622076429596194E-5</v>
      </c>
      <c r="M30" s="41">
        <f>'Total Property Damage 95%'!M30/'Property Value'!G29</f>
        <v>8.467640992407079E-5</v>
      </c>
      <c r="N30" s="42">
        <f>'Total Property Damage 95%'!N30/'Property Value'!B29</f>
        <v>1.0236115872064655E-3</v>
      </c>
      <c r="O30" s="42">
        <f>'Total Property Damage 95%'!O30/'Property Value'!C29</f>
        <v>3.0618347259581532E-3</v>
      </c>
      <c r="P30" s="42">
        <f>'Total Property Damage 95%'!P30/'Property Value'!D29</f>
        <v>2.0284926299642451E-3</v>
      </c>
      <c r="Q30" s="42">
        <f>'Total Property Damage 95%'!Q30/'Property Value'!E29</f>
        <v>5.0307889615794936E-3</v>
      </c>
      <c r="R30" s="42">
        <f>'Total Property Damage 95%'!R30/'Property Value'!F29</f>
        <v>2.5553657485052044E-3</v>
      </c>
      <c r="S30" s="42">
        <f>'Total Property Damage 95%'!S30/'Property Value'!G29</f>
        <v>5.5888026361863852E-3</v>
      </c>
    </row>
    <row r="31" spans="1:19" x14ac:dyDescent="0.35">
      <c r="A31">
        <v>2050</v>
      </c>
      <c r="B31" s="40">
        <f>'Total Property Damage 95%'!B31/'Property Value'!B30</f>
        <v>1.3346741390355748E-5</v>
      </c>
      <c r="C31" s="40">
        <f>'Total Property Damage 95%'!C31/'Property Value'!C30</f>
        <v>2.8732542883299867E-5</v>
      </c>
      <c r="D31" s="40">
        <f>'Total Property Damage 95%'!D31/'Property Value'!D30</f>
        <v>2.7429998797482924E-5</v>
      </c>
      <c r="E31" s="40">
        <f>'Total Property Damage 95%'!E31/'Property Value'!E30</f>
        <v>1.3420446694087251E-4</v>
      </c>
      <c r="F31" s="40">
        <f>'Total Property Damage 95%'!F31/'Property Value'!F30</f>
        <v>8.1046931867879231E-5</v>
      </c>
      <c r="G31" s="40">
        <f>'Total Property Damage 95%'!G31/'Property Value'!G30</f>
        <v>1.8595696552379311E-4</v>
      </c>
      <c r="H31" s="41">
        <f>'Total Property Damage 95%'!H31/'Property Value'!B30</f>
        <v>1.4593152257936215E-5</v>
      </c>
      <c r="I31" s="41">
        <f>'Total Property Damage 95%'!I31/'Property Value'!C30</f>
        <v>2.6037053692774119E-5</v>
      </c>
      <c r="J31" s="41">
        <f>'Total Property Damage 95%'!J31/'Property Value'!D30</f>
        <v>1.4874511576992611E-5</v>
      </c>
      <c r="K31" s="41">
        <f>'Total Property Damage 95%'!K31/'Property Value'!E30</f>
        <v>8.1435800799844739E-5</v>
      </c>
      <c r="L31" s="41">
        <f>'Total Property Damage 95%'!L31/'Property Value'!F30</f>
        <v>5.3031967355336663E-5</v>
      </c>
      <c r="M31" s="41">
        <f>'Total Property Damage 95%'!M31/'Property Value'!G30</f>
        <v>8.698907361823754E-5</v>
      </c>
      <c r="N31" s="42">
        <f>'Total Property Damage 95%'!N31/'Property Value'!B30</f>
        <v>1.059782436111889E-3</v>
      </c>
      <c r="O31" s="42">
        <f>'Total Property Damage 95%'!O31/'Property Value'!C30</f>
        <v>3.170029242931389E-3</v>
      </c>
      <c r="P31" s="42">
        <f>'Total Property Damage 95%'!P31/'Property Value'!D30</f>
        <v>2.1001724559267881E-3</v>
      </c>
      <c r="Q31" s="42">
        <f>'Total Property Damage 95%'!Q31/'Property Value'!E30</f>
        <v>5.2085594261567581E-3</v>
      </c>
      <c r="R31" s="42">
        <f>'Total Property Damage 95%'!R31/'Property Value'!F30</f>
        <v>2.6456634254194773E-3</v>
      </c>
      <c r="S31" s="42">
        <f>'Total Property Damage 95%'!S31/'Property Value'!G30</f>
        <v>5.786291349915605E-3</v>
      </c>
    </row>
    <row r="32" spans="1:19" x14ac:dyDescent="0.35">
      <c r="A32">
        <v>2051</v>
      </c>
      <c r="B32" s="40">
        <f>'Total Property Damage 95%'!B32/'Property Value'!B31</f>
        <v>1.3516794124328884E-5</v>
      </c>
      <c r="C32" s="40">
        <f>'Total Property Damage 95%'!C32/'Property Value'!C31</f>
        <v>2.9098628306580498E-5</v>
      </c>
      <c r="D32" s="40">
        <f>'Total Property Damage 95%'!D32/'Property Value'!D31</f>
        <v>2.7779488320952857E-5</v>
      </c>
      <c r="E32" s="40">
        <f>'Total Property Damage 95%'!E32/'Property Value'!E31</f>
        <v>1.3591438517838281E-4</v>
      </c>
      <c r="F32" s="40">
        <f>'Total Property Damage 95%'!F32/'Property Value'!F31</f>
        <v>8.207956237604406E-5</v>
      </c>
      <c r="G32" s="40">
        <f>'Total Property Damage 95%'!G32/'Property Value'!G31</f>
        <v>1.8832626972051036E-4</v>
      </c>
      <c r="H32" s="41">
        <f>'Total Property Damage 95%'!H32/'Property Value'!B31</f>
        <v>1.4449997892127737E-5</v>
      </c>
      <c r="I32" s="41">
        <f>'Total Property Damage 95%'!I32/'Property Value'!C31</f>
        <v>2.5781638149714647E-5</v>
      </c>
      <c r="J32" s="41">
        <f>'Total Property Damage 95%'!J32/'Property Value'!D31</f>
        <v>1.4728597162212407E-5</v>
      </c>
      <c r="K32" s="41">
        <f>'Total Property Damage 95%'!K32/'Property Value'!E31</f>
        <v>8.063694047059221E-5</v>
      </c>
      <c r="L32" s="41">
        <f>'Total Property Damage 95%'!L32/'Property Value'!F31</f>
        <v>5.2511739955516286E-5</v>
      </c>
      <c r="M32" s="41">
        <f>'Total Property Damage 95%'!M32/'Property Value'!G31</f>
        <v>8.6135737379022088E-5</v>
      </c>
      <c r="N32" s="42">
        <f>'Total Property Damage 95%'!N32/'Property Value'!B31</f>
        <v>1.0575834419537294E-3</v>
      </c>
      <c r="O32" s="42">
        <f>'Total Property Damage 95%'!O32/'Property Value'!C31</f>
        <v>3.163451594964345E-3</v>
      </c>
      <c r="P32" s="42">
        <f>'Total Property Damage 95%'!P32/'Property Value'!D31</f>
        <v>2.0958147058789066E-3</v>
      </c>
      <c r="Q32" s="42">
        <f>'Total Property Damage 95%'!Q32/'Property Value'!E31</f>
        <v>5.1977519326936979E-3</v>
      </c>
      <c r="R32" s="42">
        <f>'Total Property Damage 95%'!R32/'Property Value'!F31</f>
        <v>2.6401738096089931E-3</v>
      </c>
      <c r="S32" s="42">
        <f>'Total Property Damage 95%'!S32/'Property Value'!G31</f>
        <v>5.7742850923647102E-3</v>
      </c>
    </row>
    <row r="33" spans="1:19" x14ac:dyDescent="0.35">
      <c r="A33">
        <v>2052</v>
      </c>
      <c r="B33" s="40">
        <f>'Total Property Damage 95%'!B33/'Property Value'!B32</f>
        <v>1.3689013524418189E-5</v>
      </c>
      <c r="C33" s="40">
        <f>'Total Property Damage 95%'!C33/'Property Value'!C32</f>
        <v>2.9469378076406545E-5</v>
      </c>
      <c r="D33" s="40">
        <f>'Total Property Damage 95%'!D33/'Property Value'!D32</f>
        <v>2.8133430740243786E-5</v>
      </c>
      <c r="E33" s="40">
        <f>'Total Property Damage 95%'!E33/'Property Value'!E32</f>
        <v>1.3764608972782161E-4</v>
      </c>
      <c r="F33" s="40">
        <f>'Total Property Damage 95%'!F33/'Property Value'!F32</f>
        <v>8.3125349776663865E-5</v>
      </c>
      <c r="G33" s="40">
        <f>'Total Property Damage 95%'!G33/'Property Value'!G32</f>
        <v>1.9072576155962522E-4</v>
      </c>
      <c r="H33" s="41">
        <f>'Total Property Damage 95%'!H33/'Property Value'!B32</f>
        <v>1.4308247826917775E-5</v>
      </c>
      <c r="I33" s="41">
        <f>'Total Property Damage 95%'!I33/'Property Value'!C32</f>
        <v>2.5528728155109552E-5</v>
      </c>
      <c r="J33" s="41">
        <f>'Total Property Damage 95%'!J33/'Property Value'!D32</f>
        <v>1.4584114123268E-5</v>
      </c>
      <c r="K33" s="41">
        <f>'Total Property Damage 95%'!K33/'Property Value'!E32</f>
        <v>7.9845916717137861E-5</v>
      </c>
      <c r="L33" s="41">
        <f>'Total Property Damage 95%'!L33/'Property Value'!F32</f>
        <v>5.1996615827571732E-5</v>
      </c>
      <c r="M33" s="41">
        <f>'Total Property Damage 95%'!M33/'Property Value'!G32</f>
        <v>8.5290772107640551E-5</v>
      </c>
      <c r="N33" s="42">
        <f>'Total Property Damage 95%'!N33/'Property Value'!B32</f>
        <v>1.0553890105955777E-3</v>
      </c>
      <c r="O33" s="42">
        <f>'Total Property Damage 95%'!O33/'Property Value'!C32</f>
        <v>3.1568875952792124E-3</v>
      </c>
      <c r="P33" s="42">
        <f>'Total Property Damage 95%'!P33/'Property Value'!D32</f>
        <v>2.0914659979386989E-3</v>
      </c>
      <c r="Q33" s="42">
        <f>'Total Property Damage 95%'!Q33/'Property Value'!E32</f>
        <v>5.1869668642248439E-3</v>
      </c>
      <c r="R33" s="42">
        <f>'Total Property Damage 95%'!R33/'Property Value'!F32</f>
        <v>2.6346955844695429E-3</v>
      </c>
      <c r="S33" s="42">
        <f>'Total Property Damage 95%'!S33/'Property Value'!G32</f>
        <v>5.762303747181975E-3</v>
      </c>
    </row>
    <row r="34" spans="1:19" x14ac:dyDescent="0.35">
      <c r="A34">
        <v>2053</v>
      </c>
      <c r="B34" s="40">
        <f>'Total Property Damage 95%'!B34/'Property Value'!B33</f>
        <v>1.3863427196425398E-5</v>
      </c>
      <c r="C34" s="40">
        <f>'Total Property Damage 95%'!C34/'Property Value'!C33</f>
        <v>2.984485162188201E-5</v>
      </c>
      <c r="D34" s="40">
        <f>'Total Property Damage 95%'!D34/'Property Value'!D33</f>
        <v>2.8491882790335904E-5</v>
      </c>
      <c r="E34" s="40">
        <f>'Total Property Damage 95%'!E34/'Property Value'!E33</f>
        <v>1.3939985817169374E-4</v>
      </c>
      <c r="F34" s="40">
        <f>'Total Property Damage 95%'!F34/'Property Value'!F33</f>
        <v>8.4184461703580308E-5</v>
      </c>
      <c r="G34" s="40">
        <f>'Total Property Damage 95%'!G34/'Property Value'!G33</f>
        <v>1.9315582566619129E-4</v>
      </c>
      <c r="H34" s="41">
        <f>'Total Property Damage 95%'!H34/'Property Value'!B33</f>
        <v>1.4167888286546434E-5</v>
      </c>
      <c r="I34" s="41">
        <f>'Total Property Damage 95%'!I34/'Property Value'!C33</f>
        <v>2.527829913029387E-5</v>
      </c>
      <c r="J34" s="41">
        <f>'Total Property Damage 95%'!J34/'Property Value'!D33</f>
        <v>1.4441048418799695E-5</v>
      </c>
      <c r="K34" s="41">
        <f>'Total Property Damage 95%'!K34/'Property Value'!E33</f>
        <v>7.9062652665066994E-5</v>
      </c>
      <c r="L34" s="41">
        <f>'Total Property Damage 95%'!L34/'Property Value'!F33</f>
        <v>5.1486544909964821E-5</v>
      </c>
      <c r="M34" s="41">
        <f>'Total Property Damage 95%'!M34/'Property Value'!G33</f>
        <v>8.445409568745556E-5</v>
      </c>
      <c r="N34" s="42">
        <f>'Total Property Damage 95%'!N34/'Property Value'!B33</f>
        <v>1.0531991325698575E-3</v>
      </c>
      <c r="O34" s="42">
        <f>'Total Property Damage 95%'!O34/'Property Value'!C33</f>
        <v>3.1503372155565093E-3</v>
      </c>
      <c r="P34" s="42">
        <f>'Total Property Damage 95%'!P34/'Property Value'!D33</f>
        <v>2.0871263133442558E-3</v>
      </c>
      <c r="Q34" s="42">
        <f>'Total Property Damage 95%'!Q34/'Property Value'!E33</f>
        <v>5.1762041742194837E-3</v>
      </c>
      <c r="R34" s="42">
        <f>'Total Property Damage 95%'!R34/'Property Value'!F33</f>
        <v>2.6292287263660701E-3</v>
      </c>
      <c r="S34" s="42">
        <f>'Total Property Damage 95%'!S34/'Property Value'!G33</f>
        <v>5.7503472626755118E-3</v>
      </c>
    </row>
    <row r="35" spans="1:19" x14ac:dyDescent="0.35">
      <c r="A35">
        <v>2054</v>
      </c>
      <c r="B35" s="40">
        <f>'Total Property Damage 95%'!B35/'Property Value'!B34</f>
        <v>1.4040063097881703E-5</v>
      </c>
      <c r="C35" s="40">
        <f>'Total Property Damage 95%'!C35/'Property Value'!C34</f>
        <v>3.0225109129305574E-5</v>
      </c>
      <c r="D35" s="40">
        <f>'Total Property Damage 95%'!D35/'Property Value'!D34</f>
        <v>2.885490192907788E-5</v>
      </c>
      <c r="E35" s="40">
        <f>'Total Property Damage 95%'!E35/'Property Value'!E34</f>
        <v>1.4117597162922226E-4</v>
      </c>
      <c r="F35" s="40">
        <f>'Total Property Damage 95%'!F35/'Property Value'!F34</f>
        <v>8.525706792648166E-5</v>
      </c>
      <c r="G35" s="40">
        <f>'Total Property Damage 95%'!G35/'Property Value'!G34</f>
        <v>1.9561685156582466E-4</v>
      </c>
      <c r="H35" s="41">
        <f>'Total Property Damage 95%'!H35/'Property Value'!B34</f>
        <v>1.4028905630389816E-5</v>
      </c>
      <c r="I35" s="41">
        <f>'Total Property Damage 95%'!I35/'Property Value'!C34</f>
        <v>2.5030326737711847E-5</v>
      </c>
      <c r="J35" s="41">
        <f>'Total Property Damage 95%'!J35/'Property Value'!D34</f>
        <v>1.4299386145189242E-5</v>
      </c>
      <c r="K35" s="41">
        <f>'Total Property Damage 95%'!K35/'Property Value'!E34</f>
        <v>7.8287072194079414E-5</v>
      </c>
      <c r="L35" s="41">
        <f>'Total Property Damage 95%'!L35/'Property Value'!F34</f>
        <v>5.0981477632245765E-5</v>
      </c>
      <c r="M35" s="41">
        <f>'Total Property Damage 95%'!M35/'Property Value'!G34</f>
        <v>8.3625626807368921E-5</v>
      </c>
      <c r="N35" s="42">
        <f>'Total Property Damage 95%'!N35/'Property Value'!B34</f>
        <v>1.0510137984286383E-3</v>
      </c>
      <c r="O35" s="42">
        <f>'Total Property Damage 95%'!O35/'Property Value'!C34</f>
        <v>3.1438004275355104E-3</v>
      </c>
      <c r="P35" s="42">
        <f>'Total Property Damage 95%'!P35/'Property Value'!D34</f>
        <v>2.082795633372598E-3</v>
      </c>
      <c r="Q35" s="42">
        <f>'Total Property Damage 95%'!Q35/'Property Value'!E34</f>
        <v>5.1654638162434569E-3</v>
      </c>
      <c r="R35" s="42">
        <f>'Total Property Damage 95%'!R35/'Property Value'!F34</f>
        <v>2.623773211712557E-3</v>
      </c>
      <c r="S35" s="42">
        <f>'Total Property Damage 95%'!S35/'Property Value'!G34</f>
        <v>5.7384155872606951E-3</v>
      </c>
    </row>
    <row r="36" spans="1:19" x14ac:dyDescent="0.35">
      <c r="A36">
        <v>2055</v>
      </c>
      <c r="B36" s="40">
        <f>'Total Property Damage 95%'!B36/'Property Value'!B35</f>
        <v>1.4218949542529185E-5</v>
      </c>
      <c r="C36" s="40">
        <f>'Total Property Damage 95%'!C36/'Property Value'!C35</f>
        <v>3.0610211551818144E-5</v>
      </c>
      <c r="D36" s="40">
        <f>'Total Property Damage 95%'!D36/'Property Value'!D35</f>
        <v>2.9222546346397E-5</v>
      </c>
      <c r="E36" s="40">
        <f>'Total Property Damage 95%'!E36/'Property Value'!E35</f>
        <v>1.4297471480141039E-4</v>
      </c>
      <c r="F36" s="40">
        <f>'Total Property Damage 95%'!F36/'Property Value'!F35</f>
        <v>8.6343340378116029E-5</v>
      </c>
      <c r="G36" s="40">
        <f>'Total Property Damage 95%'!G36/'Property Value'!G35</f>
        <v>1.9810923374714292E-4</v>
      </c>
      <c r="H36" s="41">
        <f>'Total Property Damage 95%'!H36/'Property Value'!B35</f>
        <v>1.3891286351634383E-5</v>
      </c>
      <c r="I36" s="41">
        <f>'Total Property Damage 95%'!I36/'Property Value'!C35</f>
        <v>2.4784786878551713E-5</v>
      </c>
      <c r="J36" s="41">
        <f>'Total Property Damage 95%'!J36/'Property Value'!D35</f>
        <v>1.4159113535208635E-5</v>
      </c>
      <c r="K36" s="41">
        <f>'Total Property Damage 95%'!K36/'Property Value'!E35</f>
        <v>7.7519099930591851E-5</v>
      </c>
      <c r="L36" s="41">
        <f>'Total Property Damage 95%'!L36/'Property Value'!F35</f>
        <v>5.0481364910235743E-5</v>
      </c>
      <c r="M36" s="41">
        <f>'Total Property Damage 95%'!M36/'Property Value'!G35</f>
        <v>8.2805284953919487E-5</v>
      </c>
      <c r="N36" s="42">
        <f>'Total Property Damage 95%'!N36/'Property Value'!B35</f>
        <v>1.0488329987435928E-3</v>
      </c>
      <c r="O36" s="42">
        <f>'Total Property Damage 95%'!O36/'Property Value'!C35</f>
        <v>3.1372772030141337E-3</v>
      </c>
      <c r="P36" s="42">
        <f>'Total Property Damage 95%'!P36/'Property Value'!D35</f>
        <v>2.0784739393395943E-3</v>
      </c>
      <c r="Q36" s="42">
        <f>'Total Property Damage 95%'!Q36/'Property Value'!E35</f>
        <v>5.1547457439589436E-3</v>
      </c>
      <c r="R36" s="42">
        <f>'Total Property Damage 95%'!R36/'Property Value'!F35</f>
        <v>2.6183290169719286E-3</v>
      </c>
      <c r="S36" s="42">
        <f>'Total Property Damage 95%'!S36/'Property Value'!G35</f>
        <v>5.726508669459931E-3</v>
      </c>
    </row>
    <row r="37" spans="1:19" x14ac:dyDescent="0.35">
      <c r="A37">
        <v>2056</v>
      </c>
      <c r="B37" s="40">
        <f>'Total Property Damage 95%'!B37/'Property Value'!B36</f>
        <v>1.4400115204859346E-5</v>
      </c>
      <c r="C37" s="40">
        <f>'Total Property Damage 95%'!C37/'Property Value'!C36</f>
        <v>3.1000220619173281E-5</v>
      </c>
      <c r="D37" s="40">
        <f>'Total Property Damage 95%'!D37/'Property Value'!D36</f>
        <v>2.959487497362674E-5</v>
      </c>
      <c r="E37" s="40">
        <f>'Total Property Damage 95%'!E37/'Property Value'!E36</f>
        <v>1.4479637601667736E-4</v>
      </c>
      <c r="F37" s="40">
        <f>'Total Property Damage 95%'!F37/'Property Value'!F36</f>
        <v>8.7443453181851145E-5</v>
      </c>
      <c r="G37" s="40">
        <f>'Total Property Damage 95%'!G37/'Property Value'!G36</f>
        <v>2.0063337172499933E-4</v>
      </c>
      <c r="H37" s="41">
        <f>'Total Property Damage 95%'!H37/'Property Value'!B36</f>
        <v>1.3755017075964304E-5</v>
      </c>
      <c r="I37" s="41">
        <f>'Total Property Damage 95%'!I37/'Property Value'!C36</f>
        <v>2.4541655690403676E-5</v>
      </c>
      <c r="J37" s="41">
        <f>'Total Property Damage 95%'!J37/'Property Value'!D36</f>
        <v>1.4020216956682178E-5</v>
      </c>
      <c r="K37" s="41">
        <f>'Total Property Damage 95%'!K37/'Property Value'!E36</f>
        <v>7.6758661240412861E-5</v>
      </c>
      <c r="L37" s="41">
        <f>'Total Property Damage 95%'!L37/'Property Value'!F36</f>
        <v>4.9986158141256755E-5</v>
      </c>
      <c r="M37" s="41">
        <f>'Total Property Damage 95%'!M37/'Property Value'!G36</f>
        <v>8.1992990403458542E-5</v>
      </c>
      <c r="N37" s="42">
        <f>'Total Property Damage 95%'!N37/'Property Value'!B36</f>
        <v>1.0466567241059572E-3</v>
      </c>
      <c r="O37" s="42">
        <f>'Total Property Damage 95%'!O37/'Property Value'!C36</f>
        <v>3.1307675138488129E-3</v>
      </c>
      <c r="P37" s="42">
        <f>'Total Property Damage 95%'!P37/'Property Value'!D36</f>
        <v>2.0741612125998853E-3</v>
      </c>
      <c r="Q37" s="42">
        <f>'Total Property Damage 95%'!Q37/'Property Value'!E36</f>
        <v>5.1440499111242832E-3</v>
      </c>
      <c r="R37" s="42">
        <f>'Total Property Damage 95%'!R37/'Property Value'!F36</f>
        <v>2.6128961186559461E-3</v>
      </c>
      <c r="S37" s="42">
        <f>'Total Property Damage 95%'!S37/'Property Value'!G36</f>
        <v>5.714626457902443E-3</v>
      </c>
    </row>
    <row r="38" spans="1:19" x14ac:dyDescent="0.35">
      <c r="A38">
        <v>2057</v>
      </c>
      <c r="B38" s="40">
        <f>'Total Property Damage 95%'!B38/'Property Value'!B37</f>
        <v>1.4583589124709469E-5</v>
      </c>
      <c r="C38" s="40">
        <f>'Total Property Damage 95%'!C38/'Property Value'!C37</f>
        <v>3.1395198847632106E-5</v>
      </c>
      <c r="D38" s="40">
        <f>'Total Property Damage 95%'!D38/'Property Value'!D37</f>
        <v>2.9971947492953069E-5</v>
      </c>
      <c r="E38" s="40">
        <f>'Total Property Damage 95%'!E38/'Property Value'!E37</f>
        <v>1.4664124727707583E-4</v>
      </c>
      <c r="F38" s="40">
        <f>'Total Property Damage 95%'!F38/'Property Value'!F37</f>
        <v>8.8557582679585367E-5</v>
      </c>
      <c r="G38" s="40">
        <f>'Total Property Damage 95%'!G38/'Property Value'!G37</f>
        <v>2.0318967010452276E-4</v>
      </c>
      <c r="H38" s="41">
        <f>'Total Property Damage 95%'!H38/'Property Value'!B37</f>
        <v>1.3620084560261701E-5</v>
      </c>
      <c r="I38" s="41">
        <f>'Total Property Damage 95%'!I38/'Property Value'!C37</f>
        <v>2.4300909544940884E-5</v>
      </c>
      <c r="J38" s="41">
        <f>'Total Property Damage 95%'!J38/'Property Value'!D37</f>
        <v>1.3882682911161645E-5</v>
      </c>
      <c r="K38" s="41">
        <f>'Total Property Damage 95%'!K38/'Property Value'!E37</f>
        <v>7.6005682221489575E-5</v>
      </c>
      <c r="L38" s="41">
        <f>'Total Property Damage 95%'!L38/'Property Value'!F37</f>
        <v>4.9495809199408198E-5</v>
      </c>
      <c r="M38" s="41">
        <f>'Total Property Damage 95%'!M38/'Property Value'!G37</f>
        <v>8.1188664214402022E-5</v>
      </c>
      <c r="N38" s="42">
        <f>'Total Property Damage 95%'!N38/'Property Value'!B37</f>
        <v>1.0444849651264905E-3</v>
      </c>
      <c r="O38" s="42">
        <f>'Total Property Damage 95%'!O38/'Property Value'!C37</f>
        <v>3.1242713319543794E-3</v>
      </c>
      <c r="P38" s="42">
        <f>'Total Property Damage 95%'!P38/'Property Value'!D37</f>
        <v>2.0698574345467953E-3</v>
      </c>
      <c r="Q38" s="42">
        <f>'Total Property Damage 95%'!Q38/'Property Value'!E37</f>
        <v>5.1333762715937547E-3</v>
      </c>
      <c r="R38" s="42">
        <f>'Total Property Damage 95%'!R38/'Property Value'!F37</f>
        <v>2.6074744933251071E-3</v>
      </c>
      <c r="S38" s="42">
        <f>'Total Property Damage 95%'!S38/'Property Value'!G37</f>
        <v>5.7027689013240436E-3</v>
      </c>
    </row>
    <row r="39" spans="1:19" x14ac:dyDescent="0.35">
      <c r="A39">
        <v>2058</v>
      </c>
      <c r="B39" s="40">
        <f>'Total Property Damage 95%'!B39/'Property Value'!B38</f>
        <v>1.4769400711917548E-5</v>
      </c>
      <c r="C39" s="40">
        <f>'Total Property Damage 95%'!C39/'Property Value'!C38</f>
        <v>3.1795209549984362E-5</v>
      </c>
      <c r="D39" s="40">
        <f>'Total Property Damage 95%'!D39/'Property Value'!D38</f>
        <v>3.0353824346981188E-5</v>
      </c>
      <c r="E39" s="40">
        <f>'Total Property Damage 95%'!E39/'Property Value'!E38</f>
        <v>1.4850962430509832E-4</v>
      </c>
      <c r="F39" s="40">
        <f>'Total Property Damage 95%'!F39/'Property Value'!F38</f>
        <v>8.9685907460014365E-5</v>
      </c>
      <c r="G39" s="40">
        <f>'Total Property Damage 95%'!G39/'Property Value'!G38</f>
        <v>2.0577853864597377E-4</v>
      </c>
      <c r="H39" s="41">
        <f>'Total Property Damage 95%'!H39/'Property Value'!B38</f>
        <v>1.3486475691319645E-5</v>
      </c>
      <c r="I39" s="41">
        <f>'Total Property Damage 95%'!I39/'Property Value'!C38</f>
        <v>2.406252504562318E-5</v>
      </c>
      <c r="J39" s="41">
        <f>'Total Property Damage 95%'!J39/'Property Value'!D38</f>
        <v>1.3746498032614466E-5</v>
      </c>
      <c r="K39" s="41">
        <f>'Total Property Damage 95%'!K39/'Property Value'!E38</f>
        <v>7.5260089696725722E-5</v>
      </c>
      <c r="L39" s="41">
        <f>'Total Property Damage 95%'!L39/'Property Value'!F38</f>
        <v>4.9010270430889887E-5</v>
      </c>
      <c r="M39" s="41">
        <f>'Total Property Damage 95%'!M39/'Property Value'!G38</f>
        <v>8.0392228219558661E-5</v>
      </c>
      <c r="N39" s="42">
        <f>'Total Property Damage 95%'!N39/'Property Value'!B38</f>
        <v>1.0423177124354336E-3</v>
      </c>
      <c r="O39" s="42">
        <f>'Total Property Damage 95%'!O39/'Property Value'!C38</f>
        <v>3.1177886293039391E-3</v>
      </c>
      <c r="P39" s="42">
        <f>'Total Property Damage 95%'!P39/'Property Value'!D38</f>
        <v>2.0655625866122609E-3</v>
      </c>
      <c r="Q39" s="42">
        <f>'Total Property Damage 95%'!Q39/'Property Value'!E38</f>
        <v>5.1227247793173948E-3</v>
      </c>
      <c r="R39" s="42">
        <f>'Total Property Damage 95%'!R39/'Property Value'!F38</f>
        <v>2.6020641175885481E-3</v>
      </c>
      <c r="S39" s="42">
        <f>'Total Property Damage 95%'!S39/'Property Value'!G38</f>
        <v>5.690935948566918E-3</v>
      </c>
    </row>
    <row r="40" spans="1:19" x14ac:dyDescent="0.35">
      <c r="A40">
        <v>2059</v>
      </c>
      <c r="B40" s="40">
        <f>'Total Property Damage 95%'!B40/'Property Value'!B39</f>
        <v>1.4957579751036506E-5</v>
      </c>
      <c r="C40" s="40">
        <f>'Total Property Damage 95%'!C40/'Property Value'!C39</f>
        <v>3.2200316845697049E-5</v>
      </c>
      <c r="D40" s="40">
        <f>'Total Property Damage 95%'!D40/'Property Value'!D39</f>
        <v>3.0740566748424165E-5</v>
      </c>
      <c r="E40" s="40">
        <f>'Total Property Damage 95%'!E40/'Property Value'!E39</f>
        <v>1.5040180659107967E-4</v>
      </c>
      <c r="F40" s="40">
        <f>'Total Property Damage 95%'!F40/'Property Value'!F39</f>
        <v>9.0828608387257746E-5</v>
      </c>
      <c r="G40" s="40">
        <f>'Total Property Damage 95%'!G40/'Property Value'!G39</f>
        <v>2.0840039233042672E-4</v>
      </c>
      <c r="H40" s="41">
        <f>'Total Property Damage 95%'!H40/'Property Value'!B39</f>
        <v>1.3354177484567753E-5</v>
      </c>
      <c r="I40" s="41">
        <f>'Total Property Damage 95%'!I40/'Property Value'!C39</f>
        <v>2.38264790254233E-5</v>
      </c>
      <c r="J40" s="41">
        <f>'Total Property Damage 95%'!J40/'Property Value'!D39</f>
        <v>1.3611649086124775E-5</v>
      </c>
      <c r="K40" s="41">
        <f>'Total Property Damage 95%'!K40/'Property Value'!E39</f>
        <v>7.4521811206869988E-5</v>
      </c>
      <c r="L40" s="41">
        <f>'Total Property Damage 95%'!L40/'Property Value'!F39</f>
        <v>4.852949464937083E-5</v>
      </c>
      <c r="M40" s="41">
        <f>'Total Property Damage 95%'!M40/'Property Value'!G39</f>
        <v>7.9603605018533513E-5</v>
      </c>
      <c r="N40" s="42">
        <f>'Total Property Damage 95%'!N40/'Property Value'!B39</f>
        <v>1.0401549566824691E-3</v>
      </c>
      <c r="O40" s="42">
        <f>'Total Property Damage 95%'!O40/'Property Value'!C39</f>
        <v>3.1113193779287525E-3</v>
      </c>
      <c r="P40" s="42">
        <f>'Total Property Damage 95%'!P40/'Property Value'!D39</f>
        <v>2.0612766502667436E-3</v>
      </c>
      <c r="Q40" s="42">
        <f>'Total Property Damage 95%'!Q40/'Property Value'!E39</f>
        <v>5.1120953883407845E-3</v>
      </c>
      <c r="R40" s="42">
        <f>'Total Property Damage 95%'!R40/'Property Value'!F39</f>
        <v>2.5966649681039371E-3</v>
      </c>
      <c r="S40" s="42">
        <f>'Total Property Damage 95%'!S40/'Property Value'!G39</f>
        <v>5.679127548579398E-3</v>
      </c>
    </row>
    <row r="41" spans="1:19" x14ac:dyDescent="0.35">
      <c r="A41">
        <v>2060</v>
      </c>
      <c r="B41" s="40">
        <f>'Total Property Damage 95%'!B41/'Property Value'!B40</f>
        <v>1.5293841026173458E-5</v>
      </c>
      <c r="C41" s="40">
        <f>'Total Property Damage 95%'!C41/'Property Value'!C40</f>
        <v>3.292421200671718E-5</v>
      </c>
      <c r="D41" s="40">
        <f>'Total Property Damage 95%'!D41/'Property Value'!D40</f>
        <v>3.1431645274850965E-5</v>
      </c>
      <c r="E41" s="40">
        <f>'Total Property Damage 95%'!E41/'Property Value'!E40</f>
        <v>1.5378298884843742E-4</v>
      </c>
      <c r="F41" s="40">
        <f>'Total Property Damage 95%'!F41/'Property Value'!F40</f>
        <v>9.2870525875486261E-5</v>
      </c>
      <c r="G41" s="40">
        <f>'Total Property Damage 95%'!G41/'Property Value'!G40</f>
        <v>2.130854405020211E-4</v>
      </c>
      <c r="H41" s="41">
        <f>'Total Property Damage 95%'!H41/'Property Value'!B40</f>
        <v>1.3350348566766209E-5</v>
      </c>
      <c r="I41" s="41">
        <f>'Total Property Damage 95%'!I41/'Property Value'!C40</f>
        <v>2.381964748302438E-5</v>
      </c>
      <c r="J41" s="41">
        <f>'Total Property Damage 95%'!J41/'Property Value'!D40</f>
        <v>1.3607746345910752E-5</v>
      </c>
      <c r="K41" s="41">
        <f>'Total Property Damage 95%'!K41/'Property Value'!E40</f>
        <v>7.450044426833239E-5</v>
      </c>
      <c r="L41" s="41">
        <f>'Total Property Damage 95%'!L41/'Property Value'!F40</f>
        <v>4.8515580243472179E-5</v>
      </c>
      <c r="M41" s="41">
        <f>'Total Property Damage 95%'!M41/'Property Value'!G40</f>
        <v>7.9580781025017277E-5</v>
      </c>
      <c r="N41" s="42">
        <f>'Total Property Damage 95%'!N41/'Property Value'!B40</f>
        <v>1.0479794315942572E-3</v>
      </c>
      <c r="O41" s="42">
        <f>'Total Property Damage 95%'!O41/'Property Value'!C40</f>
        <v>3.1347240064975661E-3</v>
      </c>
      <c r="P41" s="42">
        <f>'Total Property Damage 95%'!P41/'Property Value'!D40</f>
        <v>2.0767824240292489E-3</v>
      </c>
      <c r="Q41" s="42">
        <f>'Total Property Damage 95%'!Q41/'Property Value'!E40</f>
        <v>5.1505506798872639E-3</v>
      </c>
      <c r="R41" s="42">
        <f>'Total Property Damage 95%'!R41/'Property Value'!F40</f>
        <v>2.6161981537766274E-3</v>
      </c>
      <c r="S41" s="42">
        <f>'Total Property Damage 95%'!S41/'Property Value'!G40</f>
        <v>5.7218482900797136E-3</v>
      </c>
    </row>
    <row r="42" spans="1:19" x14ac:dyDescent="0.35">
      <c r="A42">
        <v>2061</v>
      </c>
      <c r="B42" s="40">
        <f>'Total Property Damage 95%'!B42/'Property Value'!B41</f>
        <v>1.5488702034069405E-5</v>
      </c>
      <c r="C42" s="40">
        <f>'Total Property Damage 95%'!C42/'Property Value'!C41</f>
        <v>3.3343704083614629E-5</v>
      </c>
      <c r="D42" s="40">
        <f>'Total Property Damage 95%'!D42/'Property Value'!D41</f>
        <v>3.1832120346326054E-5</v>
      </c>
      <c r="E42" s="40">
        <f>'Total Property Damage 95%'!E42/'Property Value'!E41</f>
        <v>1.5574235982352303E-4</v>
      </c>
      <c r="F42" s="40">
        <f>'Total Property Damage 95%'!F42/'Property Value'!F41</f>
        <v>9.405380247977118E-5</v>
      </c>
      <c r="G42" s="40">
        <f>'Total Property Damage 95%'!G42/'Property Value'!G41</f>
        <v>2.1580039246425975E-4</v>
      </c>
      <c r="H42" s="41">
        <f>'Total Property Damage 95%'!H42/'Property Value'!B41</f>
        <v>1.3219385725522766E-5</v>
      </c>
      <c r="I42" s="41">
        <f>'Total Property Damage 95%'!I42/'Property Value'!C41</f>
        <v>2.3585984017520596E-5</v>
      </c>
      <c r="J42" s="41">
        <f>'Total Property Damage 95%'!J42/'Property Value'!D41</f>
        <v>1.3474258511082464E-5</v>
      </c>
      <c r="K42" s="41">
        <f>'Total Property Damage 95%'!K42/'Property Value'!E41</f>
        <v>7.3769617668076589E-5</v>
      </c>
      <c r="L42" s="41">
        <f>'Total Property Damage 95%'!L42/'Property Value'!F41</f>
        <v>4.8039657221576246E-5</v>
      </c>
      <c r="M42" s="41">
        <f>'Total Property Damage 95%'!M42/'Property Value'!G41</f>
        <v>7.8800117873093818E-5</v>
      </c>
      <c r="N42" s="42">
        <f>'Total Property Damage 95%'!N42/'Property Value'!B41</f>
        <v>1.0458049280646442E-3</v>
      </c>
      <c r="O42" s="42">
        <f>'Total Property Damage 95%'!O42/'Property Value'!C41</f>
        <v>3.1282196150839666E-3</v>
      </c>
      <c r="P42" s="42">
        <f>'Total Property Damage 95%'!P42/'Property Value'!D41</f>
        <v>2.0724732070969854E-3</v>
      </c>
      <c r="Q42" s="42">
        <f>'Total Property Damage 95%'!Q42/'Property Value'!E41</f>
        <v>5.1398635515952258E-3</v>
      </c>
      <c r="R42" s="42">
        <f>'Total Property Damage 95%'!R42/'Property Value'!F41</f>
        <v>2.6107696768924013E-3</v>
      </c>
      <c r="S42" s="42">
        <f>'Total Property Damage 95%'!S42/'Property Value'!G41</f>
        <v>5.7099757485702301E-3</v>
      </c>
    </row>
    <row r="43" spans="1:19" x14ac:dyDescent="0.35">
      <c r="A43">
        <v>2062</v>
      </c>
      <c r="B43" s="40">
        <f>'Total Property Damage 95%'!B43/'Property Value'!B42</f>
        <v>1.5686045793834767E-5</v>
      </c>
      <c r="C43" s="40">
        <f>'Total Property Damage 95%'!C43/'Property Value'!C42</f>
        <v>3.3768540968841689E-5</v>
      </c>
      <c r="D43" s="40">
        <f>'Total Property Damage 95%'!D43/'Property Value'!D42</f>
        <v>3.2237697927754736E-5</v>
      </c>
      <c r="E43" s="40">
        <f>'Total Property Damage 95%'!E43/'Property Value'!E42</f>
        <v>1.5772669542341377E-4</v>
      </c>
      <c r="F43" s="40">
        <f>'Total Property Damage 95%'!F43/'Property Value'!F42</f>
        <v>9.5252155379888916E-5</v>
      </c>
      <c r="G43" s="40">
        <f>'Total Property Damage 95%'!G43/'Property Value'!G42</f>
        <v>2.1854993601633162E-4</v>
      </c>
      <c r="H43" s="41">
        <f>'Total Property Damage 95%'!H43/'Property Value'!B42</f>
        <v>1.308970758974606E-5</v>
      </c>
      <c r="I43" s="41">
        <f>'Total Property Damage 95%'!I43/'Property Value'!C42</f>
        <v>2.3354612719235077E-5</v>
      </c>
      <c r="J43" s="41">
        <f>'Total Property Damage 95%'!J43/'Property Value'!D42</f>
        <v>1.3342080151136657E-5</v>
      </c>
      <c r="K43" s="41">
        <f>'Total Property Damage 95%'!K43/'Property Value'!E42</f>
        <v>7.3045960253520108E-5</v>
      </c>
      <c r="L43" s="41">
        <f>'Total Property Damage 95%'!L43/'Property Value'!F42</f>
        <v>4.7568402859142566E-5</v>
      </c>
      <c r="M43" s="41">
        <f>'Total Property Damage 95%'!M43/'Property Value'!G42</f>
        <v>7.802711278821772E-5</v>
      </c>
      <c r="N43" s="42">
        <f>'Total Property Damage 95%'!N43/'Property Value'!B42</f>
        <v>1.043634936518242E-3</v>
      </c>
      <c r="O43" s="42">
        <f>'Total Property Damage 95%'!O43/'Property Value'!C42</f>
        <v>3.1217287199486908E-3</v>
      </c>
      <c r="P43" s="42">
        <f>'Total Property Damage 95%'!P43/'Property Value'!D42</f>
        <v>2.0681729315686721E-3</v>
      </c>
      <c r="Q43" s="42">
        <f>'Total Property Damage 95%'!Q43/'Property Value'!E42</f>
        <v>5.129198598545842E-3</v>
      </c>
      <c r="R43" s="42">
        <f>'Total Property Damage 95%'!R43/'Property Value'!F42</f>
        <v>2.6053524638190756E-3</v>
      </c>
      <c r="S43" s="42">
        <f>'Total Property Damage 95%'!S43/'Property Value'!G42</f>
        <v>5.6981278419749827E-3</v>
      </c>
    </row>
    <row r="44" spans="1:19" x14ac:dyDescent="0.35">
      <c r="A44">
        <v>2063</v>
      </c>
      <c r="B44" s="40">
        <f>'Total Property Damage 95%'!B44/'Property Value'!B43</f>
        <v>1.5885903938564904E-5</v>
      </c>
      <c r="C44" s="40">
        <f>'Total Property Damage 95%'!C44/'Property Value'!C43</f>
        <v>3.4198790761362945E-5</v>
      </c>
      <c r="D44" s="40">
        <f>'Total Property Damage 95%'!D44/'Property Value'!D43</f>
        <v>3.2648443030943457E-5</v>
      </c>
      <c r="E44" s="40">
        <f>'Total Property Damage 95%'!E44/'Property Value'!E43</f>
        <v>1.5973631372595171E-4</v>
      </c>
      <c r="F44" s="40">
        <f>'Total Property Damage 95%'!F44/'Property Value'!F43</f>
        <v>9.646577666507308E-5</v>
      </c>
      <c r="G44" s="40">
        <f>'Total Property Damage 95%'!G44/'Property Value'!G43</f>
        <v>2.2133451189461202E-4</v>
      </c>
      <c r="H44" s="41">
        <f>'Total Property Damage 95%'!H44/'Property Value'!B43</f>
        <v>1.2961301556867901E-5</v>
      </c>
      <c r="I44" s="41">
        <f>'Total Property Damage 95%'!I44/'Property Value'!C43</f>
        <v>2.3125511102707604E-5</v>
      </c>
      <c r="J44" s="41">
        <f>'Total Property Damage 95%'!J44/'Property Value'!D43</f>
        <v>1.3211198420524744E-5</v>
      </c>
      <c r="K44" s="41">
        <f>'Total Property Damage 95%'!K44/'Property Value'!E43</f>
        <v>7.232940169714124E-5</v>
      </c>
      <c r="L44" s="41">
        <f>'Total Property Damage 95%'!L44/'Property Value'!F43</f>
        <v>4.7101771358047973E-5</v>
      </c>
      <c r="M44" s="41">
        <f>'Total Property Damage 95%'!M44/'Property Value'!G43</f>
        <v>7.7261690647090588E-5</v>
      </c>
      <c r="N44" s="42">
        <f>'Total Property Damage 95%'!N44/'Property Value'!B43</f>
        <v>1.0414694475929167E-3</v>
      </c>
      <c r="O44" s="42">
        <f>'Total Property Damage 95%'!O44/'Property Value'!C43</f>
        <v>3.1152512930876551E-3</v>
      </c>
      <c r="P44" s="42">
        <f>'Total Property Damage 95%'!P44/'Property Value'!D43</f>
        <v>2.063881578891355E-3</v>
      </c>
      <c r="Q44" s="42">
        <f>'Total Property Damage 95%'!Q44/'Property Value'!E43</f>
        <v>5.1185557747266243E-3</v>
      </c>
      <c r="R44" s="42">
        <f>'Total Property Damage 95%'!R44/'Property Value'!F43</f>
        <v>2.5999464911848212E-3</v>
      </c>
      <c r="S44" s="42">
        <f>'Total Property Damage 95%'!S44/'Property Value'!G43</f>
        <v>5.686304519177789E-3</v>
      </c>
    </row>
    <row r="45" spans="1:19" x14ac:dyDescent="0.35">
      <c r="A45">
        <v>2064</v>
      </c>
      <c r="B45" s="40">
        <f>'Total Property Damage 95%'!B45/'Property Value'!B44</f>
        <v>1.6088308504396951E-5</v>
      </c>
      <c r="C45" s="40">
        <f>'Total Property Damage 95%'!C45/'Property Value'!C44</f>
        <v>3.4634522427801561E-5</v>
      </c>
      <c r="D45" s="40">
        <f>'Total Property Damage 95%'!D45/'Property Value'!D44</f>
        <v>3.3064421496023319E-5</v>
      </c>
      <c r="E45" s="40">
        <f>'Total Property Damage 95%'!E45/'Property Value'!E44</f>
        <v>1.6177153686165412E-4</v>
      </c>
      <c r="F45" s="40">
        <f>'Total Property Damage 95%'!F45/'Property Value'!F44</f>
        <v>9.7694860871993513E-5</v>
      </c>
      <c r="G45" s="40">
        <f>'Total Property Damage 95%'!G45/'Property Value'!G44</f>
        <v>2.2415456645096134E-4</v>
      </c>
      <c r="H45" s="41">
        <f>'Total Property Damage 95%'!H45/'Property Value'!B44</f>
        <v>1.283415514794746E-5</v>
      </c>
      <c r="I45" s="41">
        <f>'Total Property Damage 95%'!I45/'Property Value'!C44</f>
        <v>2.2898656903053475E-5</v>
      </c>
      <c r="J45" s="41">
        <f>'Total Property Damage 95%'!J45/'Property Value'!D44</f>
        <v>1.3081600599709047E-5</v>
      </c>
      <c r="K45" s="41">
        <f>'Total Property Damage 95%'!K45/'Property Value'!E44</f>
        <v>7.1619872361309783E-5</v>
      </c>
      <c r="L45" s="41">
        <f>'Total Property Damage 95%'!L45/'Property Value'!F44</f>
        <v>4.6639717369434904E-5</v>
      </c>
      <c r="M45" s="41">
        <f>'Total Property Damage 95%'!M45/'Property Value'!G44</f>
        <v>7.6503777063350659E-5</v>
      </c>
      <c r="N45" s="42">
        <f>'Total Property Damage 95%'!N45/'Property Value'!B44</f>
        <v>1.0393084519459605E-3</v>
      </c>
      <c r="O45" s="42">
        <f>'Total Property Damage 95%'!O45/'Property Value'!C44</f>
        <v>3.10878730655488E-3</v>
      </c>
      <c r="P45" s="42">
        <f>'Total Property Damage 95%'!P45/'Property Value'!D44</f>
        <v>2.0595991305505748E-3</v>
      </c>
      <c r="Q45" s="42">
        <f>'Total Property Damage 95%'!Q45/'Property Value'!E44</f>
        <v>5.1079350342205527E-3</v>
      </c>
      <c r="R45" s="42">
        <f>'Total Property Damage 95%'!R45/'Property Value'!F44</f>
        <v>2.5945517356663035E-3</v>
      </c>
      <c r="S45" s="42">
        <f>'Total Property Damage 95%'!S45/'Property Value'!G44</f>
        <v>5.6745057291685275E-3</v>
      </c>
    </row>
    <row r="46" spans="1:19" x14ac:dyDescent="0.35">
      <c r="A46">
        <v>2065</v>
      </c>
      <c r="B46" s="40">
        <f>'Total Property Damage 95%'!B46/'Property Value'!B45</f>
        <v>1.6293291935645039E-5</v>
      </c>
      <c r="C46" s="40">
        <f>'Total Property Damage 95%'!C46/'Property Value'!C45</f>
        <v>3.5075805813494299E-5</v>
      </c>
      <c r="D46" s="40">
        <f>'Total Property Damage 95%'!D46/'Property Value'!D45</f>
        <v>3.3485700002003955E-5</v>
      </c>
      <c r="E46" s="40">
        <f>'Total Property Damage 95%'!E46/'Property Value'!E45</f>
        <v>1.6383269106534903E-4</v>
      </c>
      <c r="F46" s="40">
        <f>'Total Property Damage 95%'!F46/'Property Value'!F45</f>
        <v>9.8939605015939579E-5</v>
      </c>
      <c r="G46" s="40">
        <f>'Total Property Damage 95%'!G46/'Property Value'!G45</f>
        <v>2.2701055172427253E-4</v>
      </c>
      <c r="H46" s="41">
        <f>'Total Property Damage 95%'!H46/'Property Value'!B45</f>
        <v>1.2708256006458489E-5</v>
      </c>
      <c r="I46" s="41">
        <f>'Total Property Damage 95%'!I46/'Property Value'!C45</f>
        <v>2.2674028073799684E-5</v>
      </c>
      <c r="J46" s="41">
        <f>'Total Property Damage 95%'!J46/'Property Value'!D45</f>
        <v>1.2953274093926674E-5</v>
      </c>
      <c r="K46" s="41">
        <f>'Total Property Damage 95%'!K46/'Property Value'!E45</f>
        <v>7.0917303291519434E-5</v>
      </c>
      <c r="L46" s="41">
        <f>'Total Property Damage 95%'!L46/'Property Value'!F45</f>
        <v>4.6182195989304233E-5</v>
      </c>
      <c r="M46" s="41">
        <f>'Total Property Damage 95%'!M46/'Property Value'!G45</f>
        <v>7.5753298380343617E-5</v>
      </c>
      <c r="N46" s="42">
        <f>'Total Property Damage 95%'!N46/'Property Value'!B45</f>
        <v>1.0371519402540517E-3</v>
      </c>
      <c r="O46" s="42">
        <f>'Total Property Damage 95%'!O46/'Property Value'!C45</f>
        <v>3.1023367324623757E-3</v>
      </c>
      <c r="P46" s="42">
        <f>'Total Property Damage 95%'!P46/'Property Value'!D45</f>
        <v>2.055325568070292E-3</v>
      </c>
      <c r="Q46" s="42">
        <f>'Total Property Damage 95%'!Q46/'Property Value'!E45</f>
        <v>5.0973363312058866E-3</v>
      </c>
      <c r="R46" s="42">
        <f>'Total Property Damage 95%'!R46/'Property Value'!F45</f>
        <v>2.5891681739885837E-3</v>
      </c>
      <c r="S46" s="42">
        <f>'Total Property Damage 95%'!S46/'Property Value'!G45</f>
        <v>5.6627314210429243E-3</v>
      </c>
    </row>
    <row r="47" spans="1:19" x14ac:dyDescent="0.35">
      <c r="A47">
        <v>2066</v>
      </c>
      <c r="B47" s="40">
        <f>'Total Property Damage 95%'!B47/'Property Value'!B46</f>
        <v>1.6500887090000921E-5</v>
      </c>
      <c r="C47" s="40">
        <f>'Total Property Damage 95%'!C47/'Property Value'!C46</f>
        <v>3.552271165368729E-5</v>
      </c>
      <c r="D47" s="40">
        <f>'Total Property Damage 95%'!D47/'Property Value'!D46</f>
        <v>3.3912346077461722E-5</v>
      </c>
      <c r="E47" s="40">
        <f>'Total Property Damage 95%'!E47/'Property Value'!E46</f>
        <v>1.6592010672846887E-4</v>
      </c>
      <c r="F47" s="40">
        <f>'Total Property Damage 95%'!F47/'Property Value'!F46</f>
        <v>1.0020020862240044E-4</v>
      </c>
      <c r="G47" s="40">
        <f>'Total Property Damage 95%'!G47/'Property Value'!G46</f>
        <v>2.2990292551293063E-4</v>
      </c>
      <c r="H47" s="41">
        <f>'Total Property Damage 95%'!H47/'Property Value'!B46</f>
        <v>1.25835918970885E-5</v>
      </c>
      <c r="I47" s="41">
        <f>'Total Property Damage 95%'!I47/'Property Value'!C46</f>
        <v>2.2451602784742404E-5</v>
      </c>
      <c r="J47" s="41">
        <f>'Total Property Damage 95%'!J47/'Property Value'!D46</f>
        <v>1.2826206431965496E-5</v>
      </c>
      <c r="K47" s="41">
        <f>'Total Property Damage 95%'!K47/'Property Value'!E46</f>
        <v>7.0221626209686499E-5</v>
      </c>
      <c r="L47" s="41">
        <f>'Total Property Damage 95%'!L47/'Property Value'!F46</f>
        <v>4.5729162754151338E-5</v>
      </c>
      <c r="M47" s="41">
        <f>'Total Property Damage 95%'!M47/'Property Value'!G46</f>
        <v>7.5010181663964486E-5</v>
      </c>
      <c r="N47" s="42">
        <f>'Total Property Damage 95%'!N47/'Property Value'!B46</f>
        <v>1.0349999032132141E-3</v>
      </c>
      <c r="O47" s="42">
        <f>'Total Property Damage 95%'!O47/'Property Value'!C46</f>
        <v>3.0958995429800169E-3</v>
      </c>
      <c r="P47" s="42">
        <f>'Total Property Damage 95%'!P47/'Property Value'!D46</f>
        <v>2.0510608730128009E-3</v>
      </c>
      <c r="Q47" s="42">
        <f>'Total Property Damage 95%'!Q47/'Property Value'!E46</f>
        <v>5.0867596199559639E-3</v>
      </c>
      <c r="R47" s="42">
        <f>'Total Property Damage 95%'!R47/'Property Value'!F46</f>
        <v>2.5837957829250168E-3</v>
      </c>
      <c r="S47" s="42">
        <f>'Total Property Damage 95%'!S47/'Property Value'!G46</f>
        <v>5.6509815440023269E-3</v>
      </c>
    </row>
    <row r="48" spans="1:19" x14ac:dyDescent="0.35">
      <c r="A48">
        <v>2067</v>
      </c>
      <c r="B48" s="40">
        <f>'Total Property Damage 95%'!B48/'Property Value'!B47</f>
        <v>1.6711127243800877E-5</v>
      </c>
      <c r="C48" s="40">
        <f>'Total Property Damage 95%'!C48/'Property Value'!C47</f>
        <v>3.597531158487454E-5</v>
      </c>
      <c r="D48" s="40">
        <f>'Total Property Damage 95%'!D48/'Property Value'!D47</f>
        <v>3.4344428111364218E-5</v>
      </c>
      <c r="E48" s="40">
        <f>'Total Property Damage 95%'!E48/'Property Value'!E47</f>
        <v>1.6803411845201055E-4</v>
      </c>
      <c r="F48" s="40">
        <f>'Total Property Damage 95%'!F48/'Property Value'!F47</f>
        <v>1.0147687375904796E-4</v>
      </c>
      <c r="G48" s="40">
        <f>'Total Property Damage 95%'!G48/'Property Value'!G47</f>
        <v>2.3283215144819495E-4</v>
      </c>
      <c r="H48" s="41">
        <f>'Total Property Damage 95%'!H48/'Property Value'!B47</f>
        <v>1.2460150704549666E-5</v>
      </c>
      <c r="I48" s="41">
        <f>'Total Property Damage 95%'!I48/'Property Value'!C47</f>
        <v>2.2231359419825429E-5</v>
      </c>
      <c r="J48" s="41">
        <f>'Total Property Damage 95%'!J48/'Property Value'!D47</f>
        <v>1.2700385264952177E-5</v>
      </c>
      <c r="K48" s="41">
        <f>'Total Property Damage 95%'!K48/'Property Value'!E47</f>
        <v>6.9532773507514453E-5</v>
      </c>
      <c r="L48" s="41">
        <f>'Total Property Damage 95%'!L48/'Property Value'!F47</f>
        <v>4.5280573636645014E-5</v>
      </c>
      <c r="M48" s="41">
        <f>'Total Property Damage 95%'!M48/'Property Value'!G47</f>
        <v>7.427435469556952E-5</v>
      </c>
      <c r="N48" s="42">
        <f>'Total Property Damage 95%'!N48/'Property Value'!B47</f>
        <v>1.0328523315387753E-3</v>
      </c>
      <c r="O48" s="42">
        <f>'Total Property Damage 95%'!O48/'Property Value'!C47</f>
        <v>3.0894757103354245E-3</v>
      </c>
      <c r="P48" s="42">
        <f>'Total Property Damage 95%'!P48/'Property Value'!D47</f>
        <v>2.0468050269786546E-3</v>
      </c>
      <c r="Q48" s="42">
        <f>'Total Property Damage 95%'!Q48/'Property Value'!E47</f>
        <v>5.0762048548389999E-3</v>
      </c>
      <c r="R48" s="42">
        <f>'Total Property Damage 95%'!R48/'Property Value'!F47</f>
        <v>2.5784345392971509E-3</v>
      </c>
      <c r="S48" s="42">
        <f>'Total Property Damage 95%'!S48/'Property Value'!G47</f>
        <v>5.6392560473534879E-3</v>
      </c>
    </row>
    <row r="49" spans="1:19" x14ac:dyDescent="0.35">
      <c r="A49">
        <v>2068</v>
      </c>
      <c r="B49" s="40">
        <f>'Total Property Damage 95%'!B49/'Property Value'!B48</f>
        <v>1.6924046097359751E-5</v>
      </c>
      <c r="C49" s="40">
        <f>'Total Property Damage 95%'!C49/'Property Value'!C48</f>
        <v>3.6433678156280794E-5</v>
      </c>
      <c r="D49" s="40">
        <f>'Total Property Damage 95%'!D49/'Property Value'!D48</f>
        <v>3.4782015364032617E-5</v>
      </c>
      <c r="E49" s="40">
        <f>'Total Property Damage 95%'!E49/'Property Value'!E48</f>
        <v>1.7017506510016978E-4</v>
      </c>
      <c r="F49" s="40">
        <f>'Total Property Damage 95%'!F49/'Property Value'!F48</f>
        <v>1.0276980506812708E-4</v>
      </c>
      <c r="G49" s="40">
        <f>'Total Property Damage 95%'!G49/'Property Value'!G48</f>
        <v>2.3579869906851692E-4</v>
      </c>
      <c r="H49" s="41">
        <f>'Total Property Damage 95%'!H49/'Property Value'!B48</f>
        <v>1.2337920432401453E-5</v>
      </c>
      <c r="I49" s="41">
        <f>'Total Property Damage 95%'!I49/'Property Value'!C48</f>
        <v>2.2013276575039466E-5</v>
      </c>
      <c r="J49" s="41">
        <f>'Total Property Damage 95%'!J49/'Property Value'!D48</f>
        <v>1.2575798365152048E-5</v>
      </c>
      <c r="K49" s="41">
        <f>'Total Property Damage 95%'!K49/'Property Value'!E48</f>
        <v>6.8850678239923486E-5</v>
      </c>
      <c r="L49" s="41">
        <f>'Total Property Damage 95%'!L49/'Property Value'!F48</f>
        <v>4.4836385041348695E-5</v>
      </c>
      <c r="M49" s="41">
        <f>'Total Property Damage 95%'!M49/'Property Value'!G48</f>
        <v>7.3545745964957829E-5</v>
      </c>
      <c r="N49" s="42">
        <f>'Total Property Damage 95%'!N49/'Property Value'!B48</f>
        <v>1.0307092159653301E-3</v>
      </c>
      <c r="O49" s="42">
        <f>'Total Property Damage 95%'!O49/'Property Value'!C48</f>
        <v>3.0830652068138454E-3</v>
      </c>
      <c r="P49" s="42">
        <f>'Total Property Damage 95%'!P49/'Property Value'!D48</f>
        <v>2.0425580116065845E-3</v>
      </c>
      <c r="Q49" s="42">
        <f>'Total Property Damage 95%'!Q49/'Property Value'!E48</f>
        <v>5.065671990317897E-3</v>
      </c>
      <c r="R49" s="42">
        <f>'Total Property Damage 95%'!R49/'Property Value'!F48</f>
        <v>2.5730844199746295E-3</v>
      </c>
      <c r="S49" s="42">
        <f>'Total Property Damage 95%'!S49/'Property Value'!G48</f>
        <v>5.6275548805083475E-3</v>
      </c>
    </row>
    <row r="50" spans="1:19" x14ac:dyDescent="0.35">
      <c r="A50">
        <v>2069</v>
      </c>
      <c r="B50" s="40">
        <f>'Total Property Damage 95%'!B50/'Property Value'!B49</f>
        <v>1.7139677780372882E-5</v>
      </c>
      <c r="C50" s="40">
        <f>'Total Property Damage 95%'!C50/'Property Value'!C49</f>
        <v>3.6897884841490852E-5</v>
      </c>
      <c r="D50" s="40">
        <f>'Total Property Damage 95%'!D50/'Property Value'!D49</f>
        <v>3.5225177978243711E-5</v>
      </c>
      <c r="E50" s="40">
        <f>'Total Property Damage 95%'!E50/'Property Value'!E49</f>
        <v>1.7234328985465938E-4</v>
      </c>
      <c r="F50" s="40">
        <f>'Total Property Damage 95%'!F50/'Property Value'!F49</f>
        <v>1.0407920979925866E-4</v>
      </c>
      <c r="G50" s="40">
        <f>'Total Property Damage 95%'!G50/'Property Value'!G49</f>
        <v>2.3880304389480427E-4</v>
      </c>
      <c r="H50" s="41">
        <f>'Total Property Damage 95%'!H50/'Property Value'!B49</f>
        <v>1.2216889201884734E-5</v>
      </c>
      <c r="I50" s="41">
        <f>'Total Property Damage 95%'!I50/'Property Value'!C49</f>
        <v>2.1797333056342022E-5</v>
      </c>
      <c r="J50" s="41">
        <f>'Total Property Damage 95%'!J50/'Property Value'!D49</f>
        <v>1.2452433624780785E-5</v>
      </c>
      <c r="K50" s="41">
        <f>'Total Property Damage 95%'!K50/'Property Value'!E49</f>
        <v>6.8175274118544599E-5</v>
      </c>
      <c r="L50" s="41">
        <f>'Total Property Damage 95%'!L50/'Property Value'!F49</f>
        <v>4.4396553800483776E-5</v>
      </c>
      <c r="M50" s="41">
        <f>'Total Property Damage 95%'!M50/'Property Value'!G49</f>
        <v>7.2824284663421761E-5</v>
      </c>
      <c r="N50" s="42">
        <f>'Total Property Damage 95%'!N50/'Property Value'!B49</f>
        <v>1.0285705472466973E-3</v>
      </c>
      <c r="O50" s="42">
        <f>'Total Property Damage 95%'!O50/'Property Value'!C49</f>
        <v>3.0766680047580341E-3</v>
      </c>
      <c r="P50" s="42">
        <f>'Total Property Damage 95%'!P50/'Property Value'!D49</f>
        <v>2.0383198085734194E-3</v>
      </c>
      <c r="Q50" s="42">
        <f>'Total Property Damage 95%'!Q50/'Property Value'!E49</f>
        <v>5.0551609809500421E-3</v>
      </c>
      <c r="R50" s="42">
        <f>'Total Property Damage 95%'!R50/'Property Value'!F49</f>
        <v>2.5677454018750902E-3</v>
      </c>
      <c r="S50" s="42">
        <f>'Total Property Damage 95%'!S50/'Property Value'!G49</f>
        <v>5.6158779929838107E-3</v>
      </c>
    </row>
    <row r="51" spans="1:19" x14ac:dyDescent="0.35">
      <c r="A51">
        <v>2070</v>
      </c>
      <c r="B51" s="40">
        <f>'Total Property Damage 95%'!B51/'Property Value'!B50</f>
        <v>1.7188977380948248E-5</v>
      </c>
      <c r="C51" s="40">
        <f>'Total Property Damage 95%'!C51/'Property Value'!C50</f>
        <v>3.7004015832287216E-5</v>
      </c>
      <c r="D51" s="40">
        <f>'Total Property Damage 95%'!D51/'Property Value'!D50</f>
        <v>3.532649768954611E-5</v>
      </c>
      <c r="E51" s="40">
        <f>'Total Property Damage 95%'!E51/'Property Value'!E50</f>
        <v>1.7283900835418734E-4</v>
      </c>
      <c r="F51" s="40">
        <f>'Total Property Damage 95%'!F51/'Property Value'!F50</f>
        <v>1.0437857735663354E-4</v>
      </c>
      <c r="G51" s="40">
        <f>'Total Property Damage 95%'!G51/'Property Value'!G50</f>
        <v>2.3948992347510052E-4</v>
      </c>
      <c r="H51" s="41">
        <f>'Total Property Damage 95%'!H51/'Property Value'!B50</f>
        <v>1.1979211665230739E-5</v>
      </c>
      <c r="I51" s="41">
        <f>'Total Property Damage 95%'!I51/'Property Value'!C50</f>
        <v>2.1373269586431958E-5</v>
      </c>
      <c r="J51" s="41">
        <f>'Total Property Damage 95%'!J51/'Property Value'!D50</f>
        <v>1.2210173610764396E-5</v>
      </c>
      <c r="K51" s="41">
        <f>'Total Property Damage 95%'!K51/'Property Value'!E50</f>
        <v>6.6848935560058969E-5</v>
      </c>
      <c r="L51" s="41">
        <f>'Total Property Damage 95%'!L51/'Property Value'!F50</f>
        <v>4.3532826269780003E-5</v>
      </c>
      <c r="M51" s="41">
        <f>'Total Property Damage 95%'!M51/'Property Value'!G50</f>
        <v>7.1407500382139982E-5</v>
      </c>
      <c r="N51" s="42">
        <f>'Total Property Damage 95%'!N51/'Property Value'!B50</f>
        <v>1.0164381166823373E-3</v>
      </c>
      <c r="O51" s="42">
        <f>'Total Property Damage 95%'!O51/'Property Value'!C50</f>
        <v>3.040377386640264E-3</v>
      </c>
      <c r="P51" s="42">
        <f>'Total Property Damage 95%'!P51/'Property Value'!D50</f>
        <v>2.014276952581019E-3</v>
      </c>
      <c r="Q51" s="42">
        <f>'Total Property Damage 95%'!Q51/'Property Value'!E50</f>
        <v>4.9955331899762352E-3</v>
      </c>
      <c r="R51" s="42">
        <f>'Total Property Damage 95%'!R51/'Property Value'!F50</f>
        <v>2.5374577440390816E-3</v>
      </c>
      <c r="S51" s="42">
        <f>'Total Property Damage 95%'!S51/'Property Value'!G50</f>
        <v>5.5496363044674731E-3</v>
      </c>
    </row>
    <row r="52" spans="1:19" x14ac:dyDescent="0.35">
      <c r="A52">
        <v>2071</v>
      </c>
      <c r="B52" s="40">
        <f>'Total Property Damage 95%'!B52/'Property Value'!B51</f>
        <v>1.7407984591198446E-5</v>
      </c>
      <c r="C52" s="40">
        <f>'Total Property Damage 95%'!C52/'Property Value'!C51</f>
        <v>3.7475489271100722E-5</v>
      </c>
      <c r="D52" s="40">
        <f>'Total Property Damage 95%'!D52/'Property Value'!D51</f>
        <v>3.577659763065562E-5</v>
      </c>
      <c r="E52" s="40">
        <f>'Total Property Damage 95%'!E52/'Property Value'!E51</f>
        <v>1.7504117478928989E-4</v>
      </c>
      <c r="F52" s="40">
        <f>'Total Property Damage 95%'!F52/'Property Value'!F51</f>
        <v>1.0570847968474399E-4</v>
      </c>
      <c r="G52" s="40">
        <f>'Total Property Damage 95%'!G52/'Property Value'!G51</f>
        <v>2.4254129871755379E-4</v>
      </c>
      <c r="H52" s="41">
        <f>'Total Property Damage 95%'!H52/'Property Value'!B51</f>
        <v>1.1861699258143437E-5</v>
      </c>
      <c r="I52" s="41">
        <f>'Total Property Damage 95%'!I52/'Property Value'!C51</f>
        <v>2.1163604340786667E-5</v>
      </c>
      <c r="J52" s="41">
        <f>'Total Property Damage 95%'!J52/'Property Value'!D51</f>
        <v>1.2090395537544488E-5</v>
      </c>
      <c r="K52" s="41">
        <f>'Total Property Damage 95%'!K52/'Property Value'!E51</f>
        <v>6.6193167922887395E-5</v>
      </c>
      <c r="L52" s="41">
        <f>'Total Property Damage 95%'!L52/'Property Value'!F51</f>
        <v>4.3105782542259658E-5</v>
      </c>
      <c r="M52" s="41">
        <f>'Total Property Damage 95%'!M52/'Property Value'!G51</f>
        <v>7.0707014616590977E-5</v>
      </c>
      <c r="N52" s="42">
        <f>'Total Property Damage 95%'!N52/'Property Value'!B51</f>
        <v>1.0143290597622063E-3</v>
      </c>
      <c r="O52" s="42">
        <f>'Total Property Damage 95%'!O52/'Property Value'!C51</f>
        <v>3.0340687596202213E-3</v>
      </c>
      <c r="P52" s="42">
        <f>'Total Property Damage 95%'!P52/'Property Value'!D51</f>
        <v>2.010097431293714E-3</v>
      </c>
      <c r="Q52" s="42">
        <f>'Total Property Damage 95%'!Q52/'Property Value'!E51</f>
        <v>4.9851677150189871E-3</v>
      </c>
      <c r="R52" s="42">
        <f>'Total Property Damage 95%'!R52/'Property Value'!F51</f>
        <v>2.532192649463453E-3</v>
      </c>
      <c r="S52" s="42">
        <f>'Total Property Damage 95%'!S52/'Property Value'!G51</f>
        <v>5.5381210939887951E-3</v>
      </c>
    </row>
    <row r="53" spans="1:19" x14ac:dyDescent="0.35">
      <c r="A53">
        <v>2072</v>
      </c>
      <c r="B53" s="40">
        <f>'Total Property Damage 95%'!B53/'Property Value'!B52</f>
        <v>1.7629782203523097E-5</v>
      </c>
      <c r="C53" s="40">
        <f>'Total Property Damage 95%'!C53/'Property Value'!C52</f>
        <v>3.7952969820183408E-5</v>
      </c>
      <c r="D53" s="40">
        <f>'Total Property Damage 95%'!D53/'Property Value'!D52</f>
        <v>3.6232432359254323E-5</v>
      </c>
      <c r="E53" s="40">
        <f>'Total Property Damage 95%'!E53/'Property Value'!E52</f>
        <v>1.7727139934075212E-4</v>
      </c>
      <c r="F53" s="40">
        <f>'Total Property Damage 95%'!F53/'Property Value'!F52</f>
        <v>1.0705532648792876E-4</v>
      </c>
      <c r="G53" s="40">
        <f>'Total Property Damage 95%'!G53/'Property Value'!G52</f>
        <v>2.4563155196679406E-4</v>
      </c>
      <c r="H53" s="41">
        <f>'Total Property Damage 95%'!H53/'Property Value'!B52</f>
        <v>1.1745339611872567E-5</v>
      </c>
      <c r="I53" s="41">
        <f>'Total Property Damage 95%'!I53/'Property Value'!C52</f>
        <v>2.095599584715369E-5</v>
      </c>
      <c r="J53" s="41">
        <f>'Total Property Damage 95%'!J53/'Property Value'!D52</f>
        <v>1.197179245063367E-5</v>
      </c>
      <c r="K53" s="41">
        <f>'Total Property Damage 95%'!K53/'Property Value'!E52</f>
        <v>6.5543833165915903E-5</v>
      </c>
      <c r="L53" s="41">
        <f>'Total Property Damage 95%'!L53/'Property Value'!F52</f>
        <v>4.2682927983255156E-5</v>
      </c>
      <c r="M53" s="41">
        <f>'Total Property Damage 95%'!M53/'Property Value'!G52</f>
        <v>7.0013400402421175E-5</v>
      </c>
      <c r="N53" s="42">
        <f>'Total Property Damage 95%'!N53/'Property Value'!B52</f>
        <v>1.0122243790269302E-3</v>
      </c>
      <c r="O53" s="42">
        <f>'Total Property Damage 95%'!O53/'Property Value'!C52</f>
        <v>3.0277732226774347E-3</v>
      </c>
      <c r="P53" s="42">
        <f>'Total Property Damage 95%'!P53/'Property Value'!D52</f>
        <v>2.0059265822985534E-3</v>
      </c>
      <c r="Q53" s="42">
        <f>'Total Property Damage 95%'!Q53/'Property Value'!E52</f>
        <v>4.9748237478902339E-3</v>
      </c>
      <c r="R53" s="42">
        <f>'Total Property Damage 95%'!R53/'Property Value'!F52</f>
        <v>2.5269384796888219E-3</v>
      </c>
      <c r="S53" s="42">
        <f>'Total Property Damage 95%'!S53/'Property Value'!G52</f>
        <v>5.5266297769808069E-3</v>
      </c>
    </row>
    <row r="54" spans="1:19" x14ac:dyDescent="0.35">
      <c r="A54">
        <v>2073</v>
      </c>
      <c r="B54" s="40">
        <f>'Total Property Damage 95%'!B54/'Property Value'!B53</f>
        <v>1.7854405770832674E-5</v>
      </c>
      <c r="C54" s="40">
        <f>'Total Property Damage 95%'!C54/'Property Value'!C53</f>
        <v>3.8436534016983217E-5</v>
      </c>
      <c r="D54" s="40">
        <f>'Total Property Damage 95%'!D54/'Property Value'!D53</f>
        <v>3.6694074943086816E-5</v>
      </c>
      <c r="E54" s="40">
        <f>'Total Property Damage 95%'!E54/'Property Value'!E53</f>
        <v>1.7953003950103285E-4</v>
      </c>
      <c r="F54" s="40">
        <f>'Total Property Damage 95%'!F54/'Property Value'!F53</f>
        <v>1.0841933365815939E-4</v>
      </c>
      <c r="G54" s="40">
        <f>'Total Property Damage 95%'!G54/'Property Value'!G53</f>
        <v>2.4876117857304574E-4</v>
      </c>
      <c r="H54" s="41">
        <f>'Total Property Damage 95%'!H54/'Property Value'!B53</f>
        <v>1.1630121418186663E-5</v>
      </c>
      <c r="I54" s="41">
        <f>'Total Property Damage 95%'!I54/'Property Value'!C53</f>
        <v>2.0750423929424066E-5</v>
      </c>
      <c r="J54" s="41">
        <f>'Total Property Damage 95%'!J54/'Property Value'!D53</f>
        <v>1.1854352823775179E-5</v>
      </c>
      <c r="K54" s="41">
        <f>'Total Property Damage 95%'!K54/'Property Value'!E53</f>
        <v>6.4900868184554838E-5</v>
      </c>
      <c r="L54" s="41">
        <f>'Total Property Damage 95%'!L54/'Property Value'!F53</f>
        <v>4.226422149830303E-5</v>
      </c>
      <c r="M54" s="41">
        <f>'Total Property Damage 95%'!M54/'Property Value'!G53</f>
        <v>6.932659033181065E-5</v>
      </c>
      <c r="N54" s="42">
        <f>'Total Property Damage 95%'!N54/'Property Value'!B53</f>
        <v>1.0101240653961506E-3</v>
      </c>
      <c r="O54" s="42">
        <f>'Total Property Damage 95%'!O54/'Property Value'!C53</f>
        <v>3.0214907486506657E-3</v>
      </c>
      <c r="P54" s="42">
        <f>'Total Property Damage 95%'!P54/'Property Value'!D53</f>
        <v>2.0017643876009757E-3</v>
      </c>
      <c r="Q54" s="42">
        <f>'Total Property Damage 95%'!Q54/'Property Value'!E53</f>
        <v>4.9645012439623343E-3</v>
      </c>
      <c r="R54" s="42">
        <f>'Total Property Damage 95%'!R54/'Property Value'!F53</f>
        <v>2.5216952120467855E-3</v>
      </c>
      <c r="S54" s="42">
        <f>'Total Property Damage 95%'!S54/'Property Value'!G53</f>
        <v>5.5151623038657803E-3</v>
      </c>
    </row>
    <row r="55" spans="1:19" x14ac:dyDescent="0.35">
      <c r="A55">
        <v>2074</v>
      </c>
      <c r="B55" s="40">
        <f>'Total Property Damage 95%'!B55/'Property Value'!B54</f>
        <v>1.8081891299022332E-5</v>
      </c>
      <c r="C55" s="40">
        <f>'Total Property Damage 95%'!C55/'Property Value'!C54</f>
        <v>3.8926259374122637E-5</v>
      </c>
      <c r="D55" s="40">
        <f>'Total Property Damage 95%'!D55/'Property Value'!D54</f>
        <v>3.7161599380864262E-5</v>
      </c>
      <c r="E55" s="40">
        <f>'Total Property Damage 95%'!E55/'Property Value'!E54</f>
        <v>1.818174573174533E-4</v>
      </c>
      <c r="F55" s="40">
        <f>'Total Property Damage 95%'!F55/'Property Value'!F54</f>
        <v>1.0980071983811774E-4</v>
      </c>
      <c r="G55" s="40">
        <f>'Total Property Damage 95%'!G55/'Property Value'!G54</f>
        <v>2.5193068019786134E-4</v>
      </c>
      <c r="H55" s="41">
        <f>'Total Property Damage 95%'!H55/'Property Value'!B54</f>
        <v>1.151603347978455E-5</v>
      </c>
      <c r="I55" s="41">
        <f>'Total Property Damage 95%'!I55/'Property Value'!C54</f>
        <v>2.0546868609410309E-5</v>
      </c>
      <c r="J55" s="41">
        <f>'Total Property Damage 95%'!J55/'Property Value'!D54</f>
        <v>1.1738065243781311E-5</v>
      </c>
      <c r="K55" s="41">
        <f>'Total Property Damage 95%'!K55/'Property Value'!E54</f>
        <v>6.4264210493251254E-5</v>
      </c>
      <c r="L55" s="41">
        <f>'Total Property Damage 95%'!L55/'Property Value'!F54</f>
        <v>4.1849622396063946E-5</v>
      </c>
      <c r="M55" s="41">
        <f>'Total Property Damage 95%'!M55/'Property Value'!G54</f>
        <v>6.8646517658189541E-5</v>
      </c>
      <c r="N55" s="42">
        <f>'Total Property Damage 95%'!N55/'Property Value'!B54</f>
        <v>1.0080281098083493E-3</v>
      </c>
      <c r="O55" s="42">
        <f>'Total Property Damage 95%'!O55/'Property Value'!C54</f>
        <v>3.0152213104350334E-3</v>
      </c>
      <c r="P55" s="42">
        <f>'Total Property Damage 95%'!P55/'Property Value'!D54</f>
        <v>1.9976108292437569E-3</v>
      </c>
      <c r="Q55" s="42">
        <f>'Total Property Damage 95%'!Q55/'Property Value'!E54</f>
        <v>4.9542001587002497E-3</v>
      </c>
      <c r="R55" s="42">
        <f>'Total Property Damage 95%'!R55/'Property Value'!F54</f>
        <v>2.5164628239159785E-3</v>
      </c>
      <c r="S55" s="42">
        <f>'Total Property Damage 95%'!S55/'Property Value'!G54</f>
        <v>5.5037186251688614E-3</v>
      </c>
    </row>
    <row r="56" spans="1:19" x14ac:dyDescent="0.35">
      <c r="A56">
        <v>2075</v>
      </c>
      <c r="B56" s="40">
        <f>'Total Property Damage 95%'!B56/'Property Value'!B55</f>
        <v>1.8312275252743477E-5</v>
      </c>
      <c r="C56" s="40">
        <f>'Total Property Damage 95%'!C56/'Property Value'!C55</f>
        <v>3.9422224391823525E-5</v>
      </c>
      <c r="D56" s="40">
        <f>'Total Property Damage 95%'!D56/'Property Value'!D55</f>
        <v>3.7635080614125951E-5</v>
      </c>
      <c r="E56" s="40">
        <f>'Total Property Damage 95%'!E56/'Property Value'!E55</f>
        <v>1.8413401945023116E-4</v>
      </c>
      <c r="F56" s="40">
        <f>'Total Property Damage 95%'!F56/'Property Value'!F55</f>
        <v>1.1119970645624332E-4</v>
      </c>
      <c r="G56" s="40">
        <f>'Total Property Damage 95%'!G56/'Property Value'!G55</f>
        <v>2.5514056489453452E-4</v>
      </c>
      <c r="H56" s="41">
        <f>'Total Property Damage 95%'!H56/'Property Value'!B55</f>
        <v>1.1403064709207159E-5</v>
      </c>
      <c r="I56" s="41">
        <f>'Total Property Damage 95%'!I56/'Property Value'!C55</f>
        <v>2.0345310104904838E-5</v>
      </c>
      <c r="J56" s="41">
        <f>'Total Property Damage 95%'!J56/'Property Value'!D55</f>
        <v>1.1622918409424247E-5</v>
      </c>
      <c r="K56" s="41">
        <f>'Total Property Damage 95%'!K56/'Property Value'!E55</f>
        <v>6.3633798219416392E-5</v>
      </c>
      <c r="L56" s="41">
        <f>'Total Property Damage 95%'!L56/'Property Value'!F55</f>
        <v>4.143909038436821E-5</v>
      </c>
      <c r="M56" s="41">
        <f>'Total Property Damage 95%'!M56/'Property Value'!G55</f>
        <v>6.7973116289751545E-5</v>
      </c>
      <c r="N56" s="42">
        <f>'Total Property Damage 95%'!N56/'Property Value'!B55</f>
        <v>1.005936503220811E-3</v>
      </c>
      <c r="O56" s="42">
        <f>'Total Property Damage 95%'!O56/'Property Value'!C55</f>
        <v>3.0089648809818992E-3</v>
      </c>
      <c r="P56" s="42">
        <f>'Total Property Damage 95%'!P56/'Property Value'!D55</f>
        <v>1.9934658893069348E-3</v>
      </c>
      <c r="Q56" s="42">
        <f>'Total Property Damage 95%'!Q56/'Property Value'!E55</f>
        <v>4.9439204476613473E-3</v>
      </c>
      <c r="R56" s="42">
        <f>'Total Property Damage 95%'!R56/'Property Value'!F55</f>
        <v>2.5112412927219734E-3</v>
      </c>
      <c r="S56" s="42">
        <f>'Total Property Damage 95%'!S56/'Property Value'!G55</f>
        <v>5.4922986915178556E-3</v>
      </c>
    </row>
    <row r="57" spans="1:19" x14ac:dyDescent="0.35">
      <c r="A57">
        <v>2076</v>
      </c>
      <c r="B57" s="40">
        <f>'Total Property Damage 95%'!B57/'Property Value'!B56</f>
        <v>1.8545594561248836E-5</v>
      </c>
      <c r="C57" s="40">
        <f>'Total Property Damage 95%'!C57/'Property Value'!C56</f>
        <v>3.9924508570490265E-5</v>
      </c>
      <c r="D57" s="40">
        <f>'Total Property Damage 95%'!D57/'Property Value'!D56</f>
        <v>3.8114594539251985E-5</v>
      </c>
      <c r="E57" s="40">
        <f>'Total Property Damage 95%'!E57/'Property Value'!E56</f>
        <v>1.8648009723125423E-4</v>
      </c>
      <c r="F57" s="40">
        <f>'Total Property Damage 95%'!F57/'Property Value'!F56</f>
        <v>1.1261651776222686E-4</v>
      </c>
      <c r="G57" s="40">
        <f>'Total Property Damage 95%'!G57/'Property Value'!G56</f>
        <v>2.5839134718953863E-4</v>
      </c>
      <c r="H57" s="41">
        <f>'Total Property Damage 95%'!H57/'Property Value'!B56</f>
        <v>1.1291204127760006E-5</v>
      </c>
      <c r="I57" s="41">
        <f>'Total Property Damage 95%'!I57/'Property Value'!C56</f>
        <v>2.0145728827757506E-5</v>
      </c>
      <c r="J57" s="41">
        <f>'Total Property Damage 95%'!J57/'Property Value'!D56</f>
        <v>1.1508901130337756E-5</v>
      </c>
      <c r="K57" s="41">
        <f>'Total Property Damage 95%'!K57/'Property Value'!E56</f>
        <v>6.3009570097412738E-5</v>
      </c>
      <c r="L57" s="41">
        <f>'Total Property Damage 95%'!L57/'Property Value'!F56</f>
        <v>4.1032585566299974E-5</v>
      </c>
      <c r="M57" s="41">
        <f>'Total Property Damage 95%'!M57/'Property Value'!G56</f>
        <v>6.7306320783030695E-5</v>
      </c>
      <c r="N57" s="42">
        <f>'Total Property Damage 95%'!N57/'Property Value'!B56</f>
        <v>1.0038492366095831E-3</v>
      </c>
      <c r="O57" s="42">
        <f>'Total Property Damage 95%'!O57/'Property Value'!C56</f>
        <v>3.0027214332987492E-3</v>
      </c>
      <c r="P57" s="42">
        <f>'Total Property Damage 95%'!P57/'Property Value'!D56</f>
        <v>1.9893295499077289E-3</v>
      </c>
      <c r="Q57" s="42">
        <f>'Total Property Damage 95%'!Q57/'Property Value'!E56</f>
        <v>4.9336620664952114E-3</v>
      </c>
      <c r="R57" s="42">
        <f>'Total Property Damage 95%'!R57/'Property Value'!F56</f>
        <v>2.5060305959371844E-3</v>
      </c>
      <c r="S57" s="42">
        <f>'Total Property Damage 95%'!S57/'Property Value'!G56</f>
        <v>5.4809024536430105E-3</v>
      </c>
    </row>
    <row r="58" spans="1:19" x14ac:dyDescent="0.35">
      <c r="A58">
        <v>2077</v>
      </c>
      <c r="B58" s="40">
        <f>'Total Property Damage 95%'!B58/'Property Value'!B57</f>
        <v>1.8781886624312002E-5</v>
      </c>
      <c r="C58" s="40">
        <f>'Total Property Damage 95%'!C58/'Property Value'!C57</f>
        <v>4.0433192423453179E-5</v>
      </c>
      <c r="D58" s="40">
        <f>'Total Property Damage 95%'!D58/'Property Value'!D57</f>
        <v>3.8600218019629066E-5</v>
      </c>
      <c r="E58" s="40">
        <f>'Total Property Damage 95%'!E58/'Property Value'!E57</f>
        <v>1.8885606672360282E-4</v>
      </c>
      <c r="F58" s="40">
        <f>'Total Property Damage 95%'!F58/'Property Value'!F57</f>
        <v>1.1405138086295639E-4</v>
      </c>
      <c r="G58" s="40">
        <f>'Total Property Damage 95%'!G58/'Property Value'!G57</f>
        <v>2.6168354816500169E-4</v>
      </c>
      <c r="H58" s="41">
        <f>'Total Property Damage 95%'!H58/'Property Value'!B57</f>
        <v>1.1180440864446249E-5</v>
      </c>
      <c r="I58" s="41">
        <f>'Total Property Damage 95%'!I58/'Property Value'!C57</f>
        <v>1.9948105381971917E-5</v>
      </c>
      <c r="J58" s="41">
        <f>'Total Property Damage 95%'!J58/'Property Value'!D57</f>
        <v>1.1396002325929684E-5</v>
      </c>
      <c r="K58" s="41">
        <f>'Total Property Damage 95%'!K58/'Property Value'!E57</f>
        <v>6.2391465462599893E-5</v>
      </c>
      <c r="L58" s="41">
        <f>'Total Property Damage 95%'!L58/'Property Value'!F57</f>
        <v>4.0630068436319975E-5</v>
      </c>
      <c r="M58" s="41">
        <f>'Total Property Damage 95%'!M58/'Property Value'!G57</f>
        <v>6.664606633654147E-5</v>
      </c>
      <c r="N58" s="42">
        <f>'Total Property Damage 95%'!N58/'Property Value'!B57</f>
        <v>1.001766300969438E-3</v>
      </c>
      <c r="O58" s="42">
        <f>'Total Property Damage 95%'!O58/'Property Value'!C57</f>
        <v>2.9964909404490768E-3</v>
      </c>
      <c r="P58" s="42">
        <f>'Total Property Damage 95%'!P58/'Property Value'!D57</f>
        <v>1.9852017932004656E-3</v>
      </c>
      <c r="Q58" s="42">
        <f>'Total Property Damage 95%'!Q58/'Property Value'!E57</f>
        <v>4.9234249709434498E-3</v>
      </c>
      <c r="R58" s="42">
        <f>'Total Property Damage 95%'!R58/'Property Value'!F57</f>
        <v>2.5008307110807675E-3</v>
      </c>
      <c r="S58" s="42">
        <f>'Total Property Damage 95%'!S58/'Property Value'!G57</f>
        <v>5.4695298623768053E-3</v>
      </c>
    </row>
    <row r="59" spans="1:19" x14ac:dyDescent="0.35">
      <c r="A59">
        <v>2078</v>
      </c>
      <c r="B59" s="40">
        <f>'Total Property Damage 95%'!B59/'Property Value'!B58</f>
        <v>1.9021189318222411E-5</v>
      </c>
      <c r="C59" s="40">
        <f>'Total Property Damage 95%'!C59/'Property Value'!C58</f>
        <v>4.0948357489874449E-5</v>
      </c>
      <c r="D59" s="40">
        <f>'Total Property Damage 95%'!D59/'Property Value'!D58</f>
        <v>3.9092028897971267E-5</v>
      </c>
      <c r="E59" s="40">
        <f>'Total Property Damage 95%'!E59/'Property Value'!E58</f>
        <v>1.9126230878183047E-4</v>
      </c>
      <c r="F59" s="40">
        <f>'Total Property Damage 95%'!F59/'Property Value'!F58</f>
        <v>1.1550452575892116E-4</v>
      </c>
      <c r="G59" s="40">
        <f>'Total Property Damage 95%'!G59/'Property Value'!G58</f>
        <v>2.6501769554223382E-4</v>
      </c>
      <c r="H59" s="41">
        <f>'Total Property Damage 95%'!H59/'Property Value'!B58</f>
        <v>1.1070764154910204E-5</v>
      </c>
      <c r="I59" s="41">
        <f>'Total Property Damage 95%'!I59/'Property Value'!C58</f>
        <v>1.9752420561820473E-5</v>
      </c>
      <c r="J59" s="41">
        <f>'Total Property Damage 95%'!J59/'Property Value'!D58</f>
        <v>1.1284211024305103E-5</v>
      </c>
      <c r="K59" s="41">
        <f>'Total Property Damage 95%'!K59/'Property Value'!E58</f>
        <v>6.1779424245439105E-5</v>
      </c>
      <c r="L59" s="41">
        <f>'Total Property Damage 95%'!L59/'Property Value'!F58</f>
        <v>4.0231499876426197E-5</v>
      </c>
      <c r="M59" s="41">
        <f>'Total Property Damage 95%'!M59/'Property Value'!G58</f>
        <v>6.5992288784481138E-5</v>
      </c>
      <c r="N59" s="42">
        <f>'Total Property Damage 95%'!N59/'Property Value'!B58</f>
        <v>9.9968768731383277E-4</v>
      </c>
      <c r="O59" s="42">
        <f>'Total Property Damage 95%'!O59/'Property Value'!C58</f>
        <v>2.9902733755522663E-3</v>
      </c>
      <c r="P59" s="42">
        <f>'Total Property Damage 95%'!P59/'Property Value'!D58</f>
        <v>1.9810826013764988E-3</v>
      </c>
      <c r="Q59" s="42">
        <f>'Total Property Damage 95%'!Q59/'Property Value'!E58</f>
        <v>4.9132091168395059E-3</v>
      </c>
      <c r="R59" s="42">
        <f>'Total Property Damage 95%'!R59/'Property Value'!F58</f>
        <v>2.4956416157185272E-3</v>
      </c>
      <c r="S59" s="42">
        <f>'Total Property Damage 95%'!S59/'Property Value'!G58</f>
        <v>5.4581808686537435E-3</v>
      </c>
    </row>
    <row r="60" spans="1:19" x14ac:dyDescent="0.35">
      <c r="A60">
        <v>2079</v>
      </c>
      <c r="B60" s="40">
        <f>'Total Property Damage 95%'!B60/'Property Value'!B59</f>
        <v>1.9263541001856718E-5</v>
      </c>
      <c r="C60" s="40">
        <f>'Total Property Damage 95%'!C60/'Property Value'!C59</f>
        <v>4.1470086347818328E-5</v>
      </c>
      <c r="D60" s="40">
        <f>'Total Property Damage 95%'!D60/'Property Value'!D59</f>
        <v>3.9590106008797767E-5</v>
      </c>
      <c r="E60" s="40">
        <f>'Total Property Damage 95%'!E60/'Property Value'!E59</f>
        <v>1.9369920911301291E-4</v>
      </c>
      <c r="F60" s="40">
        <f>'Total Property Damage 95%'!F60/'Property Value'!F59</f>
        <v>1.1697618538107945E-4</v>
      </c>
      <c r="G60" s="40">
        <f>'Total Property Damage 95%'!G60/'Property Value'!G59</f>
        <v>2.6839432376631728E-4</v>
      </c>
      <c r="H60" s="41">
        <f>'Total Property Damage 95%'!H60/'Property Value'!B59</f>
        <v>1.0962163340391224E-5</v>
      </c>
      <c r="I60" s="41">
        <f>'Total Property Damage 95%'!I60/'Property Value'!C59</f>
        <v>1.955865534997792E-5</v>
      </c>
      <c r="J60" s="41">
        <f>'Total Property Damage 95%'!J60/'Property Value'!D59</f>
        <v>1.1173516361200022E-5</v>
      </c>
      <c r="K60" s="41">
        <f>'Total Property Damage 95%'!K60/'Property Value'!E59</f>
        <v>6.1173386965655447E-5</v>
      </c>
      <c r="L60" s="41">
        <f>'Total Property Damage 95%'!L60/'Property Value'!F59</f>
        <v>3.9836841152352276E-5</v>
      </c>
      <c r="M60" s="41">
        <f>'Total Property Damage 95%'!M60/'Property Value'!G59</f>
        <v>6.5344924590493892E-5</v>
      </c>
      <c r="N60" s="42">
        <f>'Total Property Damage 95%'!N60/'Property Value'!B59</f>
        <v>9.9761338667487143E-4</v>
      </c>
      <c r="O60" s="42">
        <f>'Total Property Damage 95%'!O60/'Property Value'!C59</f>
        <v>2.984068711783481E-3</v>
      </c>
      <c r="P60" s="42">
        <f>'Total Property Damage 95%'!P60/'Property Value'!D59</f>
        <v>1.9769719566641365E-3</v>
      </c>
      <c r="Q60" s="42">
        <f>'Total Property Damage 95%'!Q60/'Property Value'!E59</f>
        <v>4.9030144601084668E-3</v>
      </c>
      <c r="R60" s="42">
        <f>'Total Property Damage 95%'!R60/'Property Value'!F59</f>
        <v>2.4904632874628162E-3</v>
      </c>
      <c r="S60" s="42">
        <f>'Total Property Damage 95%'!S60/'Property Value'!G59</f>
        <v>5.4468554235101345E-3</v>
      </c>
    </row>
    <row r="61" spans="1:19" x14ac:dyDescent="0.35">
      <c r="A61">
        <v>2080</v>
      </c>
      <c r="B61" s="40">
        <f>'Total Property Damage 95%'!B61/'Property Value'!B60</f>
        <v>1.8938915121040449E-5</v>
      </c>
      <c r="C61" s="40">
        <f>'Total Property Damage 95%'!C61/'Property Value'!C60</f>
        <v>4.0771239582995099E-5</v>
      </c>
      <c r="D61" s="40">
        <f>'Total Property Damage 95%'!D61/'Property Value'!D60</f>
        <v>3.892294034940646E-5</v>
      </c>
      <c r="E61" s="40">
        <f>'Total Property Damage 95%'!E61/'Property Value'!E60</f>
        <v>1.9043502334541883E-4</v>
      </c>
      <c r="F61" s="40">
        <f>'Total Property Damage 95%'!F61/'Property Value'!F60</f>
        <v>1.1500492281776361E-4</v>
      </c>
      <c r="G61" s="40">
        <f>'Total Property Damage 95%'!G61/'Property Value'!G60</f>
        <v>2.63871388769562E-4</v>
      </c>
      <c r="H61" s="41">
        <f>'Total Property Damage 95%'!H61/'Property Value'!B60</f>
        <v>1.0537448412393376E-5</v>
      </c>
      <c r="I61" s="41">
        <f>'Total Property Damage 95%'!I61/'Property Value'!C60</f>
        <v>1.8800880388890346E-5</v>
      </c>
      <c r="J61" s="41">
        <f>'Total Property Damage 95%'!J61/'Property Value'!D60</f>
        <v>1.0740612832081426E-5</v>
      </c>
      <c r="K61" s="41">
        <f>'Total Property Damage 95%'!K61/'Property Value'!E60</f>
        <v>5.8803302719166235E-5</v>
      </c>
      <c r="L61" s="41">
        <f>'Total Property Damage 95%'!L61/'Property Value'!F60</f>
        <v>3.8293413947674336E-5</v>
      </c>
      <c r="M61" s="41">
        <f>'Total Property Damage 95%'!M61/'Property Value'!G60</f>
        <v>6.2813219480771837E-5</v>
      </c>
      <c r="N61" s="42">
        <f>'Total Property Damage 95%'!N61/'Property Value'!B60</f>
        <v>9.6645294931823516E-4</v>
      </c>
      <c r="O61" s="42">
        <f>'Total Property Damage 95%'!O61/'Property Value'!C60</f>
        <v>2.8908613757518808E-3</v>
      </c>
      <c r="P61" s="42">
        <f>'Total Property Damage 95%'!P61/'Property Value'!D60</f>
        <v>1.9152212708430604E-3</v>
      </c>
      <c r="Q61" s="42">
        <f>'Total Property Damage 95%'!Q61/'Property Value'!E60</f>
        <v>4.7498688858974786E-3</v>
      </c>
      <c r="R61" s="42">
        <f>'Total Property Damage 95%'!R61/'Property Value'!F60</f>
        <v>2.4126737085592618E-3</v>
      </c>
      <c r="S61" s="42">
        <f>'Total Property Damage 95%'!S61/'Property Value'!G60</f>
        <v>5.2767229859526817E-3</v>
      </c>
    </row>
    <row r="62" spans="1:19" x14ac:dyDescent="0.35">
      <c r="A62">
        <v>2081</v>
      </c>
      <c r="B62" s="40">
        <f>'Total Property Damage 95%'!B62/'Property Value'!B61</f>
        <v>1.9180218537404335E-5</v>
      </c>
      <c r="C62" s="40">
        <f>'Total Property Damage 95%'!C62/'Property Value'!C61</f>
        <v>4.1290711756448009E-5</v>
      </c>
      <c r="D62" s="40">
        <f>'Total Property Damage 95%'!D62/'Property Value'!D61</f>
        <v>3.9418863078940471E-5</v>
      </c>
      <c r="E62" s="40">
        <f>'Total Property Damage 95%'!E62/'Property Value'!E61</f>
        <v>1.9286138311496725E-4</v>
      </c>
      <c r="F62" s="40">
        <f>'Total Property Damage 95%'!F62/'Property Value'!F61</f>
        <v>1.1647021692765485E-4</v>
      </c>
      <c r="G62" s="40">
        <f>'Total Property Damage 95%'!G62/'Property Value'!G61</f>
        <v>2.6723341173570539E-4</v>
      </c>
      <c r="H62" s="41">
        <f>'Total Property Damage 95%'!H62/'Property Value'!B61</f>
        <v>1.0434079262393909E-5</v>
      </c>
      <c r="I62" s="41">
        <f>'Total Property Damage 95%'!I62/'Property Value'!C61</f>
        <v>1.8616449495472587E-5</v>
      </c>
      <c r="J62" s="41">
        <f>'Total Property Damage 95%'!J62/'Property Value'!D61</f>
        <v>1.0635250701186452E-5</v>
      </c>
      <c r="K62" s="41">
        <f>'Total Property Damage 95%'!K62/'Property Value'!E61</f>
        <v>5.822646028242484E-5</v>
      </c>
      <c r="L62" s="41">
        <f>'Total Property Damage 95%'!L62/'Property Value'!F61</f>
        <v>3.791776725452485E-5</v>
      </c>
      <c r="M62" s="41">
        <f>'Total Property Damage 95%'!M62/'Property Value'!G61</f>
        <v>6.2197040985528056E-5</v>
      </c>
      <c r="N62" s="42">
        <f>'Total Property Damage 95%'!N62/'Property Value'!B61</f>
        <v>9.6444760905473373E-4</v>
      </c>
      <c r="O62" s="42">
        <f>'Total Property Damage 95%'!O62/'Property Value'!C61</f>
        <v>2.8848629867800372E-3</v>
      </c>
      <c r="P62" s="42">
        <f>'Total Property Damage 95%'!P62/'Property Value'!D61</f>
        <v>1.9112472850110081E-3</v>
      </c>
      <c r="Q62" s="42">
        <f>'Total Property Damage 95%'!Q62/'Property Value'!E61</f>
        <v>4.7400131517616765E-3</v>
      </c>
      <c r="R62" s="42">
        <f>'Total Property Damage 95%'!R62/'Property Value'!F61</f>
        <v>2.4076675344523089E-3</v>
      </c>
      <c r="S62" s="42">
        <f>'Total Property Damage 95%'!S62/'Property Value'!G61</f>
        <v>5.2657740566017606E-3</v>
      </c>
    </row>
    <row r="63" spans="1:19" x14ac:dyDescent="0.35">
      <c r="A63">
        <v>2082</v>
      </c>
      <c r="B63" s="40">
        <f>'Total Property Damage 95%'!B63/'Property Value'!B62</f>
        <v>1.9424596434981996E-5</v>
      </c>
      <c r="C63" s="40">
        <f>'Total Property Damage 95%'!C63/'Property Value'!C62</f>
        <v>4.1816802598887992E-5</v>
      </c>
      <c r="D63" s="40">
        <f>'Total Property Damage 95%'!D63/'Property Value'!D62</f>
        <v>3.9921104430640763E-5</v>
      </c>
      <c r="E63" s="40">
        <f>'Total Property Damage 95%'!E63/'Property Value'!E62</f>
        <v>1.9531865748009726E-4</v>
      </c>
      <c r="F63" s="40">
        <f>'Total Property Damage 95%'!F63/'Property Value'!F62</f>
        <v>1.1795418055860555E-4</v>
      </c>
      <c r="G63" s="40">
        <f>'Total Property Damage 95%'!G63/'Property Value'!G62</f>
        <v>2.7063827071555064E-4</v>
      </c>
      <c r="H63" s="41">
        <f>'Total Property Damage 95%'!H63/'Property Value'!B62</f>
        <v>1.0331724132179251E-5</v>
      </c>
      <c r="I63" s="41">
        <f>'Total Property Damage 95%'!I63/'Property Value'!C62</f>
        <v>1.8433827812780243E-5</v>
      </c>
      <c r="J63" s="41">
        <f>'Total Property Damage 95%'!J63/'Property Value'!D62</f>
        <v>1.0530922140610066E-5</v>
      </c>
      <c r="K63" s="41">
        <f>'Total Property Damage 95%'!K63/'Property Value'!E62</f>
        <v>5.765527649377698E-5</v>
      </c>
      <c r="L63" s="41">
        <f>'Total Property Damage 95%'!L63/'Property Value'!F62</f>
        <v>3.7545805540684511E-5</v>
      </c>
      <c r="M63" s="41">
        <f>'Total Property Damage 95%'!M63/'Property Value'!G62</f>
        <v>6.1586907013095547E-5</v>
      </c>
      <c r="N63" s="42">
        <f>'Total Property Damage 95%'!N63/'Property Value'!B62</f>
        <v>9.6244642976934863E-4</v>
      </c>
      <c r="O63" s="42">
        <f>'Total Property Damage 95%'!O63/'Property Value'!C62</f>
        <v>2.8788770441574235E-3</v>
      </c>
      <c r="P63" s="42">
        <f>'Total Property Damage 95%'!P63/'Property Value'!D62</f>
        <v>1.9072815449955795E-3</v>
      </c>
      <c r="Q63" s="42">
        <f>'Total Property Damage 95%'!Q63/'Property Value'!E62</f>
        <v>4.730177867768328E-3</v>
      </c>
      <c r="R63" s="42">
        <f>'Total Property Damage 95%'!R63/'Property Value'!F62</f>
        <v>2.40267174789967E-3</v>
      </c>
      <c r="S63" s="42">
        <f>'Total Property Damage 95%'!S63/'Property Value'!G62</f>
        <v>5.254847845717254E-3</v>
      </c>
    </row>
    <row r="64" spans="1:19" x14ac:dyDescent="0.35">
      <c r="A64">
        <v>2083</v>
      </c>
      <c r="B64" s="40">
        <f>'Total Property Damage 95%'!B64/'Property Value'!B63</f>
        <v>1.9672087986176685E-5</v>
      </c>
      <c r="C64" s="40">
        <f>'Total Property Damage 95%'!C64/'Property Value'!C63</f>
        <v>4.2349596439719747E-5</v>
      </c>
      <c r="D64" s="40">
        <f>'Total Property Damage 95%'!D64/'Property Value'!D63</f>
        <v>4.0429744910972771E-5</v>
      </c>
      <c r="E64" s="40">
        <f>'Total Property Damage 95%'!E64/'Property Value'!E63</f>
        <v>1.9780724032807646E-4</v>
      </c>
      <c r="F64" s="40">
        <f>'Total Property Damage 95%'!F64/'Property Value'!F63</f>
        <v>1.1945705158164385E-4</v>
      </c>
      <c r="G64" s="40">
        <f>'Total Property Damage 95%'!G64/'Property Value'!G63</f>
        <v>2.7408651148885257E-4</v>
      </c>
      <c r="H64" s="41">
        <f>'Total Property Damage 95%'!H64/'Property Value'!B63</f>
        <v>1.0230373074525076E-5</v>
      </c>
      <c r="I64" s="41">
        <f>'Total Property Damage 95%'!I64/'Property Value'!C63</f>
        <v>1.8252997593008767E-5</v>
      </c>
      <c r="J64" s="41">
        <f>'Total Property Damage 95%'!J64/'Property Value'!D63</f>
        <v>1.0427617011343179E-5</v>
      </c>
      <c r="K64" s="41">
        <f>'Total Property Damage 95%'!K64/'Property Value'!E63</f>
        <v>5.7089695843613451E-5</v>
      </c>
      <c r="L64" s="41">
        <f>'Total Property Damage 95%'!L64/'Property Value'!F63</f>
        <v>3.7177492657631982E-5</v>
      </c>
      <c r="M64" s="41">
        <f>'Total Property Damage 95%'!M64/'Property Value'!G63</f>
        <v>6.0982758268551986E-5</v>
      </c>
      <c r="N64" s="42">
        <f>'Total Property Damage 95%'!N64/'Property Value'!B63</f>
        <v>9.6044940282826363E-4</v>
      </c>
      <c r="O64" s="42">
        <f>'Total Property Damage 95%'!O64/'Property Value'!C63</f>
        <v>2.8729035220585041E-3</v>
      </c>
      <c r="P64" s="42">
        <f>'Total Property Damage 95%'!P64/'Property Value'!D63</f>
        <v>1.9033240336871285E-3</v>
      </c>
      <c r="Q64" s="42">
        <f>'Total Property Damage 95%'!Q64/'Property Value'!E63</f>
        <v>4.7203629914844385E-3</v>
      </c>
      <c r="R64" s="42">
        <f>'Total Property Damage 95%'!R64/'Property Value'!F63</f>
        <v>2.3976863273477028E-3</v>
      </c>
      <c r="S64" s="42">
        <f>'Total Property Damage 95%'!S64/'Property Value'!G63</f>
        <v>5.2439443061595087E-3</v>
      </c>
    </row>
    <row r="65" spans="1:19" x14ac:dyDescent="0.35">
      <c r="A65">
        <v>2084</v>
      </c>
      <c r="B65" s="40">
        <f>'Total Property Damage 95%'!B65/'Property Value'!B64</f>
        <v>1.9922732862492843E-5</v>
      </c>
      <c r="C65" s="40">
        <f>'Total Property Damage 95%'!C65/'Property Value'!C64</f>
        <v>4.2889178682800993E-5</v>
      </c>
      <c r="D65" s="40">
        <f>'Total Property Damage 95%'!D65/'Property Value'!D64</f>
        <v>4.0944866052146257E-5</v>
      </c>
      <c r="E65" s="40">
        <f>'Total Property Damage 95%'!E65/'Property Value'!E64</f>
        <v>2.0032753056474631E-4</v>
      </c>
      <c r="F65" s="40">
        <f>'Total Property Damage 95%'!F65/'Property Value'!F64</f>
        <v>1.2097907089854674E-4</v>
      </c>
      <c r="G65" s="40">
        <f>'Total Property Damage 95%'!G65/'Property Value'!G64</f>
        <v>2.7757868678922353E-4</v>
      </c>
      <c r="H65" s="41">
        <f>'Total Property Damage 95%'!H65/'Property Value'!B64</f>
        <v>1.0130016239786284E-5</v>
      </c>
      <c r="I65" s="41">
        <f>'Total Property Damage 95%'!I65/'Property Value'!C64</f>
        <v>1.8073941262454157E-5</v>
      </c>
      <c r="J65" s="41">
        <f>'Total Property Damage 95%'!J65/'Property Value'!D64</f>
        <v>1.0325325273837276E-5</v>
      </c>
      <c r="K65" s="41">
        <f>'Total Property Damage 95%'!K65/'Property Value'!E64</f>
        <v>5.6529663366857336E-5</v>
      </c>
      <c r="L65" s="41">
        <f>'Total Property Damage 95%'!L65/'Property Value'!F64</f>
        <v>3.681279281145185E-5</v>
      </c>
      <c r="M65" s="41">
        <f>'Total Property Damage 95%'!M65/'Property Value'!G64</f>
        <v>6.0384536038640108E-5</v>
      </c>
      <c r="N65" s="42">
        <f>'Total Property Damage 95%'!N65/'Property Value'!B64</f>
        <v>9.5845651961557756E-4</v>
      </c>
      <c r="O65" s="42">
        <f>'Total Property Damage 95%'!O65/'Property Value'!C64</f>
        <v>2.8669423947113291E-3</v>
      </c>
      <c r="P65" s="42">
        <f>'Total Property Damage 95%'!P65/'Property Value'!D64</f>
        <v>1.8993747340115105E-3</v>
      </c>
      <c r="Q65" s="42">
        <f>'Total Property Damage 95%'!Q65/'Property Value'!E64</f>
        <v>4.7105684805650574E-3</v>
      </c>
      <c r="R65" s="42">
        <f>'Total Property Damage 95%'!R65/'Property Value'!F64</f>
        <v>2.3927112512874883E-3</v>
      </c>
      <c r="S65" s="42">
        <f>'Total Property Damage 95%'!S65/'Property Value'!G64</f>
        <v>5.2330633908866881E-3</v>
      </c>
    </row>
    <row r="66" spans="1:19" x14ac:dyDescent="0.35">
      <c r="A66">
        <v>2085</v>
      </c>
      <c r="B66" s="40">
        <f>'Total Property Damage 95%'!B66/'Property Value'!B65</f>
        <v>2.0176571240895184E-5</v>
      </c>
      <c r="C66" s="40">
        <f>'Total Property Damage 95%'!C66/'Property Value'!C65</f>
        <v>4.3435635820132106E-5</v>
      </c>
      <c r="D66" s="40">
        <f>'Total Property Damage 95%'!D66/'Property Value'!D65</f>
        <v>4.1466550425184495E-5</v>
      </c>
      <c r="E66" s="40">
        <f>'Total Property Damage 95%'!E66/'Property Value'!E65</f>
        <v>2.0287993217846438E-4</v>
      </c>
      <c r="F66" s="40">
        <f>'Total Property Damage 95%'!F66/'Property Value'!F65</f>
        <v>1.2252048248045493E-4</v>
      </c>
      <c r="G66" s="40">
        <f>'Total Property Damage 95%'!G66/'Property Value'!G65</f>
        <v>2.8111535639273354E-4</v>
      </c>
      <c r="H66" s="41">
        <f>'Total Property Damage 95%'!H66/'Property Value'!B65</f>
        <v>1.0030643874939784E-5</v>
      </c>
      <c r="I66" s="41">
        <f>'Total Property Damage 95%'!I66/'Property Value'!C65</f>
        <v>1.7896641419805066E-5</v>
      </c>
      <c r="J66" s="41">
        <f>'Total Property Damage 95%'!J66/'Property Value'!D65</f>
        <v>1.0224036987028744E-5</v>
      </c>
      <c r="K66" s="41">
        <f>'Total Property Damage 95%'!K66/'Property Value'!E65</f>
        <v>5.5975124637622318E-5</v>
      </c>
      <c r="L66" s="41">
        <f>'Total Property Damage 95%'!L66/'Property Value'!F65</f>
        <v>3.6451670559356096E-5</v>
      </c>
      <c r="M66" s="41">
        <f>'Total Property Damage 95%'!M66/'Property Value'!G65</f>
        <v>5.9792182186061775E-5</v>
      </c>
      <c r="N66" s="42">
        <f>'Total Property Damage 95%'!N66/'Property Value'!B65</f>
        <v>9.5646777153326633E-4</v>
      </c>
      <c r="O66" s="42">
        <f>'Total Property Damage 95%'!O66/'Property Value'!C65</f>
        <v>2.8609936363974253E-3</v>
      </c>
      <c r="P66" s="42">
        <f>'Total Property Damage 95%'!P66/'Property Value'!D65</f>
        <v>1.8954336289300085E-3</v>
      </c>
      <c r="Q66" s="42">
        <f>'Total Property Damage 95%'!Q66/'Property Value'!E65</f>
        <v>4.700794292753099E-3</v>
      </c>
      <c r="R66" s="42">
        <f>'Total Property Damage 95%'!R66/'Property Value'!F65</f>
        <v>2.3877464982547366E-3</v>
      </c>
      <c r="S66" s="42">
        <f>'Total Property Damage 95%'!S66/'Property Value'!G65</f>
        <v>5.2222050529545589E-3</v>
      </c>
    </row>
    <row r="67" spans="1:19" x14ac:dyDescent="0.35">
      <c r="A67">
        <v>2086</v>
      </c>
      <c r="B67" s="40">
        <f>'Total Property Damage 95%'!B67/'Property Value'!B66</f>
        <v>2.0433643810248872E-5</v>
      </c>
      <c r="C67" s="40">
        <f>'Total Property Damage 95%'!C67/'Property Value'!C66</f>
        <v>4.3989055445720432E-5</v>
      </c>
      <c r="D67" s="40">
        <f>'Total Property Damage 95%'!D67/'Property Value'!D66</f>
        <v>4.1994881653159955E-5</v>
      </c>
      <c r="E67" s="40">
        <f>'Total Property Damage 95%'!E67/'Property Value'!E66</f>
        <v>2.0546485430486162E-4</v>
      </c>
      <c r="F67" s="40">
        <f>'Total Property Damage 95%'!F67/'Property Value'!F66</f>
        <v>1.2408153340698029E-4</v>
      </c>
      <c r="G67" s="40">
        <f>'Total Property Damage 95%'!G67/'Property Value'!G66</f>
        <v>2.8469708720763943E-4</v>
      </c>
      <c r="H67" s="41">
        <f>'Total Property Damage 95%'!H67/'Property Value'!B66</f>
        <v>9.9322463226366626E-6</v>
      </c>
      <c r="I67" s="41">
        <f>'Total Property Damage 95%'!I67/'Property Value'!C66</f>
        <v>1.7721080834451714E-5</v>
      </c>
      <c r="J67" s="41">
        <f>'Total Property Damage 95%'!J67/'Property Value'!D66</f>
        <v>1.0123742307372774E-5</v>
      </c>
      <c r="K67" s="41">
        <f>'Total Property Damage 95%'!K67/'Property Value'!E66</f>
        <v>5.5426025763923419E-5</v>
      </c>
      <c r="L67" s="41">
        <f>'Total Property Damage 95%'!L67/'Property Value'!F66</f>
        <v>3.6094090806239613E-5</v>
      </c>
      <c r="M67" s="41">
        <f>'Total Property Damage 95%'!M67/'Property Value'!G66</f>
        <v>5.9205639143828005E-5</v>
      </c>
      <c r="N67" s="42">
        <f>'Total Property Damage 95%'!N67/'Property Value'!B66</f>
        <v>9.5448315000114725E-4</v>
      </c>
      <c r="O67" s="42">
        <f>'Total Property Damage 95%'!O67/'Property Value'!C66</f>
        <v>2.8550572214516836E-3</v>
      </c>
      <c r="P67" s="42">
        <f>'Total Property Damage 95%'!P67/'Property Value'!D66</f>
        <v>1.8915007014392612E-3</v>
      </c>
      <c r="Q67" s="42">
        <f>'Total Property Damage 95%'!Q67/'Property Value'!E66</f>
        <v>4.691040385879159E-3</v>
      </c>
      <c r="R67" s="42">
        <f>'Total Property Damage 95%'!R67/'Property Value'!F66</f>
        <v>2.3827920468296963E-3</v>
      </c>
      <c r="S67" s="42">
        <f>'Total Property Damage 95%'!S67/'Property Value'!G66</f>
        <v>5.2113692455162995E-3</v>
      </c>
    </row>
    <row r="68" spans="1:19" x14ac:dyDescent="0.35">
      <c r="A68">
        <v>2087</v>
      </c>
      <c r="B68" s="40">
        <f>'Total Property Damage 95%'!B68/'Property Value'!B67</f>
        <v>2.0693991777841696E-5</v>
      </c>
      <c r="C68" s="40">
        <f>'Total Property Damage 95%'!C68/'Property Value'!C67</f>
        <v>4.4549526269621018E-5</v>
      </c>
      <c r="D68" s="40">
        <f>'Total Property Damage 95%'!D68/'Property Value'!D67</f>
        <v>4.2529944424598563E-5</v>
      </c>
      <c r="E68" s="40">
        <f>'Total Property Damage 95%'!E68/'Property Value'!E67</f>
        <v>2.0808271129242419E-4</v>
      </c>
      <c r="F68" s="40">
        <f>'Total Property Damage 95%'!F68/'Property Value'!F67</f>
        <v>1.2566247390581118E-4</v>
      </c>
      <c r="G68" s="40">
        <f>'Total Property Damage 95%'!G68/'Property Value'!G67</f>
        <v>2.8832445336525681E-4</v>
      </c>
      <c r="H68" s="41">
        <f>'Total Property Damage 95%'!H68/'Property Value'!B67</f>
        <v>9.8348140202636533E-6</v>
      </c>
      <c r="I68" s="41">
        <f>'Total Property Damage 95%'!I68/'Property Value'!C67</f>
        <v>1.7547242444811321E-5</v>
      </c>
      <c r="J68" s="41">
        <f>'Total Property Damage 95%'!J68/'Property Value'!D67</f>
        <v>1.0024431487886722E-5</v>
      </c>
      <c r="K68" s="41">
        <f>'Total Property Damage 95%'!K68/'Property Value'!E67</f>
        <v>5.4882313382439587E-5</v>
      </c>
      <c r="L68" s="41">
        <f>'Total Property Damage 95%'!L68/'Property Value'!F67</f>
        <v>3.5740018801269555E-5</v>
      </c>
      <c r="M68" s="41">
        <f>'Total Property Damage 95%'!M68/'Property Value'!G67</f>
        <v>5.8624849909664375E-5</v>
      </c>
      <c r="N68" s="42">
        <f>'Total Property Damage 95%'!N68/'Property Value'!B67</f>
        <v>9.5250264645684013E-4</v>
      </c>
      <c r="O68" s="42">
        <f>'Total Property Damage 95%'!O68/'Property Value'!C67</f>
        <v>2.8491331242622483E-3</v>
      </c>
      <c r="P68" s="42">
        <f>'Total Property Damage 95%'!P68/'Property Value'!D67</f>
        <v>1.8875759345711863E-3</v>
      </c>
      <c r="Q68" s="42">
        <f>'Total Property Damage 95%'!Q68/'Property Value'!E67</f>
        <v>4.6813067178613308E-3</v>
      </c>
      <c r="R68" s="42">
        <f>'Total Property Damage 95%'!R68/'Property Value'!F67</f>
        <v>2.3778478756370587E-3</v>
      </c>
      <c r="S68" s="42">
        <f>'Total Property Damage 95%'!S68/'Property Value'!G67</f>
        <v>5.2005559218222929E-3</v>
      </c>
    </row>
    <row r="69" spans="1:19" x14ac:dyDescent="0.35">
      <c r="A69">
        <v>2088</v>
      </c>
      <c r="B69" s="40">
        <f>'Total Property Damage 95%'!B69/'Property Value'!B68</f>
        <v>2.0957656875989355E-5</v>
      </c>
      <c r="C69" s="40">
        <f>'Total Property Damage 95%'!C69/'Property Value'!C68</f>
        <v>4.5117138132156343E-5</v>
      </c>
      <c r="D69" s="40">
        <f>'Total Property Damage 95%'!D69/'Property Value'!D68</f>
        <v>4.3071824507054843E-5</v>
      </c>
      <c r="E69" s="40">
        <f>'Total Property Damage 95%'!E69/'Property Value'!E68</f>
        <v>2.1073392276891152E-4</v>
      </c>
      <c r="F69" s="40">
        <f>'Total Property Damage 95%'!F69/'Property Value'!F68</f>
        <v>1.2726355739282264E-4</v>
      </c>
      <c r="G69" s="40">
        <f>'Total Property Damage 95%'!G69/'Property Value'!G68</f>
        <v>2.9199803631199027E-4</v>
      </c>
      <c r="H69" s="41">
        <f>'Total Property Damage 95%'!H69/'Property Value'!B68</f>
        <v>9.7383374990137984E-6</v>
      </c>
      <c r="I69" s="41">
        <f>'Total Property Damage 95%'!I69/'Property Value'!C68</f>
        <v>1.7375109356670036E-5</v>
      </c>
      <c r="J69" s="41">
        <f>'Total Property Damage 95%'!J69/'Property Value'!D68</f>
        <v>9.9260948772028632E-6</v>
      </c>
      <c r="K69" s="41">
        <f>'Total Property Damage 95%'!K69/'Property Value'!E68</f>
        <v>5.4343934653327618E-5</v>
      </c>
      <c r="L69" s="41">
        <f>'Total Property Damage 95%'!L69/'Property Value'!F68</f>
        <v>3.5389420134508146E-5</v>
      </c>
      <c r="M69" s="41">
        <f>'Total Property Damage 95%'!M69/'Property Value'!G68</f>
        <v>5.8049758040471335E-5</v>
      </c>
      <c r="N69" s="42">
        <f>'Total Property Damage 95%'!N69/'Property Value'!B68</f>
        <v>9.5052625235573151E-4</v>
      </c>
      <c r="O69" s="42">
        <f>'Total Property Damage 95%'!O69/'Property Value'!C68</f>
        <v>2.8432213192704078E-3</v>
      </c>
      <c r="P69" s="42">
        <f>'Total Property Damage 95%'!P69/'Property Value'!D68</f>
        <v>1.8836593113929117E-3</v>
      </c>
      <c r="Q69" s="42">
        <f>'Total Property Damage 95%'!Q69/'Property Value'!E68</f>
        <v>4.671593246705027E-3</v>
      </c>
      <c r="R69" s="42">
        <f>'Total Property Damage 95%'!R69/'Property Value'!F68</f>
        <v>2.3729139633458705E-3</v>
      </c>
      <c r="S69" s="42">
        <f>'Total Property Damage 95%'!S69/'Property Value'!G68</f>
        <v>5.1897650352199206E-3</v>
      </c>
    </row>
    <row r="70" spans="1:19" x14ac:dyDescent="0.35">
      <c r="A70">
        <v>2089</v>
      </c>
      <c r="B70" s="40">
        <f>'Total Property Damage 95%'!B70/'Property Value'!B69</f>
        <v>2.122468136872495E-5</v>
      </c>
      <c r="C70" s="40">
        <f>'Total Property Damage 95%'!C70/'Property Value'!C69</f>
        <v>4.5691982018317257E-5</v>
      </c>
      <c r="D70" s="40">
        <f>'Total Property Damage 95%'!D70/'Property Value'!D69</f>
        <v>4.3620608760859924E-5</v>
      </c>
      <c r="E70" s="40">
        <f>'Total Property Damage 95%'!E70/'Property Value'!E69</f>
        <v>2.1341891370861999E-4</v>
      </c>
      <c r="F70" s="40">
        <f>'Total Property Damage 95%'!F70/'Property Value'!F69</f>
        <v>1.2888504051269747E-4</v>
      </c>
      <c r="G70" s="40">
        <f>'Total Property Damage 95%'!G70/'Property Value'!G69</f>
        <v>2.9571842490253573E-4</v>
      </c>
      <c r="H70" s="41">
        <f>'Total Property Damage 95%'!H70/'Property Value'!B69</f>
        <v>9.6428073829662479E-6</v>
      </c>
      <c r="I70" s="41">
        <f>'Total Property Damage 95%'!I70/'Property Value'!C69</f>
        <v>1.7204664841541077E-5</v>
      </c>
      <c r="J70" s="41">
        <f>'Total Property Damage 95%'!J70/'Property Value'!D69</f>
        <v>9.8287229186304449E-6</v>
      </c>
      <c r="K70" s="41">
        <f>'Total Property Damage 95%'!K70/'Property Value'!E69</f>
        <v>5.3810837255087033E-5</v>
      </c>
      <c r="L70" s="41">
        <f>'Total Property Damage 95%'!L70/'Property Value'!F69</f>
        <v>3.504226073356856E-5</v>
      </c>
      <c r="M70" s="41">
        <f>'Total Property Damage 95%'!M70/'Property Value'!G69</f>
        <v>5.7480307646838945E-5</v>
      </c>
      <c r="N70" s="42">
        <f>'Total Property Damage 95%'!N70/'Property Value'!B69</f>
        <v>9.4855395917093797E-4</v>
      </c>
      <c r="O70" s="42">
        <f>'Total Property Damage 95%'!O70/'Property Value'!C69</f>
        <v>2.8373217809704826E-3</v>
      </c>
      <c r="P70" s="42">
        <f>'Total Property Damage 95%'!P70/'Property Value'!D69</f>
        <v>1.8797508150066983E-3</v>
      </c>
      <c r="Q70" s="42">
        <f>'Total Property Damage 95%'!Q70/'Property Value'!E69</f>
        <v>4.6618999305027978E-3</v>
      </c>
      <c r="R70" s="42">
        <f>'Total Property Damage 95%'!R70/'Property Value'!F69</f>
        <v>2.3679902886694377E-3</v>
      </c>
      <c r="S70" s="42">
        <f>'Total Property Damage 95%'!S70/'Property Value'!G69</f>
        <v>5.1789965391533712E-3</v>
      </c>
    </row>
    <row r="71" spans="1:19" x14ac:dyDescent="0.35">
      <c r="A71">
        <v>2090</v>
      </c>
      <c r="B71" s="40">
        <f>'Total Property Damage 95%'!B71/'Property Value'!B70</f>
        <v>2.0487063446665374E-5</v>
      </c>
      <c r="C71" s="40">
        <f>'Total Property Damage 95%'!C71/'Property Value'!C70</f>
        <v>4.4104055950282279E-5</v>
      </c>
      <c r="D71" s="40">
        <f>'Total Property Damage 95%'!D71/'Property Value'!D70</f>
        <v>4.2104668792942652E-5</v>
      </c>
      <c r="E71" s="40">
        <f>'Total Property Damage 95%'!E71/'Property Value'!E70</f>
        <v>2.0600200068537301E-4</v>
      </c>
      <c r="F71" s="40">
        <f>'Total Property Damage 95%'!F71/'Property Value'!F70</f>
        <v>1.2440591952539144E-4</v>
      </c>
      <c r="G71" s="40">
        <f>'Total Property Damage 95%'!G71/'Property Value'!G70</f>
        <v>2.8544137026496869E-4</v>
      </c>
      <c r="H71" s="41">
        <f>'Total Property Damage 95%'!H71/'Property Value'!B70</f>
        <v>9.1004368733509151E-6</v>
      </c>
      <c r="I71" s="41">
        <f>'Total Property Damage 95%'!I71/'Property Value'!C70</f>
        <v>1.6236969183287947E-5</v>
      </c>
      <c r="J71" s="41">
        <f>'Total Property Damage 95%'!J71/'Property Value'!D70</f>
        <v>9.275895381324016E-6</v>
      </c>
      <c r="K71" s="41">
        <f>'Total Property Damage 95%'!K71/'Property Value'!E70</f>
        <v>5.0784186398571478E-5</v>
      </c>
      <c r="L71" s="41">
        <f>'Total Property Damage 95%'!L71/'Property Value'!F70</f>
        <v>3.3071269500692503E-5</v>
      </c>
      <c r="M71" s="41">
        <f>'Total Property Damage 95%'!M71/'Property Value'!G70</f>
        <v>5.4247263315129789E-5</v>
      </c>
      <c r="N71" s="42">
        <f>'Total Property Damage 95%'!N71/'Property Value'!B70</f>
        <v>9.0219423122079494E-4</v>
      </c>
      <c r="O71" s="42">
        <f>'Total Property Damage 95%'!O71/'Property Value'!C70</f>
        <v>2.6986502118930902E-3</v>
      </c>
      <c r="P71" s="42">
        <f>'Total Property Damage 95%'!P71/'Property Value'!D70</f>
        <v>1.78787967203668E-3</v>
      </c>
      <c r="Q71" s="42">
        <f>'Total Property Damage 95%'!Q71/'Property Value'!E70</f>
        <v>4.4340537332260514E-3</v>
      </c>
      <c r="R71" s="42">
        <f>'Total Property Damage 95%'!R71/'Property Value'!F70</f>
        <v>2.2522568772910842E-3</v>
      </c>
      <c r="S71" s="42">
        <f>'Total Property Damage 95%'!S71/'Property Value'!G70</f>
        <v>4.9258777067574437E-3</v>
      </c>
    </row>
    <row r="72" spans="1:19" x14ac:dyDescent="0.35">
      <c r="A72">
        <v>2091</v>
      </c>
      <c r="B72" s="40">
        <f>'Total Property Damage 95%'!B72/'Property Value'!B71</f>
        <v>2.0748092041458109E-5</v>
      </c>
      <c r="C72" s="40">
        <f>'Total Property Damage 95%'!C72/'Property Value'!C71</f>
        <v>4.4665992011999123E-5</v>
      </c>
      <c r="D72" s="40">
        <f>'Total Property Damage 95%'!D72/'Property Value'!D71</f>
        <v>4.2641130377973961E-5</v>
      </c>
      <c r="E72" s="40">
        <f>'Total Property Damage 95%'!E72/'Property Value'!E71</f>
        <v>2.0862670153151339E-4</v>
      </c>
      <c r="F72" s="40">
        <f>'Total Property Damage 95%'!F72/'Property Value'!F71</f>
        <v>1.2599099307398224E-4</v>
      </c>
      <c r="G72" s="40">
        <f>'Total Property Damage 95%'!G72/'Property Value'!G71</f>
        <v>2.8907821943908031E-4</v>
      </c>
      <c r="H72" s="41">
        <f>'Total Property Damage 95%'!H72/'Property Value'!B71</f>
        <v>9.0111643675784814E-6</v>
      </c>
      <c r="I72" s="41">
        <f>'Total Property Damage 95%'!I72/'Property Value'!C71</f>
        <v>1.6077689475586601E-5</v>
      </c>
      <c r="J72" s="41">
        <f>'Total Property Damage 95%'!J72/'Property Value'!D71</f>
        <v>9.1849016811865391E-6</v>
      </c>
      <c r="K72" s="41">
        <f>'Total Property Damage 95%'!K72/'Property Value'!E71</f>
        <v>5.0286009043296283E-5</v>
      </c>
      <c r="L72" s="41">
        <f>'Total Property Damage 95%'!L72/'Property Value'!F71</f>
        <v>3.27468504493338E-5</v>
      </c>
      <c r="M72" s="41">
        <f>'Total Property Damage 95%'!M72/'Property Value'!G71</f>
        <v>5.3715114233186275E-5</v>
      </c>
      <c r="N72" s="42">
        <f>'Total Property Damage 95%'!N72/'Property Value'!B71</f>
        <v>9.0032222449905862E-4</v>
      </c>
      <c r="O72" s="42">
        <f>'Total Property Damage 95%'!O72/'Property Value'!C71</f>
        <v>2.6930506512203921E-3</v>
      </c>
      <c r="P72" s="42">
        <f>'Total Property Damage 95%'!P72/'Property Value'!D71</f>
        <v>1.7841699134859303E-3</v>
      </c>
      <c r="Q72" s="42">
        <f>'Total Property Damage 95%'!Q72/'Property Value'!E71</f>
        <v>4.4248532993218046E-3</v>
      </c>
      <c r="R72" s="42">
        <f>'Total Property Damage 95%'!R72/'Property Value'!F71</f>
        <v>2.247583559875099E-3</v>
      </c>
      <c r="S72" s="42">
        <f>'Total Property Damage 95%'!S72/'Property Value'!G71</f>
        <v>4.9156567633525808E-3</v>
      </c>
    </row>
    <row r="73" spans="1:19" x14ac:dyDescent="0.35">
      <c r="A73">
        <v>2092</v>
      </c>
      <c r="B73" s="40">
        <f>'Total Property Damage 95%'!B73/'Property Value'!B72</f>
        <v>2.1012446438773825E-5</v>
      </c>
      <c r="C73" s="40">
        <f>'Total Property Damage 95%'!C73/'Property Value'!C72</f>
        <v>4.5235087781154527E-5</v>
      </c>
      <c r="D73" s="40">
        <f>'Total Property Damage 95%'!D73/'Property Value'!D72</f>
        <v>4.3184427096506265E-5</v>
      </c>
      <c r="E73" s="40">
        <f>'Total Property Damage 95%'!E73/'Property Value'!E72</f>
        <v>2.1128484406515591E-4</v>
      </c>
      <c r="F73" s="40">
        <f>'Total Property Damage 95%'!F73/'Property Value'!F72</f>
        <v>1.2759626227052957E-4</v>
      </c>
      <c r="G73" s="40">
        <f>'Total Property Damage 95%'!G73/'Property Value'!G72</f>
        <v>2.9276140622677243E-4</v>
      </c>
      <c r="H73" s="41">
        <f>'Total Property Damage 95%'!H73/'Property Value'!B72</f>
        <v>8.9227675978171636E-6</v>
      </c>
      <c r="I73" s="41">
        <f>'Total Property Damage 95%'!I73/'Property Value'!C72</f>
        <v>1.5919972253161848E-5</v>
      </c>
      <c r="J73" s="41">
        <f>'Total Property Damage 95%'!J73/'Property Value'!D72</f>
        <v>9.0948006014511159E-6</v>
      </c>
      <c r="K73" s="41">
        <f>'Total Property Damage 95%'!K73/'Property Value'!E72</f>
        <v>4.9792718655695656E-5</v>
      </c>
      <c r="L73" s="41">
        <f>'Total Property Damage 95%'!L73/'Property Value'!F72</f>
        <v>3.2425613849767047E-5</v>
      </c>
      <c r="M73" s="41">
        <f>'Total Property Damage 95%'!M73/'Property Value'!G72</f>
        <v>5.3188185371178415E-5</v>
      </c>
      <c r="N73" s="42">
        <f>'Total Property Damage 95%'!N73/'Property Value'!B72</f>
        <v>8.9845410209518292E-4</v>
      </c>
      <c r="O73" s="42">
        <f>'Total Property Damage 95%'!O73/'Property Value'!C72</f>
        <v>2.6874627093486738E-3</v>
      </c>
      <c r="P73" s="42">
        <f>'Total Property Damage 95%'!P73/'Property Value'!D72</f>
        <v>1.7804678524937576E-3</v>
      </c>
      <c r="Q73" s="42">
        <f>'Total Property Damage 95%'!Q73/'Property Value'!E72</f>
        <v>4.4156719558456677E-3</v>
      </c>
      <c r="R73" s="42">
        <f>'Total Property Damage 95%'!R73/'Property Value'!F72</f>
        <v>2.2429199393528779E-3</v>
      </c>
      <c r="S73" s="42">
        <f>'Total Property Damage 95%'!S73/'Property Value'!G72</f>
        <v>4.9054570278806598E-3</v>
      </c>
    </row>
    <row r="74" spans="1:19" x14ac:dyDescent="0.35">
      <c r="A74">
        <v>2093</v>
      </c>
      <c r="B74" s="40">
        <f>'Total Property Damage 95%'!B74/'Property Value'!B73</f>
        <v>2.1280169013136402E-5</v>
      </c>
      <c r="C74" s="40">
        <f>'Total Property Damage 95%'!C74/'Property Value'!C73</f>
        <v>4.5811434480601229E-5</v>
      </c>
      <c r="D74" s="40">
        <f>'Total Property Damage 95%'!D74/'Property Value'!D73</f>
        <v>4.3734646035949493E-5</v>
      </c>
      <c r="E74" s="40">
        <f>'Total Property Damage 95%'!E74/'Property Value'!E73</f>
        <v>2.1397685437160647E-4</v>
      </c>
      <c r="F74" s="40">
        <f>'Total Property Damage 95%'!F74/'Property Value'!F73</f>
        <v>1.2922198443066191E-4</v>
      </c>
      <c r="G74" s="40">
        <f>'Total Property Damage 95%'!G74/'Property Value'!G73</f>
        <v>2.9649152102218288E-4</v>
      </c>
      <c r="H74" s="41">
        <f>'Total Property Damage 95%'!H74/'Property Value'!B73</f>
        <v>8.8352379733642107E-6</v>
      </c>
      <c r="I74" s="41">
        <f>'Total Property Damage 95%'!I74/'Property Value'!C73</f>
        <v>1.576380218851043E-5</v>
      </c>
      <c r="J74" s="41">
        <f>'Total Property Damage 95%'!J74/'Property Value'!D73</f>
        <v>9.0055833857842805E-6</v>
      </c>
      <c r="K74" s="41">
        <f>'Total Property Damage 95%'!K74/'Property Value'!E73</f>
        <v>4.9304267296109557E-5</v>
      </c>
      <c r="L74" s="41">
        <f>'Total Property Damage 95%'!L74/'Property Value'!F73</f>
        <v>3.2107528483112316E-5</v>
      </c>
      <c r="M74" s="41">
        <f>'Total Property Damage 95%'!M74/'Property Value'!G73</f>
        <v>5.2666425520343313E-5</v>
      </c>
      <c r="N74" s="42">
        <f>'Total Property Damage 95%'!N74/'Property Value'!B73</f>
        <v>8.9658985594940797E-4</v>
      </c>
      <c r="O74" s="42">
        <f>'Total Property Damage 95%'!O74/'Property Value'!C73</f>
        <v>2.6818863621695201E-3</v>
      </c>
      <c r="P74" s="42">
        <f>'Total Property Damage 95%'!P74/'Property Value'!D73</f>
        <v>1.776773473088124E-3</v>
      </c>
      <c r="Q74" s="42">
        <f>'Total Property Damage 95%'!Q74/'Property Value'!E73</f>
        <v>4.4065096631859813E-3</v>
      </c>
      <c r="R74" s="42">
        <f>'Total Property Damage 95%'!R74/'Property Value'!F73</f>
        <v>2.2382659956038655E-3</v>
      </c>
      <c r="S74" s="42">
        <f>'Total Property Damage 95%'!S74/'Property Value'!G73</f>
        <v>4.8952784563363085E-3</v>
      </c>
    </row>
    <row r="75" spans="1:19" x14ac:dyDescent="0.35">
      <c r="A75">
        <v>2094</v>
      </c>
      <c r="B75" s="40">
        <f>'Total Property Damage 95%'!B75/'Property Value'!B74</f>
        <v>2.1551302678969556E-5</v>
      </c>
      <c r="C75" s="40">
        <f>'Total Property Damage 95%'!C75/'Property Value'!C74</f>
        <v>4.6395124495475322E-5</v>
      </c>
      <c r="D75" s="40">
        <f>'Total Property Damage 95%'!D75/'Property Value'!D74</f>
        <v>4.4291875393306685E-5</v>
      </c>
      <c r="E75" s="40">
        <f>'Total Property Damage 95%'!E75/'Property Value'!E74</f>
        <v>2.1670316396498455E-4</v>
      </c>
      <c r="F75" s="40">
        <f>'Total Property Damage 95%'!F75/'Property Value'!F74</f>
        <v>1.3086842014850287E-4</v>
      </c>
      <c r="G75" s="40">
        <f>'Total Property Damage 95%'!G75/'Property Value'!G74</f>
        <v>3.0026916174174519E-4</v>
      </c>
      <c r="H75" s="41">
        <f>'Total Property Damage 95%'!H75/'Property Value'!B74</f>
        <v>8.7485669877890368E-6</v>
      </c>
      <c r="I75" s="41">
        <f>'Total Property Damage 95%'!I75/'Property Value'!C74</f>
        <v>1.5609164104487204E-5</v>
      </c>
      <c r="J75" s="41">
        <f>'Total Property Damage 95%'!J75/'Property Value'!D74</f>
        <v>8.9172413637495159E-6</v>
      </c>
      <c r="K75" s="41">
        <f>'Total Property Damage 95%'!K75/'Property Value'!E74</f>
        <v>4.8820607495151348E-5</v>
      </c>
      <c r="L75" s="41">
        <f>'Total Property Damage 95%'!L75/'Property Value'!F74</f>
        <v>3.1792563436737367E-5</v>
      </c>
      <c r="M75" s="41">
        <f>'Total Property Damage 95%'!M75/'Property Value'!G74</f>
        <v>5.2149783974260373E-5</v>
      </c>
      <c r="N75" s="42">
        <f>'Total Property Damage 95%'!N75/'Property Value'!B74</f>
        <v>8.9472947801869681E-4</v>
      </c>
      <c r="O75" s="42">
        <f>'Total Property Damage 95%'!O75/'Property Value'!C74</f>
        <v>2.676321585624539E-3</v>
      </c>
      <c r="P75" s="42">
        <f>'Total Property Damage 95%'!P75/'Property Value'!D74</f>
        <v>1.7730867593301303E-3</v>
      </c>
      <c r="Q75" s="42">
        <f>'Total Property Damage 95%'!Q75/'Property Value'!E74</f>
        <v>4.3973663818132778E-3</v>
      </c>
      <c r="R75" s="42">
        <f>'Total Property Damage 95%'!R75/'Property Value'!F74</f>
        <v>2.2336217085492534E-3</v>
      </c>
      <c r="S75" s="42">
        <f>'Total Property Damage 95%'!S75/'Property Value'!G74</f>
        <v>4.8851210048054634E-3</v>
      </c>
    </row>
    <row r="76" spans="1:19" x14ac:dyDescent="0.35">
      <c r="A76">
        <v>2095</v>
      </c>
      <c r="B76" s="40">
        <f>'Total Property Damage 95%'!B76/'Property Value'!B75</f>
        <v>2.1825890897475799E-5</v>
      </c>
      <c r="C76" s="40">
        <f>'Total Property Damage 95%'!C76/'Property Value'!C75</f>
        <v>4.6986251388005099E-5</v>
      </c>
      <c r="D76" s="40">
        <f>'Total Property Damage 95%'!D76/'Property Value'!D75</f>
        <v>4.4856204489311483E-5</v>
      </c>
      <c r="E76" s="40">
        <f>'Total Property Damage 95%'!E76/'Property Value'!E75</f>
        <v>2.1946420985739261E-4</v>
      </c>
      <c r="F76" s="40">
        <f>'Total Property Damage 95%'!F76/'Property Value'!F75</f>
        <v>1.3253583333844293E-4</v>
      </c>
      <c r="G76" s="40">
        <f>'Total Property Damage 95%'!G76/'Property Value'!G75</f>
        <v>3.0409493392003151E-4</v>
      </c>
      <c r="H76" s="41">
        <f>'Total Property Damage 95%'!H76/'Property Value'!B75</f>
        <v>8.6627462181065422E-6</v>
      </c>
      <c r="I76" s="41">
        <f>'Total Property Damage 95%'!I76/'Property Value'!C75</f>
        <v>1.5456042972830192E-5</v>
      </c>
      <c r="J76" s="41">
        <f>'Total Property Damage 95%'!J76/'Property Value'!D75</f>
        <v>8.829765949964639E-6</v>
      </c>
      <c r="K76" s="41">
        <f>'Total Property Damage 95%'!K76/'Property Value'!E75</f>
        <v>4.8341692249094619E-5</v>
      </c>
      <c r="L76" s="41">
        <f>'Total Property Damage 95%'!L76/'Property Value'!F75</f>
        <v>3.1480688101253443E-5</v>
      </c>
      <c r="M76" s="41">
        <f>'Total Property Damage 95%'!M76/'Property Value'!G75</f>
        <v>5.1638210523923465E-5</v>
      </c>
      <c r="N76" s="42">
        <f>'Total Property Damage 95%'!N76/'Property Value'!B75</f>
        <v>8.9287296027670208E-4</v>
      </c>
      <c r="O76" s="42">
        <f>'Total Property Damage 95%'!O76/'Property Value'!C75</f>
        <v>2.6707683557052591E-3</v>
      </c>
      <c r="P76" s="42">
        <f>'Total Property Damage 95%'!P76/'Property Value'!D75</f>
        <v>1.7694076953139524E-3</v>
      </c>
      <c r="Q76" s="42">
        <f>'Total Property Damage 95%'!Q76/'Property Value'!E75</f>
        <v>4.3882420722801156E-3</v>
      </c>
      <c r="R76" s="42">
        <f>'Total Property Damage 95%'!R76/'Property Value'!F75</f>
        <v>2.2289870581518965E-3</v>
      </c>
      <c r="S76" s="42">
        <f>'Total Property Damage 95%'!S76/'Property Value'!G75</f>
        <v>4.8749846294651811E-3</v>
      </c>
    </row>
    <row r="77" spans="1:19" x14ac:dyDescent="0.35">
      <c r="A77">
        <v>2096</v>
      </c>
      <c r="B77" s="40">
        <f>'Total Property Damage 95%'!B77/'Property Value'!B76</f>
        <v>2.2103977683603013E-5</v>
      </c>
      <c r="C77" s="40">
        <f>'Total Property Damage 95%'!C77/'Property Value'!C76</f>
        <v>4.7584909912508537E-5</v>
      </c>
      <c r="D77" s="40">
        <f>'Total Property Damage 95%'!D77/'Property Value'!D76</f>
        <v>4.542772378274571E-5</v>
      </c>
      <c r="E77" s="40">
        <f>'Total Property Damage 95%'!E77/'Property Value'!E76</f>
        <v>2.222604346289665E-4</v>
      </c>
      <c r="F77" s="40">
        <f>'Total Property Damage 95%'!F77/'Property Value'!F76</f>
        <v>1.3422449127744338E-4</v>
      </c>
      <c r="G77" s="40">
        <f>'Total Property Damage 95%'!G77/'Property Value'!G76</f>
        <v>3.079694508068162E-4</v>
      </c>
      <c r="H77" s="41">
        <f>'Total Property Damage 95%'!H77/'Property Value'!B76</f>
        <v>8.577767323958541E-6</v>
      </c>
      <c r="I77" s="41">
        <f>'Total Property Damage 95%'!I77/'Property Value'!C76</f>
        <v>1.5304423912700069E-5</v>
      </c>
      <c r="J77" s="41">
        <f>'Total Property Damage 95%'!J77/'Property Value'!D76</f>
        <v>8.7431486432674478E-6</v>
      </c>
      <c r="K77" s="41">
        <f>'Total Property Damage 95%'!K77/'Property Value'!E76</f>
        <v>4.7867475015305106E-5</v>
      </c>
      <c r="L77" s="41">
        <f>'Total Property Damage 95%'!L77/'Property Value'!F76</f>
        <v>3.1171872167540524E-5</v>
      </c>
      <c r="M77" s="41">
        <f>'Total Property Damage 95%'!M77/'Property Value'!G76</f>
        <v>5.1131655452861504E-5</v>
      </c>
      <c r="N77" s="42">
        <f>'Total Property Damage 95%'!N77/'Property Value'!B76</f>
        <v>8.9102029471373005E-4</v>
      </c>
      <c r="O77" s="42">
        <f>'Total Property Damage 95%'!O77/'Property Value'!C76</f>
        <v>2.6652266484530236E-3</v>
      </c>
      <c r="P77" s="42">
        <f>'Total Property Damage 95%'!P77/'Property Value'!D76</f>
        <v>1.7657362651667681E-3</v>
      </c>
      <c r="Q77" s="42">
        <f>'Total Property Damage 95%'!Q77/'Property Value'!E76</f>
        <v>4.3791366952208996E-3</v>
      </c>
      <c r="R77" s="42">
        <f>'Total Property Damage 95%'!R77/'Property Value'!F76</f>
        <v>2.2243620244162252E-3</v>
      </c>
      <c r="S77" s="42">
        <f>'Total Property Damage 95%'!S77/'Property Value'!G76</f>
        <v>4.864869286583447E-3</v>
      </c>
    </row>
    <row r="78" spans="1:19" x14ac:dyDescent="0.35">
      <c r="A78">
        <v>2097</v>
      </c>
      <c r="B78" s="40">
        <f>'Total Property Damage 95%'!B78/'Property Value'!B77</f>
        <v>2.2385607613099812E-5</v>
      </c>
      <c r="C78" s="40">
        <f>'Total Property Damage 95%'!C78/'Property Value'!C77</f>
        <v>4.819119603058187E-5</v>
      </c>
      <c r="D78" s="40">
        <f>'Total Property Damage 95%'!D78/'Property Value'!D77</f>
        <v>4.6006524884939426E-5</v>
      </c>
      <c r="E78" s="40">
        <f>'Total Property Damage 95%'!E78/'Property Value'!E77</f>
        <v>2.2509228649881873E-4</v>
      </c>
      <c r="F78" s="40">
        <f>'Total Property Damage 95%'!F78/'Property Value'!F77</f>
        <v>1.3593466464787937E-4</v>
      </c>
      <c r="G78" s="40">
        <f>'Total Property Damage 95%'!G78/'Property Value'!G77</f>
        <v>3.1189333346537634E-4</v>
      </c>
      <c r="H78" s="41">
        <f>'Total Property Damage 95%'!H78/'Property Value'!B77</f>
        <v>8.4936220468032117E-6</v>
      </c>
      <c r="I78" s="41">
        <f>'Total Property Damage 95%'!I78/'Property Value'!C77</f>
        <v>1.5154292189234004E-5</v>
      </c>
      <c r="J78" s="41">
        <f>'Total Property Damage 95%'!J78/'Property Value'!D77</f>
        <v>8.6573810258895426E-6</v>
      </c>
      <c r="K78" s="41">
        <f>'Total Property Damage 95%'!K78/'Property Value'!E77</f>
        <v>4.7397909707717597E-5</v>
      </c>
      <c r="L78" s="41">
        <f>'Total Property Damage 95%'!L78/'Property Value'!F77</f>
        <v>3.086608562380181E-5</v>
      </c>
      <c r="M78" s="41">
        <f>'Total Property Damage 95%'!M78/'Property Value'!G77</f>
        <v>5.06300695323068E-5</v>
      </c>
      <c r="N78" s="42">
        <f>'Total Property Damage 95%'!N78/'Property Value'!B77</f>
        <v>8.8917147333670719E-4</v>
      </c>
      <c r="O78" s="42">
        <f>'Total Property Damage 95%'!O78/'Property Value'!C77</f>
        <v>2.6596964399588901E-3</v>
      </c>
      <c r="P78" s="42">
        <f>'Total Property Damage 95%'!P78/'Property Value'!D77</f>
        <v>1.762072453048691E-3</v>
      </c>
      <c r="Q78" s="42">
        <f>'Total Property Damage 95%'!Q78/'Property Value'!E77</f>
        <v>4.3700502113517168E-3</v>
      </c>
      <c r="R78" s="42">
        <f>'Total Property Damage 95%'!R78/'Property Value'!F77</f>
        <v>2.219746587388161E-3</v>
      </c>
      <c r="S78" s="42">
        <f>'Total Property Damage 95%'!S78/'Property Value'!G77</f>
        <v>4.8547749325189892E-3</v>
      </c>
    </row>
    <row r="79" spans="1:19" x14ac:dyDescent="0.35">
      <c r="A79">
        <v>2098</v>
      </c>
      <c r="B79" s="40">
        <f>'Total Property Damage 95%'!B79/'Property Value'!B78</f>
        <v>2.2670825829660767E-5</v>
      </c>
      <c r="C79" s="40">
        <f>'Total Property Damage 95%'!C79/'Property Value'!C78</f>
        <v>4.8805206926481712E-5</v>
      </c>
      <c r="D79" s="40">
        <f>'Total Property Damage 95%'!D79/'Property Value'!D78</f>
        <v>4.659270057445569E-5</v>
      </c>
      <c r="E79" s="40">
        <f>'Total Property Damage 95%'!E79/'Property Value'!E78</f>
        <v>2.2796021939688532E-4</v>
      </c>
      <c r="F79" s="40">
        <f>'Total Property Damage 95%'!F79/'Property Value'!F78</f>
        <v>1.3766662758092887E-4</v>
      </c>
      <c r="G79" s="40">
        <f>'Total Property Damage 95%'!G79/'Property Value'!G78</f>
        <v>3.1586721087204493E-4</v>
      </c>
      <c r="H79" s="41">
        <f>'Total Property Damage 95%'!H79/'Property Value'!B78</f>
        <v>8.4103022091125076E-6</v>
      </c>
      <c r="I79" s="41">
        <f>'Total Property Damage 95%'!I79/'Property Value'!C78</f>
        <v>1.5005633212113665E-5</v>
      </c>
      <c r="J79" s="41">
        <f>'Total Property Damage 95%'!J79/'Property Value'!D78</f>
        <v>8.5724547626382593E-6</v>
      </c>
      <c r="K79" s="41">
        <f>'Total Property Damage 95%'!K79/'Property Value'!E78</f>
        <v>4.693295069235711E-5</v>
      </c>
      <c r="L79" s="41">
        <f>'Total Property Damage 95%'!L79/'Property Value'!F78</f>
        <v>3.056329875264705E-5</v>
      </c>
      <c r="M79" s="41">
        <f>'Total Property Damage 95%'!M79/'Property Value'!G78</f>
        <v>5.0133404016410824E-5</v>
      </c>
      <c r="N79" s="42">
        <f>'Total Property Damage 95%'!N79/'Property Value'!B78</f>
        <v>8.873264881691451E-4</v>
      </c>
      <c r="O79" s="42">
        <f>'Total Property Damage 95%'!O79/'Property Value'!C78</f>
        <v>2.6541777063635269E-3</v>
      </c>
      <c r="P79" s="42">
        <f>'Total Property Damage 95%'!P79/'Property Value'!D78</f>
        <v>1.7584162431527018E-3</v>
      </c>
      <c r="Q79" s="42">
        <f>'Total Property Damage 95%'!Q79/'Property Value'!E78</f>
        <v>4.3609825814701717E-3</v>
      </c>
      <c r="R79" s="42">
        <f>'Total Property Damage 95%'!R79/'Property Value'!F78</f>
        <v>2.2151407271550276E-3</v>
      </c>
      <c r="S79" s="42">
        <f>'Total Property Damage 95%'!S79/'Property Value'!G78</f>
        <v>4.8447015237210915E-3</v>
      </c>
    </row>
    <row r="80" spans="1:19" x14ac:dyDescent="0.35">
      <c r="A80">
        <v>2099</v>
      </c>
      <c r="B80" s="40">
        <f>'Total Property Damage 95%'!B80/'Property Value'!B79</f>
        <v>2.2959678052162687E-5</v>
      </c>
      <c r="C80" s="40">
        <f>'Total Property Damage 95%'!C80/'Property Value'!C79</f>
        <v>4.9427041022703124E-5</v>
      </c>
      <c r="D80" s="40">
        <f>'Total Property Damage 95%'!D80/'Property Value'!D79</f>
        <v>4.7186344811962476E-5</v>
      </c>
      <c r="E80" s="40">
        <f>'Total Property Damage 95%'!E80/'Property Value'!E79</f>
        <v>2.3086469303668834E-4</v>
      </c>
      <c r="F80" s="40">
        <f>'Total Property Damage 95%'!F80/'Property Value'!F79</f>
        <v>1.3942065770051405E-4</v>
      </c>
      <c r="G80" s="40">
        <f>'Total Property Damage 95%'!G80/'Property Value'!G79</f>
        <v>3.1989172001703166E-4</v>
      </c>
      <c r="H80" s="41">
        <f>'Total Property Damage 95%'!H80/'Property Value'!B79</f>
        <v>8.3277997135774285E-6</v>
      </c>
      <c r="I80" s="41">
        <f>'Total Property Damage 95%'!I80/'Property Value'!C79</f>
        <v>1.4858432534147292E-5</v>
      </c>
      <c r="J80" s="41">
        <f>'Total Property Damage 95%'!J80/'Property Value'!D79</f>
        <v>8.488361600086629E-6</v>
      </c>
      <c r="K80" s="41">
        <f>'Total Property Damage 95%'!K80/'Property Value'!E79</f>
        <v>4.647255278290399E-5</v>
      </c>
      <c r="L80" s="41">
        <f>'Total Property Damage 95%'!L80/'Property Value'!F79</f>
        <v>3.0263482128204532E-5</v>
      </c>
      <c r="M80" s="41">
        <f>'Total Property Damage 95%'!M80/'Property Value'!G79</f>
        <v>4.964161063750693E-5</v>
      </c>
      <c r="N80" s="42">
        <f>'Total Property Damage 95%'!N80/'Property Value'!B79</f>
        <v>8.8548533125110563E-4</v>
      </c>
      <c r="O80" s="42">
        <f>'Total Property Damage 95%'!O80/'Property Value'!C79</f>
        <v>2.6486704238571062E-3</v>
      </c>
      <c r="P80" s="42">
        <f>'Total Property Damage 95%'!P80/'Property Value'!D79</f>
        <v>1.7547676197045801E-3</v>
      </c>
      <c r="Q80" s="42">
        <f>'Total Property Damage 95%'!Q80/'Property Value'!E79</f>
        <v>4.3519337664552037E-3</v>
      </c>
      <c r="R80" s="42">
        <f>'Total Property Damage 95%'!R80/'Property Value'!F79</f>
        <v>2.2105444238454675E-3</v>
      </c>
      <c r="S80" s="42">
        <f>'Total Property Damage 95%'!S80/'Property Value'!G79</f>
        <v>4.8346490167293973E-3</v>
      </c>
    </row>
    <row r="81" spans="1:19" x14ac:dyDescent="0.35">
      <c r="A81">
        <v>2100</v>
      </c>
      <c r="B81" s="40">
        <f>'Total Property Damage 95%'!B81/'Property Value'!B80</f>
        <v>2.2120227151456344E-5</v>
      </c>
      <c r="C81" s="40">
        <f>'Total Property Damage 95%'!C81/'Property Value'!C80</f>
        <v>4.7619891374894848E-5</v>
      </c>
      <c r="D81" s="40">
        <f>'Total Property Damage 95%'!D81/'Property Value'!D80</f>
        <v>4.5461119416229601E-5</v>
      </c>
      <c r="E81" s="40">
        <f>'Total Property Damage 95%'!E81/'Property Value'!E80</f>
        <v>2.2242382665909184E-4</v>
      </c>
      <c r="F81" s="40">
        <f>'Total Property Damage 95%'!F81/'Property Value'!F80</f>
        <v>1.343231647645126E-4</v>
      </c>
      <c r="G81" s="40">
        <f>'Total Property Damage 95%'!G81/'Property Value'!G80</f>
        <v>3.0819585076805045E-4</v>
      </c>
      <c r="H81" s="41">
        <f>'Total Property Damage 95%'!H81/'Property Value'!B80</f>
        <v>7.8446627338095338E-6</v>
      </c>
      <c r="I81" s="41">
        <f>'Total Property Damage 95%'!I81/'Property Value'!C80</f>
        <v>1.3996421142719488E-5</v>
      </c>
      <c r="J81" s="41">
        <f>'Total Property Damage 95%'!J81/'Property Value'!D80</f>
        <v>7.9959096286544403E-6</v>
      </c>
      <c r="K81" s="41">
        <f>'Total Property Damage 95%'!K81/'Property Value'!E80</f>
        <v>4.377644942236927E-5</v>
      </c>
      <c r="L81" s="41">
        <f>'Total Property Damage 95%'!L81/'Property Value'!F80</f>
        <v>2.8507747377662681E-5</v>
      </c>
      <c r="M81" s="41">
        <f>'Total Property Damage 95%'!M81/'Property Value'!G80</f>
        <v>4.6761654507544247E-5</v>
      </c>
      <c r="N81" s="42">
        <f>'Total Property Damage 95%'!N81/'Property Value'!B80</f>
        <v>8.4062950894158784E-4</v>
      </c>
      <c r="O81" s="42">
        <f>'Total Property Damage 95%'!O81/'Property Value'!C80</f>
        <v>2.5144973487129427E-3</v>
      </c>
      <c r="P81" s="42">
        <f>'Total Property Damage 95%'!P81/'Property Value'!D80</f>
        <v>1.6658767688163423E-3</v>
      </c>
      <c r="Q81" s="42">
        <f>'Total Property Damage 95%'!Q81/'Property Value'!E80</f>
        <v>4.1314788804831318E-3</v>
      </c>
      <c r="R81" s="42">
        <f>'Total Property Damage 95%'!R81/'Property Value'!F80</f>
        <v>2.0985653945111136E-3</v>
      </c>
      <c r="S81" s="42">
        <f>'Total Property Damage 95%'!S81/'Property Value'!G80</f>
        <v>4.5897413377767792E-3</v>
      </c>
    </row>
    <row r="82" spans="1:19" x14ac:dyDescent="0.35">
      <c r="A82">
        <v>2101</v>
      </c>
      <c r="B82" s="40">
        <f>'Total Property Damage 95%'!B82/'Property Value'!B81</f>
        <v>2.2402064117738622E-5</v>
      </c>
      <c r="C82" s="40">
        <f>'Total Property Damage 95%'!C82/'Property Value'!C81</f>
        <v>4.822662319676532E-5</v>
      </c>
      <c r="D82" s="40">
        <f>'Total Property Damage 95%'!D82/'Property Value'!D81</f>
        <v>4.6040346016948431E-5</v>
      </c>
      <c r="E82" s="40">
        <f>'Total Property Damage 95%'!E82/'Property Value'!E81</f>
        <v>2.2525776033008337E-4</v>
      </c>
      <c r="F82" s="40">
        <f>'Total Property Damage 95%'!F82/'Property Value'!F81</f>
        <v>1.3603459534790842E-4</v>
      </c>
      <c r="G82" s="40">
        <f>'Total Property Damage 95%'!G82/'Property Value'!G81</f>
        <v>3.1212261802077889E-4</v>
      </c>
      <c r="H82" s="41">
        <f>'Total Property Damage 95%'!H82/'Property Value'!B81</f>
        <v>7.7677089887385087E-6</v>
      </c>
      <c r="I82" s="41">
        <f>'Total Property Damage 95%'!I82/'Property Value'!C81</f>
        <v>1.3859120526864905E-5</v>
      </c>
      <c r="J82" s="41">
        <f>'Total Property Damage 95%'!J82/'Property Value'!D81</f>
        <v>7.9174721977471176E-6</v>
      </c>
      <c r="K82" s="41">
        <f>'Total Property Damage 95%'!K82/'Property Value'!E81</f>
        <v>4.3347015826142788E-5</v>
      </c>
      <c r="L82" s="41">
        <f>'Total Property Damage 95%'!L82/'Property Value'!F81</f>
        <v>2.8228095084289385E-5</v>
      </c>
      <c r="M82" s="41">
        <f>'Total Property Damage 95%'!M82/'Property Value'!G81</f>
        <v>4.630293696133746E-5</v>
      </c>
      <c r="N82" s="42">
        <f>'Total Property Damage 95%'!N82/'Property Value'!B81</f>
        <v>8.3888524585857161E-4</v>
      </c>
      <c r="O82" s="42">
        <f>'Total Property Damage 95%'!O82/'Property Value'!C81</f>
        <v>2.5092798957790994E-3</v>
      </c>
      <c r="P82" s="42">
        <f>'Total Property Damage 95%'!P82/'Property Value'!D81</f>
        <v>1.6624201600275795E-3</v>
      </c>
      <c r="Q82" s="42">
        <f>'Total Property Damage 95%'!Q82/'Property Value'!E81</f>
        <v>4.1229062738676898E-3</v>
      </c>
      <c r="R82" s="42">
        <f>'Total Property Damage 95%'!R82/'Property Value'!F81</f>
        <v>2.0942109790331822E-3</v>
      </c>
      <c r="S82" s="42">
        <f>'Total Property Damage 95%'!S82/'Property Value'!G81</f>
        <v>4.5802178600842618E-3</v>
      </c>
    </row>
    <row r="83" spans="1:19" x14ac:dyDescent="0.35">
      <c r="A83">
        <v>2102</v>
      </c>
      <c r="B83" s="40">
        <f>'Total Property Damage 95%'!B83/'Property Value'!B82</f>
        <v>2.2687492008970239E-5</v>
      </c>
      <c r="C83" s="40">
        <f>'Total Property Damage 95%'!C83/'Property Value'!C82</f>
        <v>4.8841085475237906E-5</v>
      </c>
      <c r="D83" s="40">
        <f>'Total Property Damage 95%'!D83/'Property Value'!D82</f>
        <v>4.6626952626327164E-5</v>
      </c>
      <c r="E83" s="40">
        <f>'Total Property Damage 95%'!E83/'Property Value'!E82</f>
        <v>2.2812780155381427E-4</v>
      </c>
      <c r="F83" s="40">
        <f>'Total Property Damage 95%'!F83/'Property Value'!F82</f>
        <v>1.3776783151224714E-4</v>
      </c>
      <c r="G83" s="40">
        <f>'Total Property Damage 95%'!G83/'Property Value'!G82</f>
        <v>3.1609941677464103E-4</v>
      </c>
      <c r="H83" s="41">
        <f>'Total Property Damage 95%'!H83/'Property Value'!B82</f>
        <v>7.6915101363991908E-6</v>
      </c>
      <c r="I83" s="41">
        <f>'Total Property Damage 95%'!I83/'Property Value'!C82</f>
        <v>1.3723166788109962E-5</v>
      </c>
      <c r="J83" s="41">
        <f>'Total Property Damage 95%'!J83/'Property Value'!D82</f>
        <v>7.8398042140763305E-6</v>
      </c>
      <c r="K83" s="41">
        <f>'Total Property Damage 95%'!K83/'Property Value'!E82</f>
        <v>4.2921794842314096E-5</v>
      </c>
      <c r="L83" s="41">
        <f>'Total Property Damage 95%'!L83/'Property Value'!F82</f>
        <v>2.7951186094487324E-5</v>
      </c>
      <c r="M83" s="41">
        <f>'Total Property Damage 95%'!M83/'Property Value'!G82</f>
        <v>4.5848719294132264E-5</v>
      </c>
      <c r="N83" s="42">
        <f>'Total Property Damage 95%'!N83/'Property Value'!B82</f>
        <v>8.3714460203192275E-4</v>
      </c>
      <c r="O83" s="42">
        <f>'Total Property Damage 95%'!O83/'Property Value'!C82</f>
        <v>2.5040732687922921E-3</v>
      </c>
      <c r="P83" s="42">
        <f>'Total Property Damage 95%'!P83/'Property Value'!D82</f>
        <v>1.6589707235246322E-3</v>
      </c>
      <c r="Q83" s="42">
        <f>'Total Property Damage 95%'!Q83/'Property Value'!E82</f>
        <v>4.1143514549709589E-3</v>
      </c>
      <c r="R83" s="42">
        <f>'Total Property Damage 95%'!R83/'Property Value'!F82</f>
        <v>2.0898655987438629E-3</v>
      </c>
      <c r="S83" s="42">
        <f>'Total Property Damage 95%'!S83/'Property Value'!G82</f>
        <v>4.570714143119132E-3</v>
      </c>
    </row>
    <row r="84" spans="1:19" x14ac:dyDescent="0.35">
      <c r="A84">
        <v>2103</v>
      </c>
      <c r="B84" s="40">
        <f>'Total Property Damage 95%'!B84/'Property Value'!B83</f>
        <v>2.2976556577637678E-5</v>
      </c>
      <c r="C84" s="40">
        <f>'Total Property Damage 95%'!C84/'Property Value'!C83</f>
        <v>4.9463376705161745E-5</v>
      </c>
      <c r="D84" s="40">
        <f>'Total Property Damage 95%'!D84/'Property Value'!D83</f>
        <v>4.7221033274107774E-5</v>
      </c>
      <c r="E84" s="40">
        <f>'Total Property Damage 95%'!E84/'Property Value'!E83</f>
        <v>2.3103441038175925E-4</v>
      </c>
      <c r="F84" s="40">
        <f>'Total Property Damage 95%'!F84/'Property Value'!F83</f>
        <v>1.3952315108554288E-4</v>
      </c>
      <c r="G84" s="40">
        <f>'Total Property Damage 95%'!G84/'Property Value'!G83</f>
        <v>3.2012688448812229E-4</v>
      </c>
      <c r="H84" s="41">
        <f>'Total Property Damage 95%'!H84/'Property Value'!B83</f>
        <v>7.6160587715244848E-6</v>
      </c>
      <c r="I84" s="41">
        <f>'Total Property Damage 95%'!I84/'Property Value'!C83</f>
        <v>1.358854671400175E-5</v>
      </c>
      <c r="J84" s="41">
        <f>'Total Property Damage 95%'!J84/'Property Value'!D83</f>
        <v>7.7628981295997316E-6</v>
      </c>
      <c r="K84" s="41">
        <f>'Total Property Damage 95%'!K84/'Property Value'!E83</f>
        <v>4.2500745146442429E-5</v>
      </c>
      <c r="L84" s="41">
        <f>'Total Property Damage 95%'!L84/'Property Value'!F83</f>
        <v>2.7676993497286471E-5</v>
      </c>
      <c r="M84" s="41">
        <f>'Total Property Damage 95%'!M84/'Property Value'!G83</f>
        <v>4.5398957363490236E-5</v>
      </c>
      <c r="N84" s="42">
        <f>'Total Property Damage 95%'!N84/'Property Value'!B83</f>
        <v>8.3540756995187002E-4</v>
      </c>
      <c r="O84" s="42">
        <f>'Total Property Damage 95%'!O84/'Property Value'!C83</f>
        <v>2.4988774452892348E-3</v>
      </c>
      <c r="P84" s="42">
        <f>'Total Property Damage 95%'!P84/'Property Value'!D83</f>
        <v>1.6555284444253746E-3</v>
      </c>
      <c r="Q84" s="42">
        <f>'Total Property Damage 95%'!Q84/'Property Value'!E83</f>
        <v>4.1058143868843346E-3</v>
      </c>
      <c r="R84" s="42">
        <f>'Total Property Damage 95%'!R84/'Property Value'!F83</f>
        <v>2.0855292348956034E-3</v>
      </c>
      <c r="S84" s="42">
        <f>'Total Property Damage 95%'!S84/'Property Value'!G83</f>
        <v>4.561230145878897E-3</v>
      </c>
    </row>
    <row r="85" spans="1:19" x14ac:dyDescent="0.35">
      <c r="A85">
        <v>2104</v>
      </c>
      <c r="B85" s="40">
        <f>'Total Property Damage 95%'!B85/'Property Value'!B84</f>
        <v>2.3269304159166387E-5</v>
      </c>
      <c r="C85" s="40">
        <f>'Total Property Damage 95%'!C85/'Property Value'!C84</f>
        <v>5.009359663632291E-5</v>
      </c>
      <c r="D85" s="40">
        <f>'Total Property Damage 95%'!D85/'Property Value'!D84</f>
        <v>4.782268318807861E-5</v>
      </c>
      <c r="E85" s="40">
        <f>'Total Property Damage 95%'!E85/'Property Value'!E84</f>
        <v>2.3397805272697462E-4</v>
      </c>
      <c r="F85" s="40">
        <f>'Total Property Damage 95%'!F85/'Property Value'!F84</f>
        <v>1.4130083543565611E-4</v>
      </c>
      <c r="G85" s="40">
        <f>'Total Property Damage 95%'!G85/'Property Value'!G84</f>
        <v>3.2420566674165753E-4</v>
      </c>
      <c r="H85" s="41">
        <f>'Total Property Damage 95%'!H85/'Property Value'!B84</f>
        <v>7.5413475614907008E-6</v>
      </c>
      <c r="I85" s="41">
        <f>'Total Property Damage 95%'!I85/'Property Value'!C84</f>
        <v>1.345524722169748E-5</v>
      </c>
      <c r="J85" s="41">
        <f>'Total Property Damage 95%'!J85/'Property Value'!D84</f>
        <v>7.6867464703189687E-6</v>
      </c>
      <c r="K85" s="41">
        <f>'Total Property Damage 95%'!K85/'Property Value'!E84</f>
        <v>4.2083825819467141E-5</v>
      </c>
      <c r="L85" s="41">
        <f>'Total Property Damage 95%'!L85/'Property Value'!F84</f>
        <v>2.7405490645705196E-5</v>
      </c>
      <c r="M85" s="41">
        <f>'Total Property Damage 95%'!M85/'Property Value'!G84</f>
        <v>4.4953607459996829E-5</v>
      </c>
      <c r="N85" s="42">
        <f>'Total Property Damage 95%'!N85/'Property Value'!B84</f>
        <v>8.3367414212422446E-4</v>
      </c>
      <c r="O85" s="42">
        <f>'Total Property Damage 95%'!O85/'Property Value'!C84</f>
        <v>2.4936924028532543E-3</v>
      </c>
      <c r="P85" s="42">
        <f>'Total Property Damage 95%'!P85/'Property Value'!D84</f>
        <v>1.6520933078785619E-3</v>
      </c>
      <c r="Q85" s="42">
        <f>'Total Property Damage 95%'!Q85/'Property Value'!E84</f>
        <v>4.0972950327757968E-3</v>
      </c>
      <c r="R85" s="42">
        <f>'Total Property Damage 95%'!R85/'Property Value'!F84</f>
        <v>2.0812018687797508E-3</v>
      </c>
      <c r="S85" s="42">
        <f>'Total Property Damage 95%'!S85/'Property Value'!G84</f>
        <v>4.5517658274461378E-3</v>
      </c>
    </row>
    <row r="86" spans="1:19" x14ac:dyDescent="0.35">
      <c r="A86">
        <v>2105</v>
      </c>
      <c r="B86" s="40">
        <f>'Total Property Damage 95%'!B86/'Property Value'!B85</f>
        <v>2.3565781679348059E-5</v>
      </c>
      <c r="C86" s="40">
        <f>'Total Property Damage 95%'!C86/'Property Value'!C85</f>
        <v>5.073184628943372E-5</v>
      </c>
      <c r="D86" s="40">
        <f>'Total Property Damage 95%'!D86/'Property Value'!D85</f>
        <v>4.8431998809338817E-5</v>
      </c>
      <c r="E86" s="40">
        <f>'Total Property Damage 95%'!E86/'Property Value'!E85</f>
        <v>2.3695920043878118E-4</v>
      </c>
      <c r="F86" s="40">
        <f>'Total Property Damage 95%'!F86/'Property Value'!F85</f>
        <v>1.4310116951539518E-4</v>
      </c>
      <c r="G86" s="40">
        <f>'Total Property Damage 95%'!G86/'Property Value'!G85</f>
        <v>3.2833641734111401E-4</v>
      </c>
      <c r="H86" s="41">
        <f>'Total Property Damage 95%'!H86/'Property Value'!B85</f>
        <v>7.4673692456049475E-6</v>
      </c>
      <c r="I86" s="41">
        <f>'Total Property Damage 95%'!I86/'Property Value'!C85</f>
        <v>1.3323255356693069E-5</v>
      </c>
      <c r="J86" s="41">
        <f>'Total Property Damage 95%'!J86/'Property Value'!D85</f>
        <v>7.6113418355533282E-6</v>
      </c>
      <c r="K86" s="41">
        <f>'Total Property Damage 95%'!K86/'Property Value'!E85</f>
        <v>4.167099634373109E-5</v>
      </c>
      <c r="L86" s="41">
        <f>'Total Property Damage 95%'!L86/'Property Value'!F85</f>
        <v>2.713665115416063E-5</v>
      </c>
      <c r="M86" s="41">
        <f>'Total Property Damage 95%'!M86/'Property Value'!G85</f>
        <v>4.4512626303013476E-5</v>
      </c>
      <c r="N86" s="42">
        <f>'Total Property Damage 95%'!N86/'Property Value'!B85</f>
        <v>8.3194431107034747E-4</v>
      </c>
      <c r="O86" s="42">
        <f>'Total Property Damage 95%'!O86/'Property Value'!C85</f>
        <v>2.4885181191141885E-3</v>
      </c>
      <c r="P86" s="42">
        <f>'Total Property Damage 95%'!P86/'Property Value'!D85</f>
        <v>1.6486652990637643E-3</v>
      </c>
      <c r="Q86" s="42">
        <f>'Total Property Damage 95%'!Q86/'Property Value'!E85</f>
        <v>4.0887933558897511E-3</v>
      </c>
      <c r="R86" s="42">
        <f>'Total Property Damage 95%'!R86/'Property Value'!F85</f>
        <v>2.0768834817264728E-3</v>
      </c>
      <c r="S86" s="42">
        <f>'Total Property Damage 95%'!S86/'Property Value'!G85</f>
        <v>4.5423211469883392E-3</v>
      </c>
    </row>
    <row r="87" spans="1:19" x14ac:dyDescent="0.35">
      <c r="A87">
        <v>2106</v>
      </c>
      <c r="B87" s="40">
        <f>'Total Property Damage 95%'!B87/'Property Value'!B86</f>
        <v>2.386603666186259E-5</v>
      </c>
      <c r="C87" s="40">
        <f>'Total Property Damage 95%'!C87/'Property Value'!C86</f>
        <v>5.1378227972325772E-5</v>
      </c>
      <c r="D87" s="40">
        <f>'Total Property Damage 95%'!D87/'Property Value'!D86</f>
        <v>4.9049077807757339E-5</v>
      </c>
      <c r="E87" s="40">
        <f>'Total Property Damage 95%'!E87/'Property Value'!E86</f>
        <v>2.3997833137839918E-4</v>
      </c>
      <c r="F87" s="40">
        <f>'Total Property Damage 95%'!F87/'Property Value'!F86</f>
        <v>1.449244419081929E-4</v>
      </c>
      <c r="G87" s="40">
        <f>'Total Property Damage 95%'!G87/'Property Value'!G86</f>
        <v>3.3251979842259256E-4</v>
      </c>
      <c r="H87" s="41">
        <f>'Total Property Damage 95%'!H87/'Property Value'!B86</f>
        <v>7.3941166343995142E-6</v>
      </c>
      <c r="I87" s="41">
        <f>'Total Property Damage 95%'!I87/'Property Value'!C86</f>
        <v>1.3192558291564146E-5</v>
      </c>
      <c r="J87" s="41">
        <f>'Total Property Damage 95%'!J87/'Property Value'!D86</f>
        <v>7.5366768972205154E-6</v>
      </c>
      <c r="K87" s="41">
        <f>'Total Property Damage 95%'!K87/'Property Value'!E86</f>
        <v>4.1262216599042961E-5</v>
      </c>
      <c r="L87" s="41">
        <f>'Total Property Damage 95%'!L87/'Property Value'!F86</f>
        <v>2.6870448895904394E-5</v>
      </c>
      <c r="M87" s="41">
        <f>'Total Property Damage 95%'!M87/'Property Value'!G86</f>
        <v>4.407597103647144E-5</v>
      </c>
      <c r="N87" s="42">
        <f>'Total Property Damage 95%'!N87/'Property Value'!B86</f>
        <v>8.3021806932711813E-4</v>
      </c>
      <c r="O87" s="42">
        <f>'Total Property Damage 95%'!O87/'Property Value'!C86</f>
        <v>2.4833545717482951E-3</v>
      </c>
      <c r="P87" s="42">
        <f>'Total Property Damage 95%'!P87/'Property Value'!D86</f>
        <v>1.6452444031913038E-3</v>
      </c>
      <c r="Q87" s="42">
        <f>'Total Property Damage 95%'!Q87/'Property Value'!E86</f>
        <v>4.080309319546868E-3</v>
      </c>
      <c r="R87" s="42">
        <f>'Total Property Damage 95%'!R87/'Property Value'!F86</f>
        <v>2.0725740551046749E-3</v>
      </c>
      <c r="S87" s="42">
        <f>'Total Property Damage 95%'!S87/'Property Value'!G86</f>
        <v>4.5328960637577125E-3</v>
      </c>
    </row>
    <row r="88" spans="1:19" x14ac:dyDescent="0.35">
      <c r="A88">
        <v>2107</v>
      </c>
      <c r="B88" s="40">
        <f>'Total Property Damage 95%'!B88/'Property Value'!B87</f>
        <v>2.4170117235895851E-5</v>
      </c>
      <c r="C88" s="40">
        <f>'Total Property Damage 95%'!C88/'Property Value'!C87</f>
        <v>5.2032845296349334E-5</v>
      </c>
      <c r="D88" s="40">
        <f>'Total Property Damage 95%'!D88/'Property Value'!D87</f>
        <v>4.9674019097628846E-5</v>
      </c>
      <c r="E88" s="40">
        <f>'Total Property Damage 95%'!E88/'Property Value'!E87</f>
        <v>2.4303592949554684E-4</v>
      </c>
      <c r="F88" s="40">
        <f>'Total Property Damage 95%'!F88/'Property Value'!F87</f>
        <v>1.4677094487436466E-4</v>
      </c>
      <c r="G88" s="40">
        <f>'Total Property Damage 95%'!G88/'Property Value'!G87</f>
        <v>3.3675648055856458E-4</v>
      </c>
      <c r="H88" s="41">
        <f>'Total Property Damage 95%'!H88/'Property Value'!B87</f>
        <v>7.3215826089331719E-6</v>
      </c>
      <c r="I88" s="41">
        <f>'Total Property Damage 95%'!I88/'Property Value'!C87</f>
        <v>1.3063143324719465E-5</v>
      </c>
      <c r="J88" s="41">
        <f>'Total Property Damage 95%'!J88/'Property Value'!D87</f>
        <v>7.4627443991244829E-6</v>
      </c>
      <c r="K88" s="41">
        <f>'Total Property Damage 95%'!K88/'Property Value'!E87</f>
        <v>4.0857446858778271E-5</v>
      </c>
      <c r="L88" s="41">
        <f>'Total Property Damage 95%'!L88/'Property Value'!F87</f>
        <v>2.6606858000483537E-5</v>
      </c>
      <c r="M88" s="41">
        <f>'Total Property Damage 95%'!M88/'Property Value'!G87</f>
        <v>4.3643599224706959E-5</v>
      </c>
      <c r="N88" s="42">
        <f>'Total Property Damage 95%'!N88/'Property Value'!B87</f>
        <v>8.2849540944690114E-4</v>
      </c>
      <c r="O88" s="42">
        <f>'Total Property Damage 95%'!O88/'Property Value'!C87</f>
        <v>2.4782017384781499E-3</v>
      </c>
      <c r="P88" s="42">
        <f>'Total Property Damage 95%'!P88/'Property Value'!D87</f>
        <v>1.64183060550219E-3</v>
      </c>
      <c r="Q88" s="42">
        <f>'Total Property Damage 95%'!Q88/'Property Value'!E87</f>
        <v>4.071842887143926E-3</v>
      </c>
      <c r="R88" s="42">
        <f>'Total Property Damage 95%'!R88/'Property Value'!F87</f>
        <v>2.0682735703219219E-3</v>
      </c>
      <c r="S88" s="42">
        <f>'Total Property Damage 95%'!S88/'Property Value'!G87</f>
        <v>4.5234905370910147E-3</v>
      </c>
    </row>
    <row r="89" spans="1:19" x14ac:dyDescent="0.35">
      <c r="A89">
        <v>2108</v>
      </c>
      <c r="B89" s="40">
        <f>'Total Property Damage 95%'!B89/'Property Value'!B88</f>
        <v>2.4478072143854531E-5</v>
      </c>
      <c r="C89" s="40">
        <f>'Total Property Damage 95%'!C89/'Property Value'!C88</f>
        <v>5.2695803192981637E-5</v>
      </c>
      <c r="D89" s="40">
        <f>'Total Property Damage 95%'!D89/'Property Value'!D88</f>
        <v>5.0306922853529105E-5</v>
      </c>
      <c r="E89" s="40">
        <f>'Total Property Damage 95%'!E89/'Property Value'!E88</f>
        <v>2.4613248490601457E-4</v>
      </c>
      <c r="F89" s="40">
        <f>'Total Property Damage 95%'!F89/'Property Value'!F88</f>
        <v>1.4864097439795616E-4</v>
      </c>
      <c r="G89" s="40">
        <f>'Total Property Damage 95%'!G89/'Property Value'!G88</f>
        <v>3.4104714286536074E-4</v>
      </c>
      <c r="H89" s="41">
        <f>'Total Property Damage 95%'!H89/'Property Value'!B88</f>
        <v>7.2497601200993288E-6</v>
      </c>
      <c r="I89" s="41">
        <f>'Total Property Damage 95%'!I89/'Property Value'!C88</f>
        <v>1.2934997879166505E-5</v>
      </c>
      <c r="J89" s="41">
        <f>'Total Property Damage 95%'!J89/'Property Value'!D88</f>
        <v>7.3895371562502481E-6</v>
      </c>
      <c r="K89" s="41">
        <f>'Total Property Damage 95%'!K89/'Property Value'!E88</f>
        <v>4.0456647786018572E-5</v>
      </c>
      <c r="L89" s="41">
        <f>'Total Property Damage 95%'!L89/'Property Value'!F88</f>
        <v>2.6345852851226353E-5</v>
      </c>
      <c r="M89" s="41">
        <f>'Total Property Damage 95%'!M89/'Property Value'!G88</f>
        <v>4.3215468848337147E-5</v>
      </c>
      <c r="N89" s="42">
        <f>'Total Property Damage 95%'!N89/'Property Value'!B88</f>
        <v>8.2677632399751435E-4</v>
      </c>
      <c r="O89" s="42">
        <f>'Total Property Damage 95%'!O89/'Property Value'!C88</f>
        <v>2.4730595970725547E-3</v>
      </c>
      <c r="P89" s="42">
        <f>'Total Property Damage 95%'!P89/'Property Value'!D88</f>
        <v>1.6384238912680569E-3</v>
      </c>
      <c r="Q89" s="42">
        <f>'Total Property Damage 95%'!Q89/'Property Value'!E88</f>
        <v>4.0633940221536519E-3</v>
      </c>
      <c r="R89" s="42">
        <f>'Total Property Damage 95%'!R89/'Property Value'!F88</f>
        <v>2.0639820088243568E-3</v>
      </c>
      <c r="S89" s="42">
        <f>'Total Property Damage 95%'!S89/'Property Value'!G88</f>
        <v>4.5141045264093828E-3</v>
      </c>
    </row>
    <row r="90" spans="1:19" x14ac:dyDescent="0.35">
      <c r="A90">
        <v>2109</v>
      </c>
      <c r="B90" s="40">
        <f>'Total Property Damage 95%'!B90/'Property Value'!B89</f>
        <v>2.4789950749179271E-5</v>
      </c>
      <c r="C90" s="40">
        <f>'Total Property Damage 95%'!C90/'Property Value'!C89</f>
        <v>5.3367207930646814E-5</v>
      </c>
      <c r="D90" s="40">
        <f>'Total Property Damage 95%'!D90/'Property Value'!D89</f>
        <v>5.0947890526372443E-5</v>
      </c>
      <c r="E90" s="40">
        <f>'Total Property Damage 95%'!E90/'Property Value'!E89</f>
        <v>2.4926849397022814E-4</v>
      </c>
      <c r="F90" s="40">
        <f>'Total Property Damage 95%'!F90/'Property Value'!F89</f>
        <v>1.5053483023418811E-4</v>
      </c>
      <c r="G90" s="40">
        <f>'Total Property Damage 95%'!G90/'Property Value'!G89</f>
        <v>3.4539247311202962E-4</v>
      </c>
      <c r="H90" s="41">
        <f>'Total Property Damage 95%'!H90/'Property Value'!B89</f>
        <v>7.1786421879409782E-6</v>
      </c>
      <c r="I90" s="41">
        <f>'Total Property Damage 95%'!I90/'Property Value'!C89</f>
        <v>1.2808109501289199E-5</v>
      </c>
      <c r="J90" s="41">
        <f>'Total Property Damage 95%'!J90/'Property Value'!D89</f>
        <v>7.3170480540656337E-6</v>
      </c>
      <c r="K90" s="41">
        <f>'Total Property Damage 95%'!K90/'Property Value'!E89</f>
        <v>4.0059780429728584E-5</v>
      </c>
      <c r="L90" s="41">
        <f>'Total Property Damage 95%'!L90/'Property Value'!F89</f>
        <v>2.6087408082752868E-5</v>
      </c>
      <c r="M90" s="41">
        <f>'Total Property Damage 95%'!M90/'Property Value'!G89</f>
        <v>4.2791538300176431E-5</v>
      </c>
      <c r="N90" s="42">
        <f>'Total Property Damage 95%'!N90/'Property Value'!B89</f>
        <v>8.2506080556219753E-4</v>
      </c>
      <c r="O90" s="42">
        <f>'Total Property Damage 95%'!O90/'Property Value'!C89</f>
        <v>2.4679281253464384E-3</v>
      </c>
      <c r="P90" s="42">
        <f>'Total Property Damage 95%'!P90/'Property Value'!D89</f>
        <v>1.6350242457910994E-3</v>
      </c>
      <c r="Q90" s="42">
        <f>'Total Property Damage 95%'!Q90/'Property Value'!E89</f>
        <v>4.0549626881245682E-3</v>
      </c>
      <c r="R90" s="42">
        <f>'Total Property Damage 95%'!R90/'Property Value'!F89</f>
        <v>2.0596993520966213E-3</v>
      </c>
      <c r="S90" s="42">
        <f>'Total Property Damage 95%'!S90/'Property Value'!G89</f>
        <v>4.5047379912181475E-3</v>
      </c>
    </row>
    <row r="91" spans="1:19" x14ac:dyDescent="0.35">
      <c r="A91">
        <v>2110</v>
      </c>
      <c r="B91" s="40">
        <f>'Total Property Damage 95%'!B91/'Property Value'!B90</f>
        <v>2.3853093633580964E-5</v>
      </c>
      <c r="C91" s="40">
        <f>'Total Property Damage 95%'!C91/'Property Value'!C90</f>
        <v>5.1350364533283619E-5</v>
      </c>
      <c r="D91" s="40">
        <f>'Total Property Damage 95%'!D91/'Property Value'!D90</f>
        <v>4.9022477513362089E-5</v>
      </c>
      <c r="E91" s="40">
        <f>'Total Property Damage 95%'!E91/'Property Value'!E90</f>
        <v>2.3984818633697425E-4</v>
      </c>
      <c r="F91" s="40">
        <f>'Total Property Damage 95%'!F91/'Property Value'!F90</f>
        <v>1.4484584648923445E-4</v>
      </c>
      <c r="G91" s="40">
        <f>'Total Property Damage 95%'!G91/'Property Value'!G90</f>
        <v>3.3233946629555525E-4</v>
      </c>
      <c r="H91" s="41">
        <f>'Total Property Damage 95%'!H91/'Property Value'!B90</f>
        <v>6.7535414929078617E-6</v>
      </c>
      <c r="I91" s="41">
        <f>'Total Property Damage 95%'!I91/'Property Value'!C90</f>
        <v>1.204964625594113E-5</v>
      </c>
      <c r="J91" s="41">
        <f>'Total Property Damage 95%'!J91/'Property Value'!D90</f>
        <v>6.8837513202349471E-6</v>
      </c>
      <c r="K91" s="41">
        <f>'Total Property Damage 95%'!K91/'Property Value'!E90</f>
        <v>3.7687543444277704E-5</v>
      </c>
      <c r="L91" s="41">
        <f>'Total Property Damage 95%'!L91/'Property Value'!F90</f>
        <v>2.4542578988718914E-5</v>
      </c>
      <c r="M91" s="41">
        <f>'Total Property Damage 95%'!M91/'Property Value'!G90</f>
        <v>4.0257533651846309E-5</v>
      </c>
      <c r="N91" s="42">
        <f>'Total Property Damage 95%'!N91/'Property Value'!B90</f>
        <v>7.8226604023615858E-4</v>
      </c>
      <c r="O91" s="42">
        <f>'Total Property Damage 95%'!O91/'Property Value'!C90</f>
        <v>2.339920099448558E-3</v>
      </c>
      <c r="P91" s="42">
        <f>'Total Property Damage 95%'!P91/'Property Value'!D90</f>
        <v>1.550217794643131E-3</v>
      </c>
      <c r="Q91" s="42">
        <f>'Total Property Damage 95%'!Q91/'Property Value'!E90</f>
        <v>3.8446373697065034E-3</v>
      </c>
      <c r="R91" s="42">
        <f>'Total Property Damage 95%'!R91/'Property Value'!F90</f>
        <v>1.9528655892746105E-3</v>
      </c>
      <c r="S91" s="42">
        <f>'Total Property Damage 95%'!S91/'Property Value'!G90</f>
        <v>4.271083448559183E-3</v>
      </c>
    </row>
    <row r="92" spans="1:19" x14ac:dyDescent="0.35">
      <c r="A92">
        <v>2111</v>
      </c>
      <c r="B92" s="40">
        <f>'Total Property Damage 95%'!B92/'Property Value'!B91</f>
        <v>2.4157009298646498E-5</v>
      </c>
      <c r="C92" s="40">
        <f>'Total Property Damage 95%'!C92/'Property Value'!C91</f>
        <v>5.200462684525978E-5</v>
      </c>
      <c r="D92" s="40">
        <f>'Total Property Damage 95%'!D92/'Property Value'!D91</f>
        <v>4.964707988509214E-5</v>
      </c>
      <c r="E92" s="40">
        <f>'Total Property Damage 95%'!E92/'Property Value'!E91</f>
        <v>2.4290412625760328E-4</v>
      </c>
      <c r="F92" s="40">
        <f>'Total Property Damage 95%'!F92/'Property Value'!F91</f>
        <v>1.4669134805997335E-4</v>
      </c>
      <c r="G92" s="40">
        <f>'Total Property Damage 95%'!G92/'Property Value'!G91</f>
        <v>3.3657385079419926E-4</v>
      </c>
      <c r="H92" s="41">
        <f>'Total Property Damage 95%'!H92/'Property Value'!B91</f>
        <v>6.6872913138999188E-6</v>
      </c>
      <c r="I92" s="41">
        <f>'Total Property Damage 95%'!I92/'Property Value'!C91</f>
        <v>1.1931442907034958E-5</v>
      </c>
      <c r="J92" s="41">
        <f>'Total Property Damage 95%'!J92/'Property Value'!D91</f>
        <v>6.8162238225967587E-6</v>
      </c>
      <c r="K92" s="41">
        <f>'Total Property Damage 95%'!K92/'Property Value'!E91</f>
        <v>3.7317840155688294E-5</v>
      </c>
      <c r="L92" s="41">
        <f>'Total Property Damage 95%'!L92/'Property Value'!F91</f>
        <v>2.43018237859817E-5</v>
      </c>
      <c r="M92" s="41">
        <f>'Total Property Damage 95%'!M92/'Property Value'!G91</f>
        <v>3.9862619544388182E-5</v>
      </c>
      <c r="N92" s="42">
        <f>'Total Property Damage 95%'!N92/'Property Value'!B91</f>
        <v>7.8064287835501167E-4</v>
      </c>
      <c r="O92" s="42">
        <f>'Total Property Damage 95%'!O92/'Property Value'!C91</f>
        <v>2.3350648853461948E-3</v>
      </c>
      <c r="P92" s="42">
        <f>'Total Property Damage 95%'!P92/'Property Value'!D91</f>
        <v>1.5470011722892054E-3</v>
      </c>
      <c r="Q92" s="42">
        <f>'Total Property Damage 95%'!Q92/'Property Value'!E91</f>
        <v>3.8366599445028519E-3</v>
      </c>
      <c r="R92" s="42">
        <f>'Total Property Damage 95%'!R92/'Property Value'!F91</f>
        <v>1.9488134934140292E-3</v>
      </c>
      <c r="S92" s="42">
        <f>'Total Property Damage 95%'!S92/'Property Value'!G91</f>
        <v>4.2622211696306412E-3</v>
      </c>
    </row>
    <row r="93" spans="1:19" x14ac:dyDescent="0.35">
      <c r="A93">
        <v>2112</v>
      </c>
      <c r="B93" s="40">
        <f>'Total Property Damage 95%'!B93/'Property Value'!B92</f>
        <v>2.4464797196508796E-5</v>
      </c>
      <c r="C93" s="40">
        <f>'Total Property Damage 95%'!C93/'Property Value'!C92</f>
        <v>5.2667225206585594E-5</v>
      </c>
      <c r="D93" s="40">
        <f>'Total Property Damage 95%'!D93/'Property Value'!D92</f>
        <v>5.0279640404646607E-5</v>
      </c>
      <c r="E93" s="40">
        <f>'Total Property Damage 95%'!E93/'Property Value'!E92</f>
        <v>2.459990023442344E-4</v>
      </c>
      <c r="F93" s="40">
        <f>'Total Property Damage 95%'!F93/'Property Value'!F92</f>
        <v>1.4856036342921012E-4</v>
      </c>
      <c r="G93" s="40">
        <f>'Total Property Damage 95%'!G93/'Property Value'!G92</f>
        <v>3.4086218618914271E-4</v>
      </c>
      <c r="H93" s="41">
        <f>'Total Property Damage 95%'!H93/'Property Value'!B92</f>
        <v>6.6216910289102755E-6</v>
      </c>
      <c r="I93" s="41">
        <f>'Total Property Damage 95%'!I93/'Property Value'!C92</f>
        <v>1.1814399096873397E-5</v>
      </c>
      <c r="J93" s="41">
        <f>'Total Property Damage 95%'!J93/'Property Value'!D92</f>
        <v>6.7493587490824471E-6</v>
      </c>
      <c r="K93" s="41">
        <f>'Total Property Damage 95%'!K93/'Property Value'!E92</f>
        <v>3.6951763543424876E-5</v>
      </c>
      <c r="L93" s="41">
        <f>'Total Property Damage 95%'!L93/'Property Value'!F92</f>
        <v>2.4063430318238667E-5</v>
      </c>
      <c r="M93" s="41">
        <f>'Total Property Damage 95%'!M93/'Property Value'!G92</f>
        <v>3.9471579423687872E-5</v>
      </c>
      <c r="N93" s="42">
        <f>'Total Property Damage 95%'!N93/'Property Value'!B92</f>
        <v>7.7902308445145407E-4</v>
      </c>
      <c r="O93" s="42">
        <f>'Total Property Damage 95%'!O93/'Property Value'!C92</f>
        <v>2.3302197455638842E-3</v>
      </c>
      <c r="P93" s="42">
        <f>'Total Property Damage 95%'!P93/'Property Value'!D92</f>
        <v>1.543791224261561E-3</v>
      </c>
      <c r="Q93" s="42">
        <f>'Total Property Damage 95%'!Q93/'Property Value'!E92</f>
        <v>3.8286990720470312E-3</v>
      </c>
      <c r="R93" s="42">
        <f>'Total Property Damage 95%'!R93/'Property Value'!F92</f>
        <v>1.9447698054443721E-3</v>
      </c>
      <c r="S93" s="42">
        <f>'Total Property Damage 95%'!S93/'Property Value'!G92</f>
        <v>4.253377279475991E-3</v>
      </c>
    </row>
    <row r="94" spans="1:19" x14ac:dyDescent="0.35">
      <c r="A94">
        <v>2113</v>
      </c>
      <c r="B94" s="40">
        <f>'Total Property Damage 95%'!B94/'Property Value'!B93</f>
        <v>2.4776506663837714E-5</v>
      </c>
      <c r="C94" s="40">
        <f>'Total Property Damage 95%'!C94/'Property Value'!C93</f>
        <v>5.3338265828053739E-5</v>
      </c>
      <c r="D94" s="40">
        <f>'Total Property Damage 95%'!D94/'Property Value'!D93</f>
        <v>5.0920260467920981E-5</v>
      </c>
      <c r="E94" s="40">
        <f>'Total Property Damage 95%'!E94/'Property Value'!E93</f>
        <v>2.4913331068810693E-4</v>
      </c>
      <c r="F94" s="40">
        <f>'Total Property Damage 95%'!F94/'Property Value'!F93</f>
        <v>1.5045319218960214E-4</v>
      </c>
      <c r="G94" s="40">
        <f>'Total Property Damage 95%'!G94/'Property Value'!G93</f>
        <v>3.4520515987644353E-4</v>
      </c>
      <c r="H94" s="41">
        <f>'Total Property Damage 95%'!H94/'Property Value'!B93</f>
        <v>6.5567342626771387E-6</v>
      </c>
      <c r="I94" s="41">
        <f>'Total Property Damage 95%'!I94/'Property Value'!C93</f>
        <v>1.1698503450735576E-5</v>
      </c>
      <c r="J94" s="41">
        <f>'Total Property Damage 95%'!J94/'Property Value'!D93</f>
        <v>6.6831496015137071E-6</v>
      </c>
      <c r="K94" s="41">
        <f>'Total Property Damage 95%'!K94/'Property Value'!E93</f>
        <v>3.658927803090054E-5</v>
      </c>
      <c r="L94" s="41">
        <f>'Total Property Damage 95%'!L94/'Property Value'!F93</f>
        <v>2.3827375417590963E-5</v>
      </c>
      <c r="M94" s="41">
        <f>'Total Property Damage 95%'!M94/'Property Value'!G93</f>
        <v>3.9084375287118676E-5</v>
      </c>
      <c r="N94" s="42">
        <f>'Total Property Damage 95%'!N94/'Property Value'!B93</f>
        <v>7.7740665153710521E-4</v>
      </c>
      <c r="O94" s="42">
        <f>'Total Property Damage 95%'!O94/'Property Value'!C93</f>
        <v>2.32538465919793E-3</v>
      </c>
      <c r="P94" s="42">
        <f>'Total Property Damage 95%'!P94/'Property Value'!D93</f>
        <v>1.5405879367113128E-3</v>
      </c>
      <c r="Q94" s="42">
        <f>'Total Property Damage 95%'!Q94/'Property Value'!E93</f>
        <v>3.8207547179929385E-3</v>
      </c>
      <c r="R94" s="42">
        <f>'Total Property Damage 95%'!R94/'Property Value'!F93</f>
        <v>1.9407345079196963E-3</v>
      </c>
      <c r="S94" s="42">
        <f>'Total Property Damage 95%'!S94/'Property Value'!G93</f>
        <v>4.24455173993947E-3</v>
      </c>
    </row>
    <row r="95" spans="1:19" x14ac:dyDescent="0.35">
      <c r="A95">
        <v>2114</v>
      </c>
      <c r="B95" s="40">
        <f>'Total Property Damage 95%'!B95/'Property Value'!B94</f>
        <v>2.5092187665908658E-5</v>
      </c>
      <c r="C95" s="40">
        <f>'Total Property Damage 95%'!C95/'Property Value'!C94</f>
        <v>5.4017856273703677E-5</v>
      </c>
      <c r="D95" s="40">
        <f>'Total Property Damage 95%'!D95/'Property Value'!D94</f>
        <v>5.156904276271027E-5</v>
      </c>
      <c r="E95" s="40">
        <f>'Total Property Damage 95%'!E95/'Property Value'!E94</f>
        <v>2.5230755370122962E-4</v>
      </c>
      <c r="F95" s="40">
        <f>'Total Property Damage 95%'!F95/'Property Value'!F94</f>
        <v>1.5237013775095957E-4</v>
      </c>
      <c r="G95" s="40">
        <f>'Total Property Damage 95%'!G95/'Property Value'!G94</f>
        <v>3.4960346801037067E-4</v>
      </c>
      <c r="H95" s="41">
        <f>'Total Property Damage 95%'!H95/'Property Value'!B94</f>
        <v>6.4924147024780875E-6</v>
      </c>
      <c r="I95" s="41">
        <f>'Total Property Damage 95%'!I95/'Property Value'!C94</f>
        <v>1.1583744705483153E-5</v>
      </c>
      <c r="J95" s="41">
        <f>'Total Property Damage 95%'!J95/'Property Value'!D94</f>
        <v>6.6175899454573828E-6</v>
      </c>
      <c r="K95" s="41">
        <f>'Total Property Damage 95%'!K95/'Property Value'!E94</f>
        <v>3.6230348390523831E-5</v>
      </c>
      <c r="L95" s="41">
        <f>'Total Property Damage 95%'!L95/'Property Value'!F94</f>
        <v>2.3593636143409768E-5</v>
      </c>
      <c r="M95" s="41">
        <f>'Total Property Damage 95%'!M95/'Property Value'!G94</f>
        <v>3.8700969504848085E-5</v>
      </c>
      <c r="N95" s="42">
        <f>'Total Property Damage 95%'!N95/'Property Value'!B94</f>
        <v>7.7579357263808494E-4</v>
      </c>
      <c r="O95" s="42">
        <f>'Total Property Damage 95%'!O95/'Property Value'!C94</f>
        <v>2.3205596053880082E-3</v>
      </c>
      <c r="P95" s="42">
        <f>'Total Property Damage 95%'!P95/'Property Value'!D94</f>
        <v>1.5373912958183121E-3</v>
      </c>
      <c r="Q95" s="42">
        <f>'Total Property Damage 95%'!Q95/'Property Value'!E94</f>
        <v>3.8128268480657379E-3</v>
      </c>
      <c r="R95" s="42">
        <f>'Total Property Damage 95%'!R95/'Property Value'!F94</f>
        <v>1.9367075834302598E-3</v>
      </c>
      <c r="S95" s="42">
        <f>'Total Property Damage 95%'!S95/'Property Value'!G94</f>
        <v>4.2357445129444877E-3</v>
      </c>
    </row>
    <row r="96" spans="1:19" x14ac:dyDescent="0.35">
      <c r="A96">
        <v>2115</v>
      </c>
      <c r="B96" s="40">
        <f>'Total Property Damage 95%'!B96/'Property Value'!B95</f>
        <v>2.541189080461172E-5</v>
      </c>
      <c r="C96" s="40">
        <f>'Total Property Damage 95%'!C96/'Property Value'!C95</f>
        <v>5.4706105478063703E-5</v>
      </c>
      <c r="D96" s="40">
        <f>'Total Property Damage 95%'!D96/'Property Value'!D95</f>
        <v>5.2226091285169342E-5</v>
      </c>
      <c r="E96" s="40">
        <f>'Total Property Damage 95%'!E96/'Property Value'!E95</f>
        <v>2.5552224019691395E-4</v>
      </c>
      <c r="F96" s="40">
        <f>'Total Property Damage 95%'!F96/'Property Value'!F95</f>
        <v>1.5431150738888012E-4</v>
      </c>
      <c r="G96" s="40">
        <f>'Total Property Damage 95%'!G96/'Property Value'!G95</f>
        <v>3.5405781561499364E-4</v>
      </c>
      <c r="H96" s="41">
        <f>'Total Property Damage 95%'!H96/'Property Value'!B95</f>
        <v>6.4287260975165775E-6</v>
      </c>
      <c r="I96" s="41">
        <f>'Total Property Damage 95%'!I96/'Property Value'!C95</f>
        <v>1.1470111708465737E-5</v>
      </c>
      <c r="J96" s="41">
        <f>'Total Property Damage 95%'!J96/'Property Value'!D95</f>
        <v>6.5526734096001419E-6</v>
      </c>
      <c r="K96" s="41">
        <f>'Total Property Damage 95%'!K96/'Property Value'!E95</f>
        <v>3.5874939740275223E-5</v>
      </c>
      <c r="L96" s="41">
        <f>'Total Property Damage 95%'!L96/'Property Value'!F95</f>
        <v>2.3362189780106802E-5</v>
      </c>
      <c r="M96" s="41">
        <f>'Total Property Damage 95%'!M96/'Property Value'!G95</f>
        <v>3.8321324816180722E-5</v>
      </c>
      <c r="N96" s="42">
        <f>'Total Property Damage 95%'!N96/'Property Value'!B95</f>
        <v>7.7418384079498367E-4</v>
      </c>
      <c r="O96" s="42">
        <f>'Total Property Damage 95%'!O96/'Property Value'!C95</f>
        <v>2.3157445633170803E-3</v>
      </c>
      <c r="P96" s="42">
        <f>'Total Property Damage 95%'!P96/'Property Value'!D95</f>
        <v>1.5342012877910868E-3</v>
      </c>
      <c r="Q96" s="42">
        <f>'Total Property Damage 95%'!Q96/'Property Value'!E95</f>
        <v>3.8049154280617131E-3</v>
      </c>
      <c r="R96" s="42">
        <f>'Total Property Damage 95%'!R96/'Property Value'!F95</f>
        <v>1.9326890146024438E-3</v>
      </c>
      <c r="S96" s="42">
        <f>'Total Property Damage 95%'!S96/'Property Value'!G95</f>
        <v>4.2269555604934625E-3</v>
      </c>
    </row>
    <row r="97" spans="1:19" x14ac:dyDescent="0.35">
      <c r="A97">
        <v>2116</v>
      </c>
      <c r="B97" s="40">
        <f>'Total Property Damage 95%'!B97/'Property Value'!B96</f>
        <v>2.5735667326562882E-5</v>
      </c>
      <c r="C97" s="40">
        <f>'Total Property Damage 95%'!C97/'Property Value'!C96</f>
        <v>5.5403123763612394E-5</v>
      </c>
      <c r="D97" s="40">
        <f>'Total Property Damage 95%'!D97/'Property Value'!D96</f>
        <v>5.2891511356482859E-5</v>
      </c>
      <c r="E97" s="40">
        <f>'Total Property Damage 95%'!E97/'Property Value'!E96</f>
        <v>2.5877788547133457E-4</v>
      </c>
      <c r="F97" s="40">
        <f>'Total Property Damage 95%'!F97/'Property Value'!F96</f>
        <v>1.5627761229400377E-4</v>
      </c>
      <c r="G97" s="40">
        <f>'Total Property Damage 95%'!G97/'Property Value'!G96</f>
        <v>3.5856891669719442E-4</v>
      </c>
      <c r="H97" s="41">
        <f>'Total Property Damage 95%'!H97/'Property Value'!B96</f>
        <v>6.3656622583144677E-6</v>
      </c>
      <c r="I97" s="41">
        <f>'Total Property Damage 95%'!I97/'Property Value'!C96</f>
        <v>1.1357593416437035E-5</v>
      </c>
      <c r="J97" s="41">
        <f>'Total Property Damage 95%'!J97/'Property Value'!D96</f>
        <v>6.4883936851292872E-6</v>
      </c>
      <c r="K97" s="41">
        <f>'Total Property Damage 95%'!K97/'Property Value'!E96</f>
        <v>3.5523017540317118E-5</v>
      </c>
      <c r="L97" s="41">
        <f>'Total Property Damage 95%'!L97/'Property Value'!F96</f>
        <v>2.3133013834926789E-5</v>
      </c>
      <c r="M97" s="41">
        <f>'Total Property Damage 95%'!M97/'Property Value'!G96</f>
        <v>3.794540432593725E-5</v>
      </c>
      <c r="N97" s="42">
        <f>'Total Property Damage 95%'!N97/'Property Value'!B96</f>
        <v>7.7257744906283215E-4</v>
      </c>
      <c r="O97" s="42">
        <f>'Total Property Damage 95%'!O97/'Property Value'!C96</f>
        <v>2.3109395122113022E-3</v>
      </c>
      <c r="P97" s="42">
        <f>'Total Property Damage 95%'!P97/'Property Value'!D96</f>
        <v>1.5310178988667802E-3</v>
      </c>
      <c r="Q97" s="42">
        <f>'Total Property Damage 95%'!Q97/'Property Value'!E96</f>
        <v>3.7970204238481175E-3</v>
      </c>
      <c r="R97" s="42">
        <f>'Total Property Damage 95%'!R97/'Property Value'!F96</f>
        <v>1.9286787840986795E-3</v>
      </c>
      <c r="S97" s="42">
        <f>'Total Property Damage 95%'!S97/'Property Value'!G96</f>
        <v>4.2181848446676499E-3</v>
      </c>
    </row>
    <row r="98" spans="1:19" x14ac:dyDescent="0.35">
      <c r="A98">
        <v>2117</v>
      </c>
      <c r="B98" s="40">
        <f>'Total Property Damage 95%'!B98/'Property Value'!B97</f>
        <v>2.6063569131318582E-5</v>
      </c>
      <c r="C98" s="40">
        <f>'Total Property Damage 95%'!C98/'Property Value'!C97</f>
        <v>5.6109022858462777E-5</v>
      </c>
      <c r="D98" s="40">
        <f>'Total Property Damage 95%'!D98/'Property Value'!D97</f>
        <v>5.3565409639747754E-5</v>
      </c>
      <c r="E98" s="40">
        <f>'Total Property Damage 95%'!E98/'Property Value'!E97</f>
        <v>2.62075011386128E-4</v>
      </c>
      <c r="F98" s="40">
        <f>'Total Property Damage 95%'!F98/'Property Value'!F97</f>
        <v>1.5826876762189469E-4</v>
      </c>
      <c r="G98" s="40">
        <f>'Total Property Damage 95%'!G98/'Property Value'!G97</f>
        <v>3.6313749436111799E-4</v>
      </c>
      <c r="H98" s="41">
        <f>'Total Property Damage 95%'!H98/'Property Value'!B97</f>
        <v>6.3032170561105116E-6</v>
      </c>
      <c r="I98" s="41">
        <f>'Total Property Damage 95%'!I98/'Property Value'!C97</f>
        <v>1.1246178894481618E-5</v>
      </c>
      <c r="J98" s="41">
        <f>'Total Property Damage 95%'!J98/'Property Value'!D97</f>
        <v>6.4247445251196486E-6</v>
      </c>
      <c r="K98" s="41">
        <f>'Total Property Damage 95%'!K98/'Property Value'!E97</f>
        <v>3.5174547589637207E-5</v>
      </c>
      <c r="L98" s="41">
        <f>'Total Property Damage 95%'!L98/'Property Value'!F97</f>
        <v>2.2906086035761483E-5</v>
      </c>
      <c r="M98" s="41">
        <f>'Total Property Damage 95%'!M98/'Property Value'!G97</f>
        <v>3.7573171500868792E-5</v>
      </c>
      <c r="N98" s="42">
        <f>'Total Property Damage 95%'!N98/'Property Value'!B97</f>
        <v>7.7097439051107151E-4</v>
      </c>
      <c r="O98" s="42">
        <f>'Total Property Damage 95%'!O98/'Property Value'!C97</f>
        <v>2.3061444313399338E-3</v>
      </c>
      <c r="P98" s="42">
        <f>'Total Property Damage 95%'!P98/'Property Value'!D97</f>
        <v>1.5278411153110941E-3</v>
      </c>
      <c r="Q98" s="42">
        <f>'Total Property Damage 95%'!Q98/'Property Value'!E97</f>
        <v>3.7891418013630278E-3</v>
      </c>
      <c r="R98" s="42">
        <f>'Total Property Damage 95%'!R98/'Property Value'!F97</f>
        <v>1.9246768746173726E-3</v>
      </c>
      <c r="S98" s="42">
        <f>'Total Property Damage 95%'!S98/'Property Value'!G97</f>
        <v>4.2094323276269906E-3</v>
      </c>
    </row>
    <row r="99" spans="1:19" x14ac:dyDescent="0.35">
      <c r="A99">
        <v>2118</v>
      </c>
      <c r="B99" s="40">
        <f>'Total Property Damage 95%'!B99/'Property Value'!B98</f>
        <v>2.6395648779694871E-5</v>
      </c>
      <c r="C99" s="40">
        <f>'Total Property Damage 95%'!C99/'Property Value'!C98</f>
        <v>5.6823915914271701E-5</v>
      </c>
      <c r="D99" s="40">
        <f>'Total Property Damage 95%'!D99/'Property Value'!D98</f>
        <v>5.4247894157070622E-5</v>
      </c>
      <c r="E99" s="40">
        <f>'Total Property Damage 95%'!E99/'Property Value'!E98</f>
        <v>2.6541414645204418E-4</v>
      </c>
      <c r="F99" s="40">
        <f>'Total Property Damage 95%'!F99/'Property Value'!F98</f>
        <v>1.6028529254355912E-4</v>
      </c>
      <c r="G99" s="40">
        <f>'Total Property Damage 95%'!G99/'Property Value'!G98</f>
        <v>3.6776428092408269E-4</v>
      </c>
      <c r="H99" s="41">
        <f>'Total Property Damage 95%'!H99/'Property Value'!B98</f>
        <v>6.2413844222647331E-6</v>
      </c>
      <c r="I99" s="41">
        <f>'Total Property Damage 95%'!I99/'Property Value'!C98</f>
        <v>1.1135857314952244E-5</v>
      </c>
      <c r="J99" s="41">
        <f>'Total Property Damage 95%'!J99/'Property Value'!D98</f>
        <v>6.3617197439264835E-6</v>
      </c>
      <c r="K99" s="41">
        <f>'Total Property Damage 95%'!K99/'Property Value'!E98</f>
        <v>3.4829496022724645E-5</v>
      </c>
      <c r="L99" s="41">
        <f>'Total Property Damage 95%'!L99/'Property Value'!F98</f>
        <v>2.2681384328985244E-5</v>
      </c>
      <c r="M99" s="41">
        <f>'Total Property Damage 95%'!M99/'Property Value'!G98</f>
        <v>3.7204590166106467E-5</v>
      </c>
      <c r="N99" s="42">
        <f>'Total Property Damage 95%'!N99/'Property Value'!B98</f>
        <v>7.6937465822352372E-4</v>
      </c>
      <c r="O99" s="42">
        <f>'Total Property Damage 95%'!O99/'Property Value'!C98</f>
        <v>2.3013593000152503E-3</v>
      </c>
      <c r="P99" s="42">
        <f>'Total Property Damage 95%'!P99/'Property Value'!D98</f>
        <v>1.5246709234182268E-3</v>
      </c>
      <c r="Q99" s="42">
        <f>'Total Property Damage 95%'!Q99/'Property Value'!E98</f>
        <v>3.7812795266151992E-3</v>
      </c>
      <c r="R99" s="42">
        <f>'Total Property Damage 95%'!R99/'Property Value'!F98</f>
        <v>1.920683268892828E-3</v>
      </c>
      <c r="S99" s="42">
        <f>'Total Property Damage 95%'!S99/'Property Value'!G98</f>
        <v>4.2006979716099398E-3</v>
      </c>
    </row>
    <row r="100" spans="1:19" x14ac:dyDescent="0.35">
      <c r="A100">
        <v>2119</v>
      </c>
      <c r="B100" s="40">
        <f>'Total Property Damage 95%'!B100/'Property Value'!B99</f>
        <v>2.673195950219267E-5</v>
      </c>
      <c r="C100" s="40">
        <f>'Total Property Damage 95%'!C100/'Property Value'!C99</f>
        <v>5.7547917524377367E-5</v>
      </c>
      <c r="D100" s="40">
        <f>'Total Property Damage 95%'!D100/'Property Value'!D99</f>
        <v>5.493907430688314E-5</v>
      </c>
      <c r="E100" s="40">
        <f>'Total Property Damage 95%'!E100/'Property Value'!E99</f>
        <v>2.6879582591366396E-4</v>
      </c>
      <c r="F100" s="40">
        <f>'Total Property Damage 95%'!F100/'Property Value'!F99</f>
        <v>1.6232751029660644E-4</v>
      </c>
      <c r="G100" s="40">
        <f>'Total Property Damage 95%'!G100/'Property Value'!G99</f>
        <v>3.7245001803396595E-4</v>
      </c>
      <c r="H100" s="41">
        <f>'Total Property Damage 95%'!H100/'Property Value'!B99</f>
        <v>6.1801583476686634E-6</v>
      </c>
      <c r="I100" s="41">
        <f>'Total Property Damage 95%'!I100/'Property Value'!C99</f>
        <v>1.1026617956417578E-5</v>
      </c>
      <c r="J100" s="41">
        <f>'Total Property Damage 95%'!J100/'Property Value'!D99</f>
        <v>6.2993132165843312E-6</v>
      </c>
      <c r="K100" s="41">
        <f>'Total Property Damage 95%'!K100/'Property Value'!E99</f>
        <v>3.4487829306278885E-5</v>
      </c>
      <c r="L100" s="41">
        <f>'Total Property Damage 95%'!L100/'Property Value'!F99</f>
        <v>2.245888687731174E-5</v>
      </c>
      <c r="M100" s="41">
        <f>'Total Property Damage 95%'!M100/'Property Value'!G99</f>
        <v>3.6839624501645815E-5</v>
      </c>
      <c r="N100" s="42">
        <f>'Total Property Damage 95%'!N100/'Property Value'!B99</f>
        <v>7.6777824529836115E-4</v>
      </c>
      <c r="O100" s="42">
        <f>'Total Property Damage 95%'!O100/'Property Value'!C99</f>
        <v>2.2965840975924532E-3</v>
      </c>
      <c r="P100" s="42">
        <f>'Total Property Damage 95%'!P100/'Property Value'!D99</f>
        <v>1.521507309510817E-3</v>
      </c>
      <c r="Q100" s="42">
        <f>'Total Property Damage 95%'!Q100/'Property Value'!E99</f>
        <v>3.7734335656839156E-3</v>
      </c>
      <c r="R100" s="42">
        <f>'Total Property Damage 95%'!R100/'Property Value'!F99</f>
        <v>1.9166979496951775E-3</v>
      </c>
      <c r="S100" s="42">
        <f>'Total Property Damage 95%'!S100/'Property Value'!G99</f>
        <v>4.1919817389333052E-3</v>
      </c>
    </row>
    <row r="101" spans="1:19" x14ac:dyDescent="0.35">
      <c r="A101">
        <v>2120</v>
      </c>
      <c r="B101" s="40">
        <f>'Total Property Damage 95%'!B101/'Property Value'!B100</f>
        <v>2.5687152301216062E-5</v>
      </c>
      <c r="C101" s="40">
        <f>'Total Property Damage 95%'!C101/'Property Value'!C100</f>
        <v>5.5298681787440636E-5</v>
      </c>
      <c r="D101" s="40">
        <f>'Total Property Damage 95%'!D101/'Property Value'!D100</f>
        <v>5.2791804091016166E-5</v>
      </c>
      <c r="E101" s="40">
        <f>'Total Property Damage 95%'!E101/'Property Value'!E100</f>
        <v>2.5829005605103881E-4</v>
      </c>
      <c r="F101" s="40">
        <f>'Total Property Damage 95%'!F101/'Property Value'!F100</f>
        <v>1.5598300900179535E-4</v>
      </c>
      <c r="G101" s="40">
        <f>'Total Property Damage 95%'!G101/'Property Value'!G100</f>
        <v>3.5789296841649083E-4</v>
      </c>
      <c r="H101" s="41">
        <f>'Total Property Damage 95%'!H101/'Property Value'!B100</f>
        <v>5.8063737224425224E-6</v>
      </c>
      <c r="I101" s="41">
        <f>'Total Property Damage 95%'!I101/'Property Value'!C100</f>
        <v>1.0359712672039845E-5</v>
      </c>
      <c r="J101" s="41">
        <f>'Total Property Damage 95%'!J101/'Property Value'!D100</f>
        <v>5.9183219381438248E-6</v>
      </c>
      <c r="K101" s="41">
        <f>'Total Property Damage 95%'!K101/'Property Value'!E100</f>
        <v>3.2401957128428709E-5</v>
      </c>
      <c r="L101" s="41">
        <f>'Total Property Damage 95%'!L101/'Property Value'!F100</f>
        <v>2.1100541970566913E-5</v>
      </c>
      <c r="M101" s="41">
        <f>'Total Property Damage 95%'!M101/'Property Value'!G100</f>
        <v>3.4611512459336425E-5</v>
      </c>
      <c r="N101" s="42">
        <f>'Total Property Damage 95%'!N101/'Property Value'!B100</f>
        <v>7.2697661361375665E-4</v>
      </c>
      <c r="O101" s="42">
        <f>'Total Property Damage 95%'!O101/'Property Value'!C100</f>
        <v>2.1745379481261148E-3</v>
      </c>
      <c r="P101" s="42">
        <f>'Total Property Damage 95%'!P101/'Property Value'!D100</f>
        <v>1.4406506543134959E-3</v>
      </c>
      <c r="Q101" s="42">
        <f>'Total Property Damage 95%'!Q101/'Property Value'!E100</f>
        <v>3.5729039889784327E-3</v>
      </c>
      <c r="R101" s="42">
        <f>'Total Property Damage 95%'!R101/'Property Value'!F100</f>
        <v>1.8148398881090374E-3</v>
      </c>
      <c r="S101" s="42">
        <f>'Total Property Damage 95%'!S101/'Property Value'!G100</f>
        <v>3.9692094788595939E-3</v>
      </c>
    </row>
    <row r="102" spans="1:19" x14ac:dyDescent="0.35">
      <c r="A102">
        <v>2121</v>
      </c>
      <c r="B102" s="40">
        <f>'Total Property Damage 95%'!B102/'Property Value'!B101</f>
        <v>2.6014435969120389E-5</v>
      </c>
      <c r="C102" s="40">
        <f>'Total Property Damage 95%'!C102/'Property Value'!C101</f>
        <v>5.6003250172189577E-5</v>
      </c>
      <c r="D102" s="40">
        <f>'Total Property Damage 95%'!D102/'Property Value'!D101</f>
        <v>5.3464431989803394E-5</v>
      </c>
      <c r="E102" s="40">
        <f>'Total Property Damage 95%'!E102/'Property Value'!E101</f>
        <v>2.6158096646167227E-4</v>
      </c>
      <c r="F102" s="40">
        <f>'Total Property Damage 95%'!F102/'Property Value'!F101</f>
        <v>1.5797041074715911E-4</v>
      </c>
      <c r="G102" s="40">
        <f>'Total Property Damage 95%'!G102/'Property Value'!G101</f>
        <v>3.6245293372704694E-4</v>
      </c>
      <c r="H102" s="41">
        <f>'Total Property Damage 95%'!H102/'Property Value'!B101</f>
        <v>5.7494149699268539E-6</v>
      </c>
      <c r="I102" s="41">
        <f>'Total Property Damage 95%'!I102/'Property Value'!C101</f>
        <v>1.0258087055359434E-5</v>
      </c>
      <c r="J102" s="41">
        <f>'Total Property Damage 95%'!J102/'Property Value'!D101</f>
        <v>5.8602650078294971E-6</v>
      </c>
      <c r="K102" s="41">
        <f>'Total Property Damage 95%'!K102/'Property Value'!E101</f>
        <v>3.2084103826983774E-5</v>
      </c>
      <c r="L102" s="41">
        <f>'Total Property Damage 95%'!L102/'Property Value'!F101</f>
        <v>2.0893552099521819E-5</v>
      </c>
      <c r="M102" s="41">
        <f>'Total Property Damage 95%'!M102/'Property Value'!G101</f>
        <v>3.4271984095059E-5</v>
      </c>
      <c r="N102" s="42">
        <f>'Total Property Damage 95%'!N102/'Property Value'!B101</f>
        <v>7.2546817445494208E-4</v>
      </c>
      <c r="O102" s="42">
        <f>'Total Property Damage 95%'!O102/'Property Value'!C101</f>
        <v>2.17002589349897E-3</v>
      </c>
      <c r="P102" s="42">
        <f>'Total Property Damage 95%'!P102/'Property Value'!D101</f>
        <v>1.4376613781518651E-3</v>
      </c>
      <c r="Q102" s="42">
        <f>'Total Property Damage 95%'!Q102/'Property Value'!E101</f>
        <v>3.5654903965921946E-3</v>
      </c>
      <c r="R102" s="42">
        <f>'Total Property Damage 95%'!R102/'Property Value'!F101</f>
        <v>1.8110741884937581E-3</v>
      </c>
      <c r="S102" s="42">
        <f>'Total Property Damage 95%'!S102/'Property Value'!G101</f>
        <v>3.9609735729235181E-3</v>
      </c>
    </row>
    <row r="103" spans="1:19" x14ac:dyDescent="0.35">
      <c r="A103">
        <v>2122</v>
      </c>
      <c r="B103" s="40">
        <f>'Total Property Damage 95%'!B103/'Property Value'!B102</f>
        <v>2.6345889604875607E-5</v>
      </c>
      <c r="C103" s="40">
        <f>'Total Property Damage 95%'!C103/'Property Value'!C102</f>
        <v>5.6716795563130019E-5</v>
      </c>
      <c r="D103" s="40">
        <f>'Total Property Damage 95%'!D103/'Property Value'!D102</f>
        <v>5.4145629936498957E-5</v>
      </c>
      <c r="E103" s="40">
        <f>'Total Property Damage 95%'!E103/'Property Value'!E102</f>
        <v>2.6491380683080429E-4</v>
      </c>
      <c r="F103" s="40">
        <f>'Total Property Damage 95%'!F103/'Property Value'!F102</f>
        <v>1.599831342613665E-4</v>
      </c>
      <c r="G103" s="40">
        <f>'Total Property Damage 95%'!G103/'Property Value'!G102</f>
        <v>3.6707099820542266E-4</v>
      </c>
      <c r="H103" s="41">
        <f>'Total Property Damage 95%'!H103/'Property Value'!B102</f>
        <v>5.6930149653738942E-6</v>
      </c>
      <c r="I103" s="41">
        <f>'Total Property Damage 95%'!I103/'Property Value'!C102</f>
        <v>1.0157458354934583E-5</v>
      </c>
      <c r="J103" s="41">
        <f>'Total Property Damage 95%'!J103/'Property Value'!D102</f>
        <v>5.8027775982666189E-6</v>
      </c>
      <c r="K103" s="41">
        <f>'Total Property Damage 95%'!K103/'Property Value'!E102</f>
        <v>3.1769368569329808E-5</v>
      </c>
      <c r="L103" s="41">
        <f>'Total Property Damage 95%'!L103/'Property Value'!F102</f>
        <v>2.0688592735881464E-5</v>
      </c>
      <c r="M103" s="41">
        <f>'Total Property Damage 95%'!M103/'Property Value'!G102</f>
        <v>3.3935786400317749E-5</v>
      </c>
      <c r="N103" s="42">
        <f>'Total Property Damage 95%'!N103/'Property Value'!B102</f>
        <v>7.2396286522995645E-4</v>
      </c>
      <c r="O103" s="42">
        <f>'Total Property Damage 95%'!O103/'Property Value'!C102</f>
        <v>2.1655232011535811E-3</v>
      </c>
      <c r="P103" s="42">
        <f>'Total Property Damage 95%'!P103/'Property Value'!D102</f>
        <v>1.4346783045848361E-3</v>
      </c>
      <c r="Q103" s="42">
        <f>'Total Property Damage 95%'!Q103/'Property Value'!E102</f>
        <v>3.5580921870296315E-3</v>
      </c>
      <c r="R103" s="42">
        <f>'Total Property Damage 95%'!R103/'Property Value'!F102</f>
        <v>1.8073163025118938E-3</v>
      </c>
      <c r="S103" s="42">
        <f>'Total Property Damage 95%'!S103/'Property Value'!G102</f>
        <v>3.9527547560695249E-3</v>
      </c>
    </row>
    <row r="104" spans="1:19" x14ac:dyDescent="0.35">
      <c r="A104">
        <v>2123</v>
      </c>
      <c r="B104" s="40">
        <f>'Total Property Damage 95%'!B104/'Property Value'!B103</f>
        <v>2.6681566338636321E-5</v>
      </c>
      <c r="C104" s="40">
        <f>'Total Property Damage 95%'!C104/'Property Value'!C103</f>
        <v>5.7439432337577072E-5</v>
      </c>
      <c r="D104" s="40">
        <f>'Total Property Damage 95%'!D104/'Property Value'!D103</f>
        <v>5.4835507123304469E-5</v>
      </c>
      <c r="E104" s="40">
        <f>'Total Property Damage 95%'!E104/'Property Value'!E103</f>
        <v>2.6828911139401115E-4</v>
      </c>
      <c r="F104" s="40">
        <f>'Total Property Damage 95%'!F104/'Property Value'!F103</f>
        <v>1.6202150217268271E-4</v>
      </c>
      <c r="G104" s="40">
        <f>'Total Property Damage 95%'!G104/'Property Value'!G103</f>
        <v>3.7174790210139431E-4</v>
      </c>
      <c r="H104" s="41">
        <f>'Total Property Damage 95%'!H104/'Property Value'!B103</f>
        <v>5.6371682276368121E-6</v>
      </c>
      <c r="I104" s="41">
        <f>'Total Property Damage 95%'!I104/'Property Value'!C103</f>
        <v>1.0057816791321353E-5</v>
      </c>
      <c r="J104" s="41">
        <f>'Total Property Damage 95%'!J104/'Property Value'!D103</f>
        <v>5.7458541226305895E-6</v>
      </c>
      <c r="K104" s="41">
        <f>'Total Property Damage 95%'!K104/'Property Value'!E103</f>
        <v>3.1457720768409706E-5</v>
      </c>
      <c r="L104" s="41">
        <f>'Total Property Damage 95%'!L104/'Property Value'!F103</f>
        <v>2.0485643960988484E-5</v>
      </c>
      <c r="M104" s="41">
        <f>'Total Property Damage 95%'!M104/'Property Value'!G103</f>
        <v>3.3602886702261936E-5</v>
      </c>
      <c r="N104" s="42">
        <f>'Total Property Damage 95%'!N104/'Property Value'!B103</f>
        <v>7.2246067944434775E-4</v>
      </c>
      <c r="O104" s="42">
        <f>'Total Property Damage 95%'!O104/'Property Value'!C103</f>
        <v>2.1610298516636932E-3</v>
      </c>
      <c r="P104" s="42">
        <f>'Total Property Damage 95%'!P104/'Property Value'!D103</f>
        <v>1.4317014207423425E-3</v>
      </c>
      <c r="Q104" s="42">
        <f>'Total Property Damage 95%'!Q104/'Property Value'!E103</f>
        <v>3.5507093283721741E-3</v>
      </c>
      <c r="R104" s="42">
        <f>'Total Property Damage 95%'!R104/'Property Value'!F103</f>
        <v>1.8035662139505562E-3</v>
      </c>
      <c r="S104" s="42">
        <f>'Total Property Damage 95%'!S104/'Property Value'!G103</f>
        <v>3.944552992838646E-3</v>
      </c>
    </row>
    <row r="105" spans="1:19" x14ac:dyDescent="0.35">
      <c r="A105">
        <v>2124</v>
      </c>
      <c r="B105" s="40">
        <f>'Total Property Damage 95%'!B105/'Property Value'!B104</f>
        <v>2.7021519977496015E-5</v>
      </c>
      <c r="C105" s="40">
        <f>'Total Property Damage 95%'!C105/'Property Value'!C104</f>
        <v>5.8171276330143537E-5</v>
      </c>
      <c r="D105" s="40">
        <f>'Total Property Damage 95%'!D105/'Property Value'!D104</f>
        <v>5.5534174133654992E-5</v>
      </c>
      <c r="E105" s="40">
        <f>'Total Property Damage 95%'!E105/'Property Value'!E104</f>
        <v>2.7170742119364078E-4</v>
      </c>
      <c r="F105" s="40">
        <f>'Total Property Damage 95%'!F105/'Property Value'!F104</f>
        <v>1.6408584122002564E-4</v>
      </c>
      <c r="G105" s="40">
        <f>'Total Property Damage 95%'!G105/'Property Value'!G104</f>
        <v>3.7648439509636606E-4</v>
      </c>
      <c r="H105" s="41">
        <f>'Total Property Damage 95%'!H105/'Property Value'!B104</f>
        <v>5.5818693293371546E-6</v>
      </c>
      <c r="I105" s="41">
        <f>'Total Property Damage 95%'!I105/'Property Value'!C104</f>
        <v>9.9591526810091751E-6</v>
      </c>
      <c r="J105" s="41">
        <f>'Total Property Damage 95%'!J105/'Property Value'!D104</f>
        <v>5.6894890489018567E-6</v>
      </c>
      <c r="K105" s="41">
        <f>'Total Property Damage 95%'!K105/'Property Value'!E104</f>
        <v>3.1149130137216036E-5</v>
      </c>
      <c r="L105" s="41">
        <f>'Total Property Damage 95%'!L105/'Property Value'!F104</f>
        <v>2.0284686051581441E-5</v>
      </c>
      <c r="M105" s="41">
        <f>'Total Property Damage 95%'!M105/'Property Value'!G104</f>
        <v>3.3273252648551546E-5</v>
      </c>
      <c r="N105" s="42">
        <f>'Total Property Damage 95%'!N105/'Property Value'!B104</f>
        <v>7.2096161061713964E-4</v>
      </c>
      <c r="O105" s="42">
        <f>'Total Property Damage 95%'!O105/'Property Value'!C104</f>
        <v>2.1565458256433611E-3</v>
      </c>
      <c r="P105" s="42">
        <f>'Total Property Damage 95%'!P105/'Property Value'!D104</f>
        <v>1.4287307137810237E-3</v>
      </c>
      <c r="Q105" s="42">
        <f>'Total Property Damage 95%'!Q105/'Property Value'!E104</f>
        <v>3.5433417887674803E-3</v>
      </c>
      <c r="R105" s="42">
        <f>'Total Property Damage 95%'!R105/'Property Value'!F104</f>
        <v>1.7998239066304975E-3</v>
      </c>
      <c r="S105" s="42">
        <f>'Total Property Damage 95%'!S105/'Property Value'!G104</f>
        <v>3.9363682478454889E-3</v>
      </c>
    </row>
    <row r="106" spans="1:19" x14ac:dyDescent="0.35">
      <c r="A106">
        <v>2125</v>
      </c>
      <c r="B106" s="40">
        <f>'Total Property Damage 95%'!B106/'Property Value'!B105</f>
        <v>2.7365805014112015E-5</v>
      </c>
      <c r="C106" s="40">
        <f>'Total Property Damage 95%'!C106/'Property Value'!C105</f>
        <v>5.8912444851307505E-5</v>
      </c>
      <c r="D106" s="40">
        <f>'Total Property Damage 95%'!D106/'Property Value'!D105</f>
        <v>5.6241742959944854E-5</v>
      </c>
      <c r="E106" s="40">
        <f>'Total Property Damage 95%'!E106/'Property Value'!E105</f>
        <v>2.7516928416553861E-4</v>
      </c>
      <c r="F106" s="40">
        <f>'Total Property Damage 95%'!F106/'Property Value'!F105</f>
        <v>1.6617648230534028E-4</v>
      </c>
      <c r="G106" s="40">
        <f>'Total Property Damage 95%'!G106/'Property Value'!G105</f>
        <v>3.812812364235399E-4</v>
      </c>
      <c r="H106" s="41">
        <f>'Total Property Damage 95%'!H106/'Property Value'!B105</f>
        <v>5.5271128963373912E-6</v>
      </c>
      <c r="I106" s="41">
        <f>'Total Property Damage 95%'!I106/'Property Value'!C105</f>
        <v>9.8614564354797484E-6</v>
      </c>
      <c r="J106" s="41">
        <f>'Total Property Damage 95%'!J106/'Property Value'!D105</f>
        <v>5.6336768993282881E-6</v>
      </c>
      <c r="K106" s="41">
        <f>'Total Property Damage 95%'!K106/'Property Value'!E105</f>
        <v>3.0843566685847684E-5</v>
      </c>
      <c r="L106" s="41">
        <f>'Total Property Damage 95%'!L106/'Property Value'!F105</f>
        <v>2.0085699477878083E-5</v>
      </c>
      <c r="M106" s="41">
        <f>'Total Property Damage 95%'!M106/'Property Value'!G105</f>
        <v>3.2946852204213135E-5</v>
      </c>
      <c r="N106" s="42">
        <f>'Total Property Damage 95%'!N106/'Property Value'!B105</f>
        <v>7.1946565228080345E-4</v>
      </c>
      <c r="O106" s="42">
        <f>'Total Property Damage 95%'!O106/'Property Value'!C105</f>
        <v>2.1520711037468646E-3</v>
      </c>
      <c r="P106" s="42">
        <f>'Total Property Damage 95%'!P106/'Property Value'!D105</f>
        <v>1.4257661708841685E-3</v>
      </c>
      <c r="Q106" s="42">
        <f>'Total Property Damage 95%'!Q106/'Property Value'!E105</f>
        <v>3.535989536429304E-3</v>
      </c>
      <c r="R106" s="42">
        <f>'Total Property Damage 95%'!R106/'Property Value'!F105</f>
        <v>1.7960893644060421E-3</v>
      </c>
      <c r="S106" s="42">
        <f>'Total Property Damage 95%'!S106/'Property Value'!G105</f>
        <v>3.9282004857780842E-3</v>
      </c>
    </row>
    <row r="107" spans="1:19" x14ac:dyDescent="0.35">
      <c r="A107">
        <v>2126</v>
      </c>
      <c r="B107" s="40">
        <f>'Total Property Damage 95%'!B107/'Property Value'!B106</f>
        <v>2.7714476635440364E-5</v>
      </c>
      <c r="C107" s="40">
        <f>'Total Property Damage 95%'!C107/'Property Value'!C106</f>
        <v>5.9663056706216553E-5</v>
      </c>
      <c r="D107" s="40">
        <f>'Total Property Damage 95%'!D107/'Property Value'!D106</f>
        <v>5.6958327021479455E-5</v>
      </c>
      <c r="E107" s="40">
        <f>'Total Property Damage 95%'!E107/'Property Value'!E106</f>
        <v>2.78675255226879E-4</v>
      </c>
      <c r="F107" s="40">
        <f>'Total Property Damage 95%'!F107/'Property Value'!F106</f>
        <v>1.6829376054664053E-4</v>
      </c>
      <c r="G107" s="40">
        <f>'Total Property Damage 95%'!G107/'Property Value'!G106</f>
        <v>3.86139194989616E-4</v>
      </c>
      <c r="H107" s="41">
        <f>'Total Property Damage 95%'!H107/'Property Value'!B106</f>
        <v>5.4728936072186386E-6</v>
      </c>
      <c r="I107" s="41">
        <f>'Total Property Damage 95%'!I107/'Property Value'!C106</f>
        <v>9.764718560275214E-6</v>
      </c>
      <c r="J107" s="41">
        <f>'Total Property Damage 95%'!J107/'Property Value'!D106</f>
        <v>5.5784122498928241E-6</v>
      </c>
      <c r="K107" s="41">
        <f>'Total Property Damage 95%'!K107/'Property Value'!E106</f>
        <v>3.0541000718595293E-5</v>
      </c>
      <c r="L107" s="41">
        <f>'Total Property Damage 95%'!L107/'Property Value'!F106</f>
        <v>1.9888664901677346E-5</v>
      </c>
      <c r="M107" s="41">
        <f>'Total Property Damage 95%'!M107/'Property Value'!G106</f>
        <v>3.262365364852653E-5</v>
      </c>
      <c r="N107" s="42">
        <f>'Total Property Damage 95%'!N107/'Property Value'!B106</f>
        <v>7.1797279798123024E-4</v>
      </c>
      <c r="O107" s="42">
        <f>'Total Property Damage 95%'!O107/'Property Value'!C106</f>
        <v>2.147605666668623E-3</v>
      </c>
      <c r="P107" s="42">
        <f>'Total Property Damage 95%'!P107/'Property Value'!D106</f>
        <v>1.4228077792616594E-3</v>
      </c>
      <c r="Q107" s="42">
        <f>'Total Property Damage 95%'!Q107/'Property Value'!E106</f>
        <v>3.5286525396373515E-3</v>
      </c>
      <c r="R107" s="42">
        <f>'Total Property Damage 95%'!R107/'Property Value'!F106</f>
        <v>1.7923625711650148E-3</v>
      </c>
      <c r="S107" s="42">
        <f>'Total Property Damage 95%'!S107/'Property Value'!G106</f>
        <v>3.9200496713977327E-3</v>
      </c>
    </row>
    <row r="108" spans="1:19" x14ac:dyDescent="0.35">
      <c r="A108">
        <v>2127</v>
      </c>
      <c r="B108" s="40">
        <f>'Total Property Damage 95%'!B108/'Property Value'!B107</f>
        <v>2.8067590731581975E-5</v>
      </c>
      <c r="C108" s="40">
        <f>'Total Property Damage 95%'!C108/'Property Value'!C107</f>
        <v>6.0423232213731656E-5</v>
      </c>
      <c r="D108" s="40">
        <f>'Total Property Damage 95%'!D108/'Property Value'!D107</f>
        <v>5.768404118265572E-5</v>
      </c>
      <c r="E108" s="40">
        <f>'Total Property Damage 95%'!E108/'Property Value'!E107</f>
        <v>2.8222589636511488E-4</v>
      </c>
      <c r="F108" s="40">
        <f>'Total Property Damage 95%'!F108/'Property Value'!F107</f>
        <v>1.7043801533172658E-4</v>
      </c>
      <c r="G108" s="40">
        <f>'Total Property Damage 95%'!G108/'Property Value'!G107</f>
        <v>3.9105904949804447E-4</v>
      </c>
      <c r="H108" s="41">
        <f>'Total Property Damage 95%'!H108/'Property Value'!B107</f>
        <v>5.4192061927635089E-6</v>
      </c>
      <c r="I108" s="41">
        <f>'Total Property Damage 95%'!I108/'Property Value'!C107</f>
        <v>9.6689296540754428E-6</v>
      </c>
      <c r="J108" s="41">
        <f>'Total Property Damage 95%'!J108/'Property Value'!D107</f>
        <v>5.5236897297863579E-6</v>
      </c>
      <c r="K108" s="41">
        <f>'Total Property Damage 95%'!K108/'Property Value'!E107</f>
        <v>3.0241402831055331E-5</v>
      </c>
      <c r="L108" s="41">
        <f>'Total Property Damage 95%'!L108/'Property Value'!F107</f>
        <v>1.9693563174480018E-5</v>
      </c>
      <c r="M108" s="41">
        <f>'Total Property Damage 95%'!M108/'Property Value'!G107</f>
        <v>3.2303625571942161E-5</v>
      </c>
      <c r="N108" s="42">
        <f>'Total Property Damage 95%'!N108/'Property Value'!B107</f>
        <v>7.1648304127770312E-4</v>
      </c>
      <c r="O108" s="42">
        <f>'Total Property Damage 95%'!O108/'Property Value'!C107</f>
        <v>2.1431494951431162E-3</v>
      </c>
      <c r="P108" s="42">
        <f>'Total Property Damage 95%'!P108/'Property Value'!D107</f>
        <v>1.4198555261499184E-3</v>
      </c>
      <c r="Q108" s="42">
        <f>'Total Property Damage 95%'!Q108/'Property Value'!E107</f>
        <v>3.5213307667371465E-3</v>
      </c>
      <c r="R108" s="42">
        <f>'Total Property Damage 95%'!R108/'Property Value'!F107</f>
        <v>1.7886435108286729E-3</v>
      </c>
      <c r="S108" s="42">
        <f>'Total Property Damage 95%'!S108/'Property Value'!G107</f>
        <v>3.9119157695388538E-3</v>
      </c>
    </row>
    <row r="109" spans="1:19" x14ac:dyDescent="0.35">
      <c r="A109">
        <v>2128</v>
      </c>
      <c r="B109" s="40">
        <f>'Total Property Damage 95%'!B109/'Property Value'!B108</f>
        <v>2.8425203904741493E-5</v>
      </c>
      <c r="C109" s="40">
        <f>'Total Property Damage 95%'!C109/'Property Value'!C108</f>
        <v>6.1193093225713467E-5</v>
      </c>
      <c r="D109" s="40">
        <f>'Total Property Damage 95%'!D109/'Property Value'!D108</f>
        <v>5.841900177137423E-5</v>
      </c>
      <c r="E109" s="40">
        <f>'Total Property Damage 95%'!E109/'Property Value'!E108</f>
        <v>2.8582177672806144E-4</v>
      </c>
      <c r="F109" s="40">
        <f>'Total Property Damage 95%'!F109/'Property Value'!F108</f>
        <v>1.7260959037258705E-4</v>
      </c>
      <c r="G109" s="40">
        <f>'Total Property Damage 95%'!G109/'Property Value'!G108</f>
        <v>3.9604158857384697E-4</v>
      </c>
      <c r="H109" s="41">
        <f>'Total Property Damage 95%'!H109/'Property Value'!B108</f>
        <v>5.3660454354440245E-6</v>
      </c>
      <c r="I109" s="41">
        <f>'Total Property Damage 95%'!I109/'Property Value'!C108</f>
        <v>9.5740804077843823E-6</v>
      </c>
      <c r="J109" s="41">
        <f>'Total Property Damage 95%'!J109/'Property Value'!D108</f>
        <v>5.4695040208857793E-6</v>
      </c>
      <c r="K109" s="41">
        <f>'Total Property Damage 95%'!K109/'Property Value'!E108</f>
        <v>2.9944743907272496E-5</v>
      </c>
      <c r="L109" s="41">
        <f>'Total Property Damage 95%'!L109/'Property Value'!F108</f>
        <v>1.9500375335627819E-5</v>
      </c>
      <c r="M109" s="41">
        <f>'Total Property Damage 95%'!M109/'Property Value'!G108</f>
        <v>3.1986736873028532E-5</v>
      </c>
      <c r="N109" s="42">
        <f>'Total Property Damage 95%'!N109/'Property Value'!B108</f>
        <v>7.1499637574286908E-4</v>
      </c>
      <c r="O109" s="42">
        <f>'Total Property Damage 95%'!O109/'Property Value'!C108</f>
        <v>2.1387025699447972E-3</v>
      </c>
      <c r="P109" s="42">
        <f>'Total Property Damage 95%'!P109/'Property Value'!D108</f>
        <v>1.4169093988118499E-3</v>
      </c>
      <c r="Q109" s="42">
        <f>'Total Property Damage 95%'!Q109/'Property Value'!E108</f>
        <v>3.5140241861398966E-3</v>
      </c>
      <c r="R109" s="42">
        <f>'Total Property Damage 95%'!R109/'Property Value'!F108</f>
        <v>1.7849321673516366E-3</v>
      </c>
      <c r="S109" s="42">
        <f>'Total Property Damage 95%'!S109/'Property Value'!G108</f>
        <v>3.9037987451088323E-3</v>
      </c>
    </row>
    <row r="110" spans="1:19" x14ac:dyDescent="0.35">
      <c r="A110">
        <v>2129</v>
      </c>
      <c r="B110" s="40">
        <f>'Total Property Damage 95%'!B110/'Property Value'!B109</f>
        <v>2.8787373478300323E-5</v>
      </c>
      <c r="C110" s="40">
        <f>'Total Property Damage 95%'!C110/'Property Value'!C109</f>
        <v>6.1972763146554585E-5</v>
      </c>
      <c r="D110" s="40">
        <f>'Total Property Damage 95%'!D110/'Property Value'!D109</f>
        <v>5.916332659768593E-5</v>
      </c>
      <c r="E110" s="40">
        <f>'Total Property Damage 95%'!E110/'Property Value'!E109</f>
        <v>2.8946347271512741E-4</v>
      </c>
      <c r="F110" s="40">
        <f>'Total Property Damage 95%'!F110/'Property Value'!F109</f>
        <v>1.7480883376049379E-4</v>
      </c>
      <c r="G110" s="40">
        <f>'Total Property Damage 95%'!G110/'Property Value'!G109</f>
        <v>4.010876108900291E-4</v>
      </c>
      <c r="H110" s="41">
        <f>'Total Property Damage 95%'!H110/'Property Value'!B109</f>
        <v>5.313406168914567E-6</v>
      </c>
      <c r="I110" s="41">
        <f>'Total Property Damage 95%'!I110/'Property Value'!C109</f>
        <v>9.4801616036253729E-6</v>
      </c>
      <c r="J110" s="41">
        <f>'Total Property Damage 95%'!J110/'Property Value'!D109</f>
        <v>5.4158498572371402E-6</v>
      </c>
      <c r="K110" s="41">
        <f>'Total Property Damage 95%'!K110/'Property Value'!E109</f>
        <v>2.9650995116910117E-5</v>
      </c>
      <c r="L110" s="41">
        <f>'Total Property Damage 95%'!L110/'Property Value'!F109</f>
        <v>1.930908261046072E-5</v>
      </c>
      <c r="M110" s="41">
        <f>'Total Property Damage 95%'!M110/'Property Value'!G109</f>
        <v>3.1672956755449712E-5</v>
      </c>
      <c r="N110" s="42">
        <f>'Total Property Damage 95%'!N110/'Property Value'!B109</f>
        <v>7.1351279496271189E-4</v>
      </c>
      <c r="O110" s="42">
        <f>'Total Property Damage 95%'!O110/'Property Value'!C109</f>
        <v>2.1342648718880117E-3</v>
      </c>
      <c r="P110" s="42">
        <f>'Total Property Damage 95%'!P110/'Property Value'!D109</f>
        <v>1.4139693845367884E-3</v>
      </c>
      <c r="Q110" s="42">
        <f>'Total Property Damage 95%'!Q110/'Property Value'!E109</f>
        <v>3.5067327663223509E-3</v>
      </c>
      <c r="R110" s="42">
        <f>'Total Property Damage 95%'!R110/'Property Value'!F109</f>
        <v>1.7812285247218176E-3</v>
      </c>
      <c r="S110" s="42">
        <f>'Total Property Damage 95%'!S110/'Property Value'!G109</f>
        <v>3.895698563087871E-3</v>
      </c>
    </row>
    <row r="111" spans="1:19" x14ac:dyDescent="0.35">
      <c r="A111">
        <v>2130</v>
      </c>
      <c r="B111" s="40">
        <f>'Total Property Damage 95%'!B111/'Property Value'!B110</f>
        <v>2.7704731015483892E-5</v>
      </c>
      <c r="C111" s="40">
        <f>'Total Property Damage 95%'!C111/'Property Value'!C110</f>
        <v>5.9642076570681296E-5</v>
      </c>
      <c r="D111" s="40">
        <f>'Total Property Damage 95%'!D111/'Property Value'!D110</f>
        <v>5.6938297986985689E-5</v>
      </c>
      <c r="E111" s="40">
        <f>'Total Property Damage 95%'!E111/'Property Value'!E110</f>
        <v>2.7857726084060792E-4</v>
      </c>
      <c r="F111" s="40">
        <f>'Total Property Damage 95%'!F111/'Property Value'!F110</f>
        <v>1.6823458111298541E-4</v>
      </c>
      <c r="G111" s="40">
        <f>'Total Property Damage 95%'!G111/'Property Value'!G110</f>
        <v>3.8600341159041393E-4</v>
      </c>
      <c r="H111" s="41">
        <f>'Total Property Damage 95%'!H111/'Property Value'!B110</f>
        <v>4.9997136075582926E-6</v>
      </c>
      <c r="I111" s="41">
        <f>'Total Property Damage 95%'!I111/'Property Value'!C110</f>
        <v>8.9204723796185867E-6</v>
      </c>
      <c r="J111" s="41">
        <f>'Total Property Damage 95%'!J111/'Property Value'!D110</f>
        <v>5.0961092314259597E-6</v>
      </c>
      <c r="K111" s="41">
        <f>'Total Property Damage 95%'!K111/'Property Value'!E110</f>
        <v>2.7900461408532611E-5</v>
      </c>
      <c r="L111" s="41">
        <f>'Total Property Damage 95%'!L111/'Property Value'!F110</f>
        <v>1.8169114125282279E-5</v>
      </c>
      <c r="M111" s="41">
        <f>'Total Property Damage 95%'!M111/'Property Value'!G110</f>
        <v>2.9803050594601251E-5</v>
      </c>
      <c r="N111" s="42">
        <f>'Total Property Damage 95%'!N111/'Property Value'!B110</f>
        <v>6.7663293425643961E-4</v>
      </c>
      <c r="O111" s="42">
        <f>'Total Property Damage 95%'!O111/'Property Value'!C110</f>
        <v>2.0239495534505429E-3</v>
      </c>
      <c r="P111" s="42">
        <f>'Total Property Damage 95%'!P111/'Property Value'!D110</f>
        <v>1.3408845088165493E-3</v>
      </c>
      <c r="Q111" s="42">
        <f>'Total Property Damage 95%'!Q111/'Property Value'!E110</f>
        <v>3.3254776902128217E-3</v>
      </c>
      <c r="R111" s="42">
        <f>'Total Property Damage 95%'!R111/'Property Value'!F110</f>
        <v>1.6891608556603081E-3</v>
      </c>
      <c r="S111" s="42">
        <f>'Total Property Damage 95%'!S111/'Property Value'!G110</f>
        <v>3.6943387257105825E-3</v>
      </c>
    </row>
    <row r="112" spans="1:19" x14ac:dyDescent="0.35">
      <c r="A112">
        <v>2131</v>
      </c>
      <c r="B112" s="40">
        <f>'Total Property Damage 95%'!B112/'Property Value'!B111</f>
        <v>2.805772094129288E-5</v>
      </c>
      <c r="C112" s="40">
        <f>'Total Property Damage 95%'!C112/'Property Value'!C111</f>
        <v>6.0401984767299864E-5</v>
      </c>
      <c r="D112" s="40">
        <f>'Total Property Damage 95%'!D112/'Property Value'!D111</f>
        <v>5.7663756955379318E-5</v>
      </c>
      <c r="E112" s="40">
        <f>'Total Property Damage 95%'!E112/'Property Value'!E111</f>
        <v>2.8212665341840408E-4</v>
      </c>
      <c r="F112" s="40">
        <f>'Total Property Damage 95%'!F112/'Property Value'!F111</f>
        <v>1.7037808188447422E-4</v>
      </c>
      <c r="G112" s="40">
        <f>'Total Property Damage 95%'!G112/'Property Value'!G111</f>
        <v>3.9092153606320394E-4</v>
      </c>
      <c r="H112" s="41">
        <f>'Total Property Damage 95%'!H112/'Property Value'!B111</f>
        <v>4.9506679443552122E-6</v>
      </c>
      <c r="I112" s="41">
        <f>'Total Property Damage 95%'!I112/'Property Value'!C111</f>
        <v>8.8329652705550314E-6</v>
      </c>
      <c r="J112" s="41">
        <f>'Total Property Damage 95%'!J112/'Property Value'!D111</f>
        <v>5.046117956599182E-6</v>
      </c>
      <c r="K112" s="41">
        <f>'Total Property Damage 95%'!K112/'Property Value'!E111</f>
        <v>2.7626766405005858E-5</v>
      </c>
      <c r="L112" s="41">
        <f>'Total Property Damage 95%'!L112/'Property Value'!F111</f>
        <v>1.7990880665921771E-5</v>
      </c>
      <c r="M112" s="41">
        <f>'Total Property Damage 95%'!M112/'Property Value'!G111</f>
        <v>2.9510691772352425E-5</v>
      </c>
      <c r="N112" s="42">
        <f>'Total Property Damage 95%'!N112/'Property Value'!B111</f>
        <v>6.7522895564823876E-4</v>
      </c>
      <c r="O112" s="42">
        <f>'Total Property Damage 95%'!O112/'Property Value'!C111</f>
        <v>2.019749962012912E-3</v>
      </c>
      <c r="P112" s="42">
        <f>'Total Property Damage 95%'!P112/'Property Value'!D111</f>
        <v>1.3381022422860038E-3</v>
      </c>
      <c r="Q112" s="42">
        <f>'Total Property Damage 95%'!Q112/'Property Value'!E111</f>
        <v>3.3185774946965646E-3</v>
      </c>
      <c r="R112" s="42">
        <f>'Total Property Damage 95%'!R112/'Property Value'!F111</f>
        <v>1.6856559335864758E-3</v>
      </c>
      <c r="S112" s="42">
        <f>'Total Property Damage 95%'!S112/'Property Value'!G111</f>
        <v>3.6866731624786574E-3</v>
      </c>
    </row>
    <row r="113" spans="1:19" x14ac:dyDescent="0.35">
      <c r="A113">
        <v>2132</v>
      </c>
      <c r="B113" s="40">
        <f>'Total Property Damage 95%'!B113/'Property Value'!B112</f>
        <v>2.8415208362047876E-5</v>
      </c>
      <c r="C113" s="40">
        <f>'Total Property Damage 95%'!C113/'Property Value'!C112</f>
        <v>6.1171575062538916E-5</v>
      </c>
      <c r="D113" s="40">
        <f>'Total Property Damage 95%'!D113/'Property Value'!D112</f>
        <v>5.8398459099867598E-5</v>
      </c>
      <c r="E113" s="40">
        <f>'Total Property Damage 95%'!E113/'Property Value'!E112</f>
        <v>2.8572126931282444E-4</v>
      </c>
      <c r="F113" s="40">
        <f>'Total Property Damage 95%'!F113/'Property Value'!F112</f>
        <v>1.7254889330474267E-4</v>
      </c>
      <c r="G113" s="40">
        <f>'Total Property Damage 95%'!G113/'Property Value'!G112</f>
        <v>3.9590232306073745E-4</v>
      </c>
      <c r="H113" s="41">
        <f>'Total Property Damage 95%'!H113/'Property Value'!B112</f>
        <v>4.9021034041259344E-6</v>
      </c>
      <c r="I113" s="41">
        <f>'Total Property Damage 95%'!I113/'Property Value'!C112</f>
        <v>8.7463165795001608E-6</v>
      </c>
      <c r="J113" s="41">
        <f>'Total Property Damage 95%'!J113/'Property Value'!D112</f>
        <v>4.9966170809073746E-6</v>
      </c>
      <c r="K113" s="41">
        <f>'Total Property Damage 95%'!K113/'Property Value'!E112</f>
        <v>2.7355756265856743E-5</v>
      </c>
      <c r="L113" s="41">
        <f>'Total Property Damage 95%'!L113/'Property Value'!F112</f>
        <v>1.7814395622351742E-5</v>
      </c>
      <c r="M113" s="41">
        <f>'Total Property Damage 95%'!M113/'Property Value'!G112</f>
        <v>2.9221200900841573E-5</v>
      </c>
      <c r="N113" s="42">
        <f>'Total Property Damage 95%'!N113/'Property Value'!B112</f>
        <v>6.7382789022358603E-4</v>
      </c>
      <c r="O113" s="42">
        <f>'Total Property Damage 95%'!O113/'Property Value'!C112</f>
        <v>2.0155590845119566E-3</v>
      </c>
      <c r="P113" s="42">
        <f>'Total Property Damage 95%'!P113/'Property Value'!D112</f>
        <v>1.3353257488157003E-3</v>
      </c>
      <c r="Q113" s="42">
        <f>'Total Property Damage 95%'!Q113/'Property Value'!E112</f>
        <v>3.3116916167318282E-3</v>
      </c>
      <c r="R113" s="42">
        <f>'Total Property Damage 95%'!R113/'Property Value'!F112</f>
        <v>1.6821582840460449E-3</v>
      </c>
      <c r="S113" s="42">
        <f>'Total Property Damage 95%'!S113/'Property Value'!G112</f>
        <v>3.679023504896978E-3</v>
      </c>
    </row>
    <row r="114" spans="1:19" x14ac:dyDescent="0.35">
      <c r="A114">
        <v>2133</v>
      </c>
      <c r="B114" s="40">
        <f>'Total Property Damage 95%'!B114/'Property Value'!B113</f>
        <v>2.8777250580972878E-5</v>
      </c>
      <c r="C114" s="40">
        <f>'Total Property Damage 95%'!C114/'Property Value'!C113</f>
        <v>6.1950970817396689E-5</v>
      </c>
      <c r="D114" s="40">
        <f>'Total Property Damage 95%'!D114/'Property Value'!D113</f>
        <v>5.9142522189074286E-5</v>
      </c>
      <c r="E114" s="40">
        <f>'Total Property Damage 95%'!E114/'Property Value'!E113</f>
        <v>2.8936168472059058E-4</v>
      </c>
      <c r="F114" s="40">
        <f>'Total Property Damage 95%'!F114/'Property Value'!F113</f>
        <v>1.7474736334265869E-4</v>
      </c>
      <c r="G114" s="40">
        <f>'Total Property Damage 95%'!G114/'Property Value'!G113</f>
        <v>4.0094657097517166E-4</v>
      </c>
      <c r="H114" s="41">
        <f>'Total Property Damage 95%'!H114/'Property Value'!B113</f>
        <v>4.8540152672010577E-6</v>
      </c>
      <c r="I114" s="41">
        <f>'Total Property Damage 95%'!I114/'Property Value'!C113</f>
        <v>8.660517885635538E-6</v>
      </c>
      <c r="J114" s="41">
        <f>'Total Property Damage 95%'!J114/'Property Value'!D113</f>
        <v>4.9476017936848286E-6</v>
      </c>
      <c r="K114" s="41">
        <f>'Total Property Damage 95%'!K114/'Property Value'!E113</f>
        <v>2.7087404653385883E-5</v>
      </c>
      <c r="L114" s="41">
        <f>'Total Property Damage 95%'!L114/'Property Value'!F113</f>
        <v>1.7639641843147379E-5</v>
      </c>
      <c r="M114" s="41">
        <f>'Total Property Damage 95%'!M114/'Property Value'!G113</f>
        <v>2.8934549846348046E-5</v>
      </c>
      <c r="N114" s="42">
        <f>'Total Property Damage 95%'!N114/'Property Value'!B113</f>
        <v>6.7242973193777525E-4</v>
      </c>
      <c r="O114" s="42">
        <f>'Total Property Damage 95%'!O114/'Property Value'!C113</f>
        <v>2.0113769028667051E-3</v>
      </c>
      <c r="P114" s="42">
        <f>'Total Property Damage 95%'!P114/'Property Value'!D113</f>
        <v>1.3325550164268352E-3</v>
      </c>
      <c r="Q114" s="42">
        <f>'Total Property Damage 95%'!Q114/'Property Value'!E113</f>
        <v>3.3048200266104291E-3</v>
      </c>
      <c r="R114" s="42">
        <f>'Total Property Damage 95%'!R114/'Property Value'!F113</f>
        <v>1.6786678919488824E-3</v>
      </c>
      <c r="S114" s="42">
        <f>'Total Property Damage 95%'!S114/'Property Value'!G113</f>
        <v>3.6713897199621378E-3</v>
      </c>
    </row>
    <row r="115" spans="1:19" x14ac:dyDescent="0.35">
      <c r="A115">
        <v>2134</v>
      </c>
      <c r="B115" s="40">
        <f>'Total Property Damage 95%'!B115/'Property Value'!B114</f>
        <v>2.9143905631400434E-5</v>
      </c>
      <c r="C115" s="40">
        <f>'Total Property Damage 95%'!C115/'Property Value'!C114</f>
        <v>6.2740296964631446E-5</v>
      </c>
      <c r="D115" s="40">
        <f>'Total Property Damage 95%'!D115/'Property Value'!D114</f>
        <v>5.9896065492129993E-5</v>
      </c>
      <c r="E115" s="40">
        <f>'Total Property Damage 95%'!E115/'Property Value'!E114</f>
        <v>2.9304848317982836E-4</v>
      </c>
      <c r="F115" s="40">
        <f>'Total Property Damage 95%'!F115/'Property Value'!F114</f>
        <v>1.7697384440061107E-4</v>
      </c>
      <c r="G115" s="40">
        <f>'Total Property Damage 95%'!G115/'Property Value'!G114</f>
        <v>4.0605508837109202E-4</v>
      </c>
      <c r="H115" s="41">
        <f>'Total Property Damage 95%'!H115/'Property Value'!B114</f>
        <v>4.806398860209694E-6</v>
      </c>
      <c r="I115" s="41">
        <f>'Total Property Damage 95%'!I115/'Property Value'!C114</f>
        <v>8.5755608507483779E-6</v>
      </c>
      <c r="J115" s="41">
        <f>'Total Property Damage 95%'!J115/'Property Value'!D114</f>
        <v>4.8990673314569959E-6</v>
      </c>
      <c r="K115" s="41">
        <f>'Total Property Damage 95%'!K115/'Property Value'!E114</f>
        <v>2.6821685488258671E-5</v>
      </c>
      <c r="L115" s="41">
        <f>'Total Property Damage 95%'!L115/'Property Value'!F114</f>
        <v>1.7466602345134113E-5</v>
      </c>
      <c r="M115" s="41">
        <f>'Total Property Damage 95%'!M115/'Property Value'!G114</f>
        <v>2.8650710751134388E-5</v>
      </c>
      <c r="N115" s="42">
        <f>'Total Property Damage 95%'!N115/'Property Value'!B114</f>
        <v>6.710344747586426E-4</v>
      </c>
      <c r="O115" s="42">
        <f>'Total Property Damage 95%'!O115/'Property Value'!C114</f>
        <v>2.007203399033704E-3</v>
      </c>
      <c r="P115" s="42">
        <f>'Total Property Damage 95%'!P115/'Property Value'!D114</f>
        <v>1.3297900331654601E-3</v>
      </c>
      <c r="Q115" s="42">
        <f>'Total Property Damage 95%'!Q115/'Property Value'!E114</f>
        <v>3.2979626946858251E-3</v>
      </c>
      <c r="R115" s="42">
        <f>'Total Property Damage 95%'!R115/'Property Value'!F114</f>
        <v>1.6751847422361657E-3</v>
      </c>
      <c r="S115" s="42">
        <f>'Total Property Damage 95%'!S115/'Property Value'!G114</f>
        <v>3.6637717747392082E-3</v>
      </c>
    </row>
    <row r="116" spans="1:19" x14ac:dyDescent="0.35">
      <c r="A116">
        <v>2135</v>
      </c>
      <c r="B116" s="40">
        <f>'Total Property Damage 95%'!B116/'Property Value'!B115</f>
        <v>2.9515232286074051E-5</v>
      </c>
      <c r="C116" s="40">
        <f>'Total Property Damage 95%'!C116/'Property Value'!C115</f>
        <v>6.3539680028787583E-5</v>
      </c>
      <c r="D116" s="40">
        <f>'Total Property Damage 95%'!D116/'Property Value'!D115</f>
        <v>6.0659209797790309E-5</v>
      </c>
      <c r="E116" s="40">
        <f>'Total Property Damage 95%'!E116/'Property Value'!E115</f>
        <v>2.9678225566360633E-4</v>
      </c>
      <c r="F116" s="40">
        <f>'Total Property Damage 95%'!F116/'Property Value'!F115</f>
        <v>1.7922869337099772E-4</v>
      </c>
      <c r="G116" s="40">
        <f>'Total Property Damage 95%'!G116/'Property Value'!G115</f>
        <v>4.1122869411512055E-4</v>
      </c>
      <c r="H116" s="41">
        <f>'Total Property Damage 95%'!H116/'Property Value'!B115</f>
        <v>4.7592495556252971E-6</v>
      </c>
      <c r="I116" s="41">
        <f>'Total Property Damage 95%'!I116/'Property Value'!C115</f>
        <v>8.4914372184212208E-6</v>
      </c>
      <c r="J116" s="41">
        <f>'Total Property Damage 95%'!J116/'Property Value'!D115</f>
        <v>4.851008977477556E-6</v>
      </c>
      <c r="K116" s="41">
        <f>'Total Property Damage 95%'!K116/'Property Value'!E115</f>
        <v>2.6558572946970824E-5</v>
      </c>
      <c r="L116" s="41">
        <f>'Total Property Damage 95%'!L116/'Property Value'!F115</f>
        <v>1.7295260311737131E-5</v>
      </c>
      <c r="M116" s="41">
        <f>'Total Property Damage 95%'!M116/'Property Value'!G115</f>
        <v>2.8369656030739063E-5</v>
      </c>
      <c r="N116" s="42">
        <f>'Total Property Damage 95%'!N116/'Property Value'!B115</f>
        <v>6.696421126665404E-4</v>
      </c>
      <c r="O116" s="42">
        <f>'Total Property Damage 95%'!O116/'Property Value'!C115</f>
        <v>2.0030385550069371E-3</v>
      </c>
      <c r="P116" s="42">
        <f>'Total Property Damage 95%'!P116/'Property Value'!D115</f>
        <v>1.3270307871024309E-3</v>
      </c>
      <c r="Q116" s="42">
        <f>'Total Property Damage 95%'!Q116/'Property Value'!E115</f>
        <v>3.29111959137299E-3</v>
      </c>
      <c r="R116" s="42">
        <f>'Total Property Damage 95%'!R116/'Property Value'!F115</f>
        <v>1.6717088198803188E-3</v>
      </c>
      <c r="S116" s="42">
        <f>'Total Property Damage 95%'!S116/'Property Value'!G115</f>
        <v>3.6561696363616005E-3</v>
      </c>
    </row>
    <row r="117" spans="1:19" x14ac:dyDescent="0.35">
      <c r="A117">
        <v>2136</v>
      </c>
      <c r="B117" s="40">
        <f>'Total Property Damage 95%'!B117/'Property Value'!B116</f>
        <v>2.9891290066569142E-5</v>
      </c>
      <c r="C117" s="40">
        <f>'Total Property Damage 95%'!C117/'Property Value'!C116</f>
        <v>6.4349248146476705E-5</v>
      </c>
      <c r="D117" s="40">
        <f>'Total Property Damage 95%'!D117/'Property Value'!D116</f>
        <v>6.1432077433797551E-5</v>
      </c>
      <c r="E117" s="40">
        <f>'Total Property Damage 95%'!E117/'Property Value'!E116</f>
        <v>3.005636006746649E-4</v>
      </c>
      <c r="F117" s="40">
        <f>'Total Property Damage 95%'!F117/'Property Value'!F116</f>
        <v>1.815122716934334E-4</v>
      </c>
      <c r="G117" s="40">
        <f>'Total Property Damage 95%'!G117/'Property Value'!G116</f>
        <v>4.1646821750717571E-4</v>
      </c>
      <c r="H117" s="41">
        <f>'Total Property Damage 95%'!H117/'Property Value'!B116</f>
        <v>4.7125627713159451E-6</v>
      </c>
      <c r="I117" s="41">
        <f>'Total Property Damage 95%'!I117/'Property Value'!C116</f>
        <v>8.4081388132295316E-6</v>
      </c>
      <c r="J117" s="41">
        <f>'Total Property Damage 95%'!J117/'Property Value'!D116</f>
        <v>4.8034220612700349E-6</v>
      </c>
      <c r="K117" s="41">
        <f>'Total Property Damage 95%'!K117/'Property Value'!E116</f>
        <v>2.6298041459338737E-5</v>
      </c>
      <c r="L117" s="41">
        <f>'Total Property Damage 95%'!L117/'Property Value'!F116</f>
        <v>1.7125599091347087E-5</v>
      </c>
      <c r="M117" s="41">
        <f>'Total Property Damage 95%'!M117/'Property Value'!G116</f>
        <v>2.8091358371295647E-5</v>
      </c>
      <c r="N117" s="42">
        <f>'Total Property Damage 95%'!N117/'Property Value'!B116</f>
        <v>6.6825263965431198E-4</v>
      </c>
      <c r="O117" s="42">
        <f>'Total Property Damage 95%'!O117/'Property Value'!C116</f>
        <v>1.998882352817752E-3</v>
      </c>
      <c r="P117" s="42">
        <f>'Total Property Damage 95%'!P117/'Property Value'!D116</f>
        <v>1.3242772663333549E-3</v>
      </c>
      <c r="Q117" s="42">
        <f>'Total Property Damage 95%'!Q117/'Property Value'!E116</f>
        <v>3.2842906871482849E-3</v>
      </c>
      <c r="R117" s="42">
        <f>'Total Property Damage 95%'!R117/'Property Value'!F116</f>
        <v>1.6682401098849476E-3</v>
      </c>
      <c r="S117" s="42">
        <f>'Total Property Damage 95%'!S117/'Property Value'!G116</f>
        <v>3.6485832720309216E-3</v>
      </c>
    </row>
    <row r="118" spans="1:19" x14ac:dyDescent="0.35">
      <c r="A118">
        <v>2137</v>
      </c>
      <c r="B118" s="40">
        <f>'Total Property Damage 95%'!B118/'Property Value'!B117</f>
        <v>3.0272139252833972E-5</v>
      </c>
      <c r="C118" s="40">
        <f>'Total Property Damage 95%'!C118/'Property Value'!C117</f>
        <v>6.5169131086917226E-5</v>
      </c>
      <c r="D118" s="40">
        <f>'Total Property Damage 95%'!D118/'Property Value'!D117</f>
        <v>6.2214792286489261E-5</v>
      </c>
      <c r="E118" s="40">
        <f>'Total Property Damage 95%'!E118/'Property Value'!E117</f>
        <v>3.0439312434135326E-4</v>
      </c>
      <c r="F118" s="40">
        <f>'Total Property Damage 95%'!F118/'Property Value'!F117</f>
        <v>1.8382494541268647E-4</v>
      </c>
      <c r="G118" s="40">
        <f>'Total Property Damage 95%'!G118/'Property Value'!G117</f>
        <v>4.2177449841340411E-4</v>
      </c>
      <c r="H118" s="41">
        <f>'Total Property Damage 95%'!H118/'Property Value'!B117</f>
        <v>4.6663339700990257E-6</v>
      </c>
      <c r="I118" s="41">
        <f>'Total Property Damage 95%'!I118/'Property Value'!C117</f>
        <v>8.3256575399471997E-6</v>
      </c>
      <c r="J118" s="41">
        <f>'Total Property Damage 95%'!J118/'Property Value'!D117</f>
        <v>4.7563019581738986E-6</v>
      </c>
      <c r="K118" s="41">
        <f>'Total Property Damage 95%'!K118/'Property Value'!E117</f>
        <v>2.604006570601448E-5</v>
      </c>
      <c r="L118" s="41">
        <f>'Total Property Damage 95%'!L118/'Property Value'!F117</f>
        <v>1.695760219570182E-5</v>
      </c>
      <c r="M118" s="41">
        <f>'Total Property Damage 95%'!M118/'Property Value'!G117</f>
        <v>2.7815790726878418E-5</v>
      </c>
      <c r="N118" s="42">
        <f>'Total Property Damage 95%'!N118/'Property Value'!B117</f>
        <v>6.6686604972726463E-4</v>
      </c>
      <c r="O118" s="42">
        <f>'Total Property Damage 95%'!O118/'Property Value'!C117</f>
        <v>1.9947347745347789E-3</v>
      </c>
      <c r="P118" s="42">
        <f>'Total Property Damage 95%'!P118/'Property Value'!D117</f>
        <v>1.3215294589785417E-3</v>
      </c>
      <c r="Q118" s="42">
        <f>'Total Property Damage 95%'!Q118/'Property Value'!E117</f>
        <v>3.27747595254933E-3</v>
      </c>
      <c r="R118" s="42">
        <f>'Total Property Damage 95%'!R118/'Property Value'!F117</f>
        <v>1.6647785972847742E-3</v>
      </c>
      <c r="S118" s="42">
        <f>'Total Property Damage 95%'!S118/'Property Value'!G117</f>
        <v>3.641012649016835E-3</v>
      </c>
    </row>
    <row r="119" spans="1:19" x14ac:dyDescent="0.35">
      <c r="A119">
        <v>2138</v>
      </c>
      <c r="B119" s="40">
        <f>'Total Property Damage 95%'!B119/'Property Value'!B118</f>
        <v>3.0657840892852238E-5</v>
      </c>
      <c r="C119" s="40">
        <f>'Total Property Damage 95%'!C119/'Property Value'!C118</f>
        <v>6.5999460272735713E-5</v>
      </c>
      <c r="D119" s="40">
        <f>'Total Property Damage 95%'!D119/'Property Value'!D118</f>
        <v>6.3007479820656448E-5</v>
      </c>
      <c r="E119" s="40">
        <f>'Total Property Damage 95%'!E119/'Property Value'!E118</f>
        <v>3.0827144051478837E-4</v>
      </c>
      <c r="F119" s="40">
        <f>'Total Property Damage 95%'!F119/'Property Value'!F118</f>
        <v>1.8616708523735395E-4</v>
      </c>
      <c r="G119" s="40">
        <f>'Total Property Damage 95%'!G119/'Property Value'!G118</f>
        <v>4.2714838740080704E-4</v>
      </c>
      <c r="H119" s="41">
        <f>'Total Property Damage 95%'!H119/'Property Value'!B118</f>
        <v>4.6205586593003049E-6</v>
      </c>
      <c r="I119" s="41">
        <f>'Total Property Damage 95%'!I119/'Property Value'!C118</f>
        <v>8.2439853827598096E-6</v>
      </c>
      <c r="J119" s="41">
        <f>'Total Property Damage 95%'!J119/'Property Value'!D118</f>
        <v>4.7096440888951271E-6</v>
      </c>
      <c r="K119" s="41">
        <f>'Total Property Damage 95%'!K119/'Property Value'!E118</f>
        <v>2.5784620616025218E-5</v>
      </c>
      <c r="L119" s="41">
        <f>'Total Property Damage 95%'!L119/'Property Value'!F118</f>
        <v>1.6791253298283995E-5</v>
      </c>
      <c r="M119" s="41">
        <f>'Total Property Damage 95%'!M119/'Property Value'!G118</f>
        <v>2.7542926316873922E-5</v>
      </c>
      <c r="N119" s="42">
        <f>'Total Property Damage 95%'!N119/'Property Value'!B118</f>
        <v>6.6548233690314461E-4</v>
      </c>
      <c r="O119" s="42">
        <f>'Total Property Damage 95%'!O119/'Property Value'!C118</f>
        <v>1.9905958022638547E-3</v>
      </c>
      <c r="P119" s="42">
        <f>'Total Property Damage 95%'!P119/'Property Value'!D118</f>
        <v>1.3187873531829493E-3</v>
      </c>
      <c r="Q119" s="42">
        <f>'Total Property Damage 95%'!Q119/'Property Value'!E118</f>
        <v>3.2706753581748793E-3</v>
      </c>
      <c r="R119" s="42">
        <f>'Total Property Damage 95%'!R119/'Property Value'!F118</f>
        <v>1.6613242671455722E-3</v>
      </c>
      <c r="S119" s="42">
        <f>'Total Property Damage 95%'!S119/'Property Value'!G118</f>
        <v>3.6334577346569153E-3</v>
      </c>
    </row>
    <row r="120" spans="1:19" x14ac:dyDescent="0.35">
      <c r="A120">
        <v>2139</v>
      </c>
      <c r="B120" s="40">
        <f>'Total Property Damage 95%'!B120/'Property Value'!B119</f>
        <v>3.1048456812428689E-5</v>
      </c>
      <c r="C120" s="40">
        <f>'Total Property Damage 95%'!C120/'Property Value'!C119</f>
        <v>6.6840368801033119E-5</v>
      </c>
      <c r="D120" s="40">
        <f>'Total Property Damage 95%'!D120/'Property Value'!D119</f>
        <v>6.3810267099654921E-5</v>
      </c>
      <c r="E120" s="40">
        <f>'Total Property Damage 95%'!E120/'Property Value'!E119</f>
        <v>3.1219917086725148E-4</v>
      </c>
      <c r="F120" s="40">
        <f>'Total Property Damage 95%'!F120/'Property Value'!F119</f>
        <v>1.8853906659928383E-4</v>
      </c>
      <c r="G120" s="40">
        <f>'Total Property Damage 95%'!G120/'Property Value'!G119</f>
        <v>4.3259074587358095E-4</v>
      </c>
      <c r="H120" s="41">
        <f>'Total Property Damage 95%'!H120/'Property Value'!B119</f>
        <v>4.5752323903173119E-6</v>
      </c>
      <c r="I120" s="41">
        <f>'Total Property Damage 95%'!I120/'Property Value'!C119</f>
        <v>8.1631144044856319E-6</v>
      </c>
      <c r="J120" s="41">
        <f>'Total Property Damage 95%'!J120/'Property Value'!D119</f>
        <v>4.6634439190611726E-6</v>
      </c>
      <c r="K120" s="41">
        <f>'Total Property Damage 95%'!K120/'Property Value'!E119</f>
        <v>2.5531681364336683E-5</v>
      </c>
      <c r="L120" s="41">
        <f>'Total Property Damage 95%'!L120/'Property Value'!F119</f>
        <v>1.6626536232734428E-5</v>
      </c>
      <c r="M120" s="41">
        <f>'Total Property Damage 95%'!M120/'Property Value'!G119</f>
        <v>2.7272738623378341E-5</v>
      </c>
      <c r="N120" s="42">
        <f>'Total Property Damage 95%'!N120/'Property Value'!B119</f>
        <v>6.6410149521211118E-4</v>
      </c>
      <c r="O120" s="42">
        <f>'Total Property Damage 95%'!O120/'Property Value'!C119</f>
        <v>1.986465418147947E-3</v>
      </c>
      <c r="P120" s="42">
        <f>'Total Property Damage 95%'!P120/'Property Value'!D119</f>
        <v>1.3160509371161354E-3</v>
      </c>
      <c r="Q120" s="42">
        <f>'Total Property Damage 95%'!Q120/'Property Value'!E119</f>
        <v>3.2638888746846931E-3</v>
      </c>
      <c r="R120" s="42">
        <f>'Total Property Damage 95%'!R120/'Property Value'!F119</f>
        <v>1.6578771045641042E-3</v>
      </c>
      <c r="S120" s="42">
        <f>'Total Property Damage 95%'!S120/'Property Value'!G119</f>
        <v>3.6259184963565116E-3</v>
      </c>
    </row>
    <row r="121" spans="1:19" x14ac:dyDescent="0.35">
      <c r="A121">
        <v>2140</v>
      </c>
      <c r="B121" s="40">
        <f>'Total Property Damage 95%'!B121/'Property Value'!B120</f>
        <v>3.1444049625099466E-5</v>
      </c>
      <c r="C121" s="40">
        <f>'Total Property Damage 95%'!C121/'Property Value'!C120</f>
        <v>6.7691991464719528E-5</v>
      </c>
      <c r="D121" s="40">
        <f>'Total Property Damage 95%'!D121/'Property Value'!D120</f>
        <v>6.4623282805772772E-5</v>
      </c>
      <c r="E121" s="40">
        <f>'Total Property Damage 95%'!E121/'Property Value'!E120</f>
        <v>3.1617694499183933E-4</v>
      </c>
      <c r="F121" s="40">
        <f>'Total Property Damage 95%'!F121/'Property Value'!F120</f>
        <v>1.909412697137548E-4</v>
      </c>
      <c r="G121" s="40">
        <f>'Total Property Damage 95%'!G121/'Property Value'!G120</f>
        <v>4.3810244621119565E-4</v>
      </c>
      <c r="H121" s="41">
        <f>'Total Property Damage 95%'!H121/'Property Value'!B120</f>
        <v>4.5303507581870039E-6</v>
      </c>
      <c r="I121" s="41">
        <f>'Total Property Damage 95%'!I121/'Property Value'!C120</f>
        <v>8.0830367458042706E-6</v>
      </c>
      <c r="J121" s="41">
        <f>'Total Property Damage 95%'!J121/'Property Value'!D120</f>
        <v>4.6176969587802953E-6</v>
      </c>
      <c r="K121" s="41">
        <f>'Total Property Damage 95%'!K121/'Property Value'!E120</f>
        <v>2.5281223369440617E-5</v>
      </c>
      <c r="L121" s="41">
        <f>'Total Property Damage 95%'!L121/'Property Value'!F120</f>
        <v>1.6463434991280966E-5</v>
      </c>
      <c r="M121" s="41">
        <f>'Total Property Damage 95%'!M121/'Property Value'!G120</f>
        <v>2.7005201388620386E-5</v>
      </c>
      <c r="N121" s="42">
        <f>'Total Property Damage 95%'!N121/'Property Value'!B120</f>
        <v>6.6272351869671041E-4</v>
      </c>
      <c r="O121" s="42">
        <f>'Total Property Damage 95%'!O121/'Property Value'!C120</f>
        <v>1.9823436043670739E-3</v>
      </c>
      <c r="P121" s="42">
        <f>'Total Property Damage 95%'!P121/'Property Value'!D120</f>
        <v>1.3133201989722048E-3</v>
      </c>
      <c r="Q121" s="42">
        <f>'Total Property Damage 95%'!Q121/'Property Value'!E120</f>
        <v>3.2571164727994112E-3</v>
      </c>
      <c r="R121" s="42">
        <f>'Total Property Damage 95%'!R121/'Property Value'!F120</f>
        <v>1.6544370946680563E-3</v>
      </c>
      <c r="S121" s="42">
        <f>'Total Property Damage 95%'!S121/'Property Value'!G120</f>
        <v>3.6183949015886055E-3</v>
      </c>
    </row>
    <row r="122" spans="1:19" x14ac:dyDescent="0.35">
      <c r="A122">
        <v>2141</v>
      </c>
      <c r="B122" s="40">
        <f>'Total Property Damage 95%'!B122/'Property Value'!B121</f>
        <v>3.1844682742168697E-5</v>
      </c>
      <c r="C122" s="40">
        <f>'Total Property Damage 95%'!C122/'Property Value'!C121</f>
        <v>6.8554464774120701E-5</v>
      </c>
      <c r="D122" s="40">
        <f>'Total Property Damage 95%'!D122/'Property Value'!D121</f>
        <v>6.5446657260857485E-5</v>
      </c>
      <c r="E122" s="40">
        <f>'Total Property Damage 95%'!E122/'Property Value'!E121</f>
        <v>3.2020540050338371E-4</v>
      </c>
      <c r="F122" s="40">
        <f>'Total Property Damage 95%'!F122/'Property Value'!F121</f>
        <v>1.9337407964042263E-4</v>
      </c>
      <c r="G122" s="40">
        <f>'Total Property Damage 95%'!G122/'Property Value'!G121</f>
        <v>4.4368437190823253E-4</v>
      </c>
      <c r="H122" s="41">
        <f>'Total Property Damage 95%'!H122/'Property Value'!B121</f>
        <v>4.4859094011576805E-6</v>
      </c>
      <c r="I122" s="41">
        <f>'Total Property Damage 95%'!I122/'Property Value'!C121</f>
        <v>8.0037446244928548E-6</v>
      </c>
      <c r="J122" s="41">
        <f>'Total Property Damage 95%'!J122/'Property Value'!D121</f>
        <v>4.5723987622052259E-6</v>
      </c>
      <c r="K122" s="41">
        <f>'Total Property Damage 95%'!K122/'Property Value'!E121</f>
        <v>2.5033222290965843E-5</v>
      </c>
      <c r="L122" s="41">
        <f>'Total Property Damage 95%'!L122/'Property Value'!F121</f>
        <v>1.630193372318283E-5</v>
      </c>
      <c r="M122" s="41">
        <f>'Total Property Damage 95%'!M122/'Property Value'!G121</f>
        <v>2.6740288612409489E-5</v>
      </c>
      <c r="N122" s="42">
        <f>'Total Property Damage 95%'!N122/'Property Value'!B121</f>
        <v>6.6134840141185002E-4</v>
      </c>
      <c r="O122" s="42">
        <f>'Total Property Damage 95%'!O122/'Property Value'!C121</f>
        <v>1.9782303431382306E-3</v>
      </c>
      <c r="P122" s="42">
        <f>'Total Property Damage 95%'!P122/'Property Value'!D121</f>
        <v>1.3105951269697586E-3</v>
      </c>
      <c r="Q122" s="42">
        <f>'Total Property Damage 95%'!Q122/'Property Value'!E121</f>
        <v>3.2503581233004251E-3</v>
      </c>
      <c r="R122" s="42">
        <f>'Total Property Damage 95%'!R122/'Property Value'!F121</f>
        <v>1.6510042226159729E-3</v>
      </c>
      <c r="S122" s="42">
        <f>'Total Property Damage 95%'!S122/'Property Value'!G121</f>
        <v>3.6108869178936697E-3</v>
      </c>
    </row>
    <row r="123" spans="1:19" x14ac:dyDescent="0.35">
      <c r="A123">
        <v>2142</v>
      </c>
      <c r="B123" s="40">
        <f>'Total Property Damage 95%'!B123/'Property Value'!B122</f>
        <v>3.225042038287296E-5</v>
      </c>
      <c r="C123" s="40">
        <f>'Total Property Damage 95%'!C123/'Property Value'!C122</f>
        <v>6.9427926978859908E-5</v>
      </c>
      <c r="D123" s="40">
        <f>'Total Property Damage 95%'!D123/'Property Value'!D122</f>
        <v>6.6280522447205787E-5</v>
      </c>
      <c r="E123" s="40">
        <f>'Total Property Damage 95%'!E123/'Property Value'!E122</f>
        <v>3.2428518314065797E-4</v>
      </c>
      <c r="F123" s="40">
        <f>'Total Property Damage 95%'!F123/'Property Value'!F122</f>
        <v>1.9583788634504302E-4</v>
      </c>
      <c r="G123" s="40">
        <f>'Total Property Damage 95%'!G123/'Property Value'!G122</f>
        <v>4.4933741771600313E-4</v>
      </c>
      <c r="H123" s="41">
        <f>'Total Property Damage 95%'!H123/'Property Value'!B122</f>
        <v>4.4419040002650958E-6</v>
      </c>
      <c r="I123" s="41">
        <f>'Total Property Damage 95%'!I123/'Property Value'!C122</f>
        <v>7.9252303346697516E-6</v>
      </c>
      <c r="J123" s="41">
        <f>'Total Property Damage 95%'!J123/'Property Value'!D122</f>
        <v>4.5275449271010937E-6</v>
      </c>
      <c r="K123" s="41">
        <f>'Total Property Damage 95%'!K123/'Property Value'!E122</f>
        <v>2.4787654027312805E-5</v>
      </c>
      <c r="L123" s="41">
        <f>'Total Property Damage 95%'!L123/'Property Value'!F122</f>
        <v>1.614201673319015E-5</v>
      </c>
      <c r="M123" s="41">
        <f>'Total Property Damage 95%'!M123/'Property Value'!G122</f>
        <v>2.6477974549609025E-5</v>
      </c>
      <c r="N123" s="42">
        <f>'Total Property Damage 95%'!N123/'Property Value'!B122</f>
        <v>6.5997613742477333E-4</v>
      </c>
      <c r="O123" s="42">
        <f>'Total Property Damage 95%'!O123/'Property Value'!C122</f>
        <v>1.9741256167153109E-3</v>
      </c>
      <c r="P123" s="42">
        <f>'Total Property Damage 95%'!P123/'Property Value'!D122</f>
        <v>1.3078757093518442E-3</v>
      </c>
      <c r="Q123" s="42">
        <f>'Total Property Damage 95%'!Q123/'Property Value'!E122</f>
        <v>3.2436137970297554E-3</v>
      </c>
      <c r="R123" s="42">
        <f>'Total Property Damage 95%'!R123/'Property Value'!F122</f>
        <v>1.6475784735971945E-3</v>
      </c>
      <c r="S123" s="42">
        <f>'Total Property Damage 95%'!S123/'Property Value'!G122</f>
        <v>3.6033945128795294E-3</v>
      </c>
    </row>
    <row r="124" spans="1:19" x14ac:dyDescent="0.35">
      <c r="A124">
        <v>2143</v>
      </c>
      <c r="B124" s="40">
        <f>'Total Property Damage 95%'!B124/'Property Value'!B123</f>
        <v>3.2661327584675299E-5</v>
      </c>
      <c r="C124" s="40">
        <f>'Total Property Damage 95%'!C124/'Property Value'!C123</f>
        <v>7.03125180900186E-5</v>
      </c>
      <c r="D124" s="40">
        <f>'Total Property Damage 95%'!D124/'Property Value'!D123</f>
        <v>6.7125012028719646E-5</v>
      </c>
      <c r="E124" s="40">
        <f>'Total Property Damage 95%'!E124/'Property Value'!E123</f>
        <v>3.2841694686988523E-4</v>
      </c>
      <c r="F124" s="40">
        <f>'Total Property Damage 95%'!F124/'Property Value'!F123</f>
        <v>1.9833308476198088E-4</v>
      </c>
      <c r="G124" s="40">
        <f>'Total Property Damage 95%'!G124/'Property Value'!G123</f>
        <v>4.5506248978597296E-4</v>
      </c>
      <c r="H124" s="41">
        <f>'Total Property Damage 95%'!H124/'Property Value'!B123</f>
        <v>4.3983302789127219E-6</v>
      </c>
      <c r="I124" s="41">
        <f>'Total Property Damage 95%'!I124/'Property Value'!C123</f>
        <v>7.8474862460456688E-6</v>
      </c>
      <c r="J124" s="41">
        <f>'Total Property Damage 95%'!J124/'Property Value'!D123</f>
        <v>4.4831310944176133E-6</v>
      </c>
      <c r="K124" s="41">
        <f>'Total Property Damage 95%'!K124/'Property Value'!E123</f>
        <v>2.4544494713311262E-5</v>
      </c>
      <c r="L124" s="41">
        <f>'Total Property Damage 95%'!L124/'Property Value'!F123</f>
        <v>1.598366848001867E-5</v>
      </c>
      <c r="M124" s="41">
        <f>'Total Property Damage 95%'!M124/'Property Value'!G123</f>
        <v>2.6218233707634261E-5</v>
      </c>
      <c r="N124" s="42">
        <f>'Total Property Damage 95%'!N124/'Property Value'!B123</f>
        <v>6.586067208150338E-4</v>
      </c>
      <c r="O124" s="42">
        <f>'Total Property Damage 95%'!O124/'Property Value'!C123</f>
        <v>1.9700294073890304E-3</v>
      </c>
      <c r="P124" s="42">
        <f>'Total Property Damage 95%'!P124/'Property Value'!D123</f>
        <v>1.3051619343859041E-3</v>
      </c>
      <c r="Q124" s="42">
        <f>'Total Property Damage 95%'!Q124/'Property Value'!E123</f>
        <v>3.2368834648899233E-3</v>
      </c>
      <c r="R124" s="42">
        <f>'Total Property Damage 95%'!R124/'Property Value'!F123</f>
        <v>1.6441598328317923E-3</v>
      </c>
      <c r="S124" s="42">
        <f>'Total Property Damage 95%'!S124/'Property Value'!G123</f>
        <v>3.595917654221222E-3</v>
      </c>
    </row>
    <row r="125" spans="1:19" x14ac:dyDescent="0.35">
      <c r="A125">
        <v>2144</v>
      </c>
      <c r="B125" s="40">
        <f>'Total Property Damage 95%'!B125/'Property Value'!B124</f>
        <v>3.307747021369032E-5</v>
      </c>
      <c r="C125" s="40">
        <f>'Total Property Damage 95%'!C125/'Property Value'!C124</f>
        <v>7.1208379902579311E-5</v>
      </c>
      <c r="D125" s="40">
        <f>'Total Property Damage 95%'!D125/'Property Value'!D124</f>
        <v>6.7980261372331828E-5</v>
      </c>
      <c r="E125" s="40">
        <f>'Total Property Damage 95%'!E125/'Property Value'!E124</f>
        <v>3.3260135398956539E-4</v>
      </c>
      <c r="F125" s="40">
        <f>'Total Property Damage 95%'!F125/'Property Value'!F124</f>
        <v>2.0086007485751621E-4</v>
      </c>
      <c r="G125" s="40">
        <f>'Total Property Damage 95%'!G125/'Property Value'!G124</f>
        <v>4.6086050581501233E-4</v>
      </c>
      <c r="H125" s="41">
        <f>'Total Property Damage 95%'!H125/'Property Value'!B124</f>
        <v>4.3551840024561353E-6</v>
      </c>
      <c r="I125" s="41">
        <f>'Total Property Damage 95%'!I125/'Property Value'!C124</f>
        <v>7.7705048031821181E-6</v>
      </c>
      <c r="J125" s="41">
        <f>'Total Property Damage 95%'!J125/'Property Value'!D124</f>
        <v>4.4391529478654461E-6</v>
      </c>
      <c r="K125" s="41">
        <f>'Total Property Damage 95%'!K125/'Property Value'!E124</f>
        <v>2.4303720717901003E-5</v>
      </c>
      <c r="L125" s="41">
        <f>'Total Property Damage 95%'!L125/'Property Value'!F124</f>
        <v>1.5826873574839383E-5</v>
      </c>
      <c r="M125" s="41">
        <f>'Total Property Damage 95%'!M125/'Property Value'!G124</f>
        <v>2.5961040843974962E-5</v>
      </c>
      <c r="N125" s="42">
        <f>'Total Property Damage 95%'!N125/'Property Value'!B124</f>
        <v>6.572401456744699E-4</v>
      </c>
      <c r="O125" s="42">
        <f>'Total Property Damage 95%'!O125/'Property Value'!C124</f>
        <v>1.9659416974868505E-3</v>
      </c>
      <c r="P125" s="42">
        <f>'Total Property Damage 95%'!P125/'Property Value'!D124</f>
        <v>1.3024537903637253E-3</v>
      </c>
      <c r="Q125" s="42">
        <f>'Total Property Damage 95%'!Q125/'Property Value'!E124</f>
        <v>3.2301670978438246E-3</v>
      </c>
      <c r="R125" s="42">
        <f>'Total Property Damage 95%'!R125/'Property Value'!F124</f>
        <v>1.6407482855705052E-3</v>
      </c>
      <c r="S125" s="42">
        <f>'Total Property Damage 95%'!S125/'Property Value'!G124</f>
        <v>3.5884563096608554E-3</v>
      </c>
    </row>
    <row r="126" spans="1:19" x14ac:dyDescent="0.35">
      <c r="A126">
        <v>2145</v>
      </c>
      <c r="B126" s="40">
        <f>'Total Property Damage 95%'!B126/'Property Value'!B125</f>
        <v>3.3498914975242189E-5</v>
      </c>
      <c r="C126" s="40">
        <f>'Total Property Damage 95%'!C126/'Property Value'!C125</f>
        <v>7.2115656018154712E-5</v>
      </c>
      <c r="D126" s="40">
        <f>'Total Property Damage 95%'!D126/'Property Value'!D125</f>
        <v>6.8846407569704519E-5</v>
      </c>
      <c r="E126" s="40">
        <f>'Total Property Damage 95%'!E126/'Property Value'!E125</f>
        <v>3.3683907523663785E-4</v>
      </c>
      <c r="F126" s="40">
        <f>'Total Property Damage 95%'!F126/'Property Value'!F125</f>
        <v>2.0341926169395642E-4</v>
      </c>
      <c r="G126" s="40">
        <f>'Total Property Damage 95%'!G126/'Property Value'!G125</f>
        <v>4.667323951924986E-4</v>
      </c>
      <c r="H126" s="41">
        <f>'Total Property Damage 95%'!H126/'Property Value'!B125</f>
        <v>4.3124609777914837E-6</v>
      </c>
      <c r="I126" s="41">
        <f>'Total Property Damage 95%'!I126/'Property Value'!C125</f>
        <v>7.6942785247571617E-6</v>
      </c>
      <c r="J126" s="41">
        <f>'Total Property Damage 95%'!J126/'Property Value'!D125</f>
        <v>4.3956062134967352E-6</v>
      </c>
      <c r="K126" s="41">
        <f>'Total Property Damage 95%'!K126/'Property Value'!E125</f>
        <v>2.4065308641835303E-5</v>
      </c>
      <c r="L126" s="41">
        <f>'Total Property Damage 95%'!L126/'Property Value'!F125</f>
        <v>1.5671616779782998E-5</v>
      </c>
      <c r="M126" s="41">
        <f>'Total Property Damage 95%'!M126/'Property Value'!G125</f>
        <v>2.5706370963742198E-5</v>
      </c>
      <c r="N126" s="42">
        <f>'Total Property Damage 95%'!N126/'Property Value'!B125</f>
        <v>6.558764061071786E-4</v>
      </c>
      <c r="O126" s="42">
        <f>'Total Property Damage 95%'!O126/'Property Value'!C125</f>
        <v>1.9618624693729029E-3</v>
      </c>
      <c r="P126" s="42">
        <f>'Total Property Damage 95%'!P126/'Property Value'!D125</f>
        <v>1.2997512656013879E-3</v>
      </c>
      <c r="Q126" s="42">
        <f>'Total Property Damage 95%'!Q126/'Property Value'!E125</f>
        <v>3.223464666914607E-3</v>
      </c>
      <c r="R126" s="42">
        <f>'Total Property Damage 95%'!R126/'Property Value'!F125</f>
        <v>1.6373438170946767E-3</v>
      </c>
      <c r="S126" s="42">
        <f>'Total Property Damage 95%'!S126/'Property Value'!G125</f>
        <v>3.5810104470074748E-3</v>
      </c>
    </row>
    <row r="127" spans="1:19" x14ac:dyDescent="0.35">
      <c r="A127">
        <v>2146</v>
      </c>
      <c r="B127" s="40">
        <f>'Total Property Damage 95%'!B127/'Property Value'!B126</f>
        <v>3.3925729424557124E-5</v>
      </c>
      <c r="C127" s="40">
        <f>'Total Property Damage 95%'!C127/'Property Value'!C126</f>
        <v>7.3034491868006048E-5</v>
      </c>
      <c r="D127" s="40">
        <f>'Total Property Damage 95%'!D127/'Property Value'!D126</f>
        <v>6.9723589459204304E-5</v>
      </c>
      <c r="E127" s="40">
        <f>'Total Property Damage 95%'!E127/'Property Value'!E126</f>
        <v>3.4113078989399714E-4</v>
      </c>
      <c r="F127" s="40">
        <f>'Total Property Damage 95%'!F127/'Property Value'!F126</f>
        <v>2.060110554945653E-4</v>
      </c>
      <c r="G127" s="40">
        <f>'Total Property Damage 95%'!G127/'Property Value'!G126</f>
        <v>4.7267909914929115E-4</v>
      </c>
      <c r="H127" s="41">
        <f>'Total Property Damage 95%'!H127/'Property Value'!B126</f>
        <v>4.2701570529479805E-6</v>
      </c>
      <c r="I127" s="41">
        <f>'Total Property Damage 95%'!I127/'Property Value'!C126</f>
        <v>7.6188000028383361E-6</v>
      </c>
      <c r="J127" s="41">
        <f>'Total Property Damage 95%'!J127/'Property Value'!D126</f>
        <v>4.3524866592897465E-6</v>
      </c>
      <c r="K127" s="41">
        <f>'Total Property Damage 95%'!K127/'Property Value'!E126</f>
        <v>2.3829235315406902E-5</v>
      </c>
      <c r="L127" s="41">
        <f>'Total Property Damage 95%'!L127/'Property Value'!F126</f>
        <v>1.5517883006459056E-5</v>
      </c>
      <c r="M127" s="41">
        <f>'Total Property Damage 95%'!M127/'Property Value'!G126</f>
        <v>2.5454199317239255E-5</v>
      </c>
      <c r="N127" s="42">
        <f>'Total Property Damage 95%'!N127/'Property Value'!B126</f>
        <v>6.5451549622949125E-4</v>
      </c>
      <c r="O127" s="42">
        <f>'Total Property Damage 95%'!O127/'Property Value'!C126</f>
        <v>1.9577917054479123E-3</v>
      </c>
      <c r="P127" s="42">
        <f>'Total Property Damage 95%'!P127/'Property Value'!D126</f>
        <v>1.2970543484392169E-3</v>
      </c>
      <c r="Q127" s="42">
        <f>'Total Property Damage 95%'!Q127/'Property Value'!E126</f>
        <v>3.2167761431855443E-3</v>
      </c>
      <c r="R127" s="42">
        <f>'Total Property Damage 95%'!R127/'Property Value'!F126</f>
        <v>1.6339464127161901E-3</v>
      </c>
      <c r="S127" s="42">
        <f>'Total Property Damage 95%'!S127/'Property Value'!G126</f>
        <v>3.5735800341369175E-3</v>
      </c>
    </row>
    <row r="128" spans="1:19" x14ac:dyDescent="0.35">
      <c r="A128">
        <v>2147</v>
      </c>
      <c r="B128" s="40">
        <f>'Total Property Damage 95%'!B128/'Property Value'!B127</f>
        <v>3.4357981977592099E-5</v>
      </c>
      <c r="C128" s="40">
        <f>'Total Property Damage 95%'!C128/'Property Value'!C127</f>
        <v>7.3965034736354988E-5</v>
      </c>
      <c r="D128" s="40">
        <f>'Total Property Damage 95%'!D128/'Property Value'!D127</f>
        <v>7.0611947648157122E-5</v>
      </c>
      <c r="E128" s="40">
        <f>'Total Property Damage 95%'!E128/'Property Value'!E127</f>
        <v>3.4547718589937766E-4</v>
      </c>
      <c r="F128" s="40">
        <f>'Total Property Damage 95%'!F128/'Property Value'!F127</f>
        <v>2.0863587170931992E-4</v>
      </c>
      <c r="G128" s="40">
        <f>'Total Property Damage 95%'!G128/'Property Value'!G127</f>
        <v>4.7870157090860592E-4</v>
      </c>
      <c r="H128" s="41">
        <f>'Total Property Damage 95%'!H128/'Property Value'!B127</f>
        <v>4.2282681166844041E-6</v>
      </c>
      <c r="I128" s="41">
        <f>'Total Property Damage 95%'!I128/'Property Value'!C127</f>
        <v>7.5440619021627408E-6</v>
      </c>
      <c r="J128" s="41">
        <f>'Total Property Damage 95%'!J128/'Property Value'!D127</f>
        <v>4.3097900947375866E-6</v>
      </c>
      <c r="K128" s="41">
        <f>'Total Property Damage 95%'!K128/'Property Value'!E127</f>
        <v>2.3595477796196285E-5</v>
      </c>
      <c r="L128" s="41">
        <f>'Total Property Damage 95%'!L128/'Property Value'!F127</f>
        <v>1.5365657314489618E-5</v>
      </c>
      <c r="M128" s="41">
        <f>'Total Property Damage 95%'!M128/'Property Value'!G127</f>
        <v>2.5204501397556393E-5</v>
      </c>
      <c r="N128" s="42">
        <f>'Total Property Damage 95%'!N128/'Property Value'!B127</f>
        <v>6.5315741016994686E-4</v>
      </c>
      <c r="O128" s="42">
        <f>'Total Property Damage 95%'!O128/'Property Value'!C127</f>
        <v>1.9537293881491205E-3</v>
      </c>
      <c r="P128" s="42">
        <f>'Total Property Damage 95%'!P128/'Property Value'!D127</f>
        <v>1.2943630272417288E-3</v>
      </c>
      <c r="Q128" s="42">
        <f>'Total Property Damage 95%'!Q128/'Property Value'!E127</f>
        <v>3.2101014977999093E-3</v>
      </c>
      <c r="R128" s="42">
        <f>'Total Property Damage 95%'!R128/'Property Value'!F127</f>
        <v>1.6305560577774061E-3</v>
      </c>
      <c r="S128" s="42">
        <f>'Total Property Damage 95%'!S128/'Property Value'!G127</f>
        <v>3.566165038991675E-3</v>
      </c>
    </row>
    <row r="129" spans="1:19" x14ac:dyDescent="0.35">
      <c r="A129">
        <v>2148</v>
      </c>
      <c r="B129" s="40">
        <f>'Total Property Damage 95%'!B129/'Property Value'!B128</f>
        <v>3.4795741922001538E-5</v>
      </c>
      <c r="C129" s="40">
        <f>'Total Property Damage 95%'!C129/'Property Value'!C128</f>
        <v>7.4907433783992497E-5</v>
      </c>
      <c r="D129" s="40">
        <f>'Total Property Damage 95%'!D129/'Property Value'!D128</f>
        <v>7.1511624535386975E-5</v>
      </c>
      <c r="E129" s="40">
        <f>'Total Property Damage 95%'!E129/'Property Value'!E128</f>
        <v>3.4987895995562695E-4</v>
      </c>
      <c r="F129" s="40">
        <f>'Total Property Damage 95%'!F129/'Property Value'!F128</f>
        <v>2.1129413108150459E-4</v>
      </c>
      <c r="G129" s="40">
        <f>'Total Property Damage 95%'!G129/'Property Value'!G128</f>
        <v>4.8480077583881205E-4</v>
      </c>
      <c r="H129" s="41">
        <f>'Total Property Damage 95%'!H129/'Property Value'!B128</f>
        <v>4.186790098089554E-6</v>
      </c>
      <c r="I129" s="41">
        <f>'Total Property Damage 95%'!I129/'Property Value'!C128</f>
        <v>7.4700569594241578E-6</v>
      </c>
      <c r="J129" s="41">
        <f>'Total Property Damage 95%'!J129/'Property Value'!D128</f>
        <v>4.2675123704409535E-6</v>
      </c>
      <c r="K129" s="41">
        <f>'Total Property Damage 95%'!K129/'Property Value'!E128</f>
        <v>2.3364013366842062E-5</v>
      </c>
      <c r="L129" s="41">
        <f>'Total Property Damage 95%'!L129/'Property Value'!F128</f>
        <v>1.5214924910057263E-5</v>
      </c>
      <c r="M129" s="41">
        <f>'Total Property Damage 95%'!M129/'Property Value'!G128</f>
        <v>2.495725293818917E-5</v>
      </c>
      <c r="N129" s="42">
        <f>'Total Property Damage 95%'!N129/'Property Value'!B128</f>
        <v>6.5180214206926796E-4</v>
      </c>
      <c r="O129" s="42">
        <f>'Total Property Damage 95%'!O129/'Property Value'!C128</f>
        <v>1.9496754999502124E-3</v>
      </c>
      <c r="P129" s="42">
        <f>'Total Property Damage 95%'!P129/'Property Value'!D128</f>
        <v>1.2916772903975853E-3</v>
      </c>
      <c r="Q129" s="42">
        <f>'Total Property Damage 95%'!Q129/'Property Value'!E128</f>
        <v>3.2034407019608515E-3</v>
      </c>
      <c r="R129" s="42">
        <f>'Total Property Damage 95%'!R129/'Property Value'!F128</f>
        <v>1.6271727376510994E-3</v>
      </c>
      <c r="S129" s="42">
        <f>'Total Property Damage 95%'!S129/'Property Value'!G128</f>
        <v>3.5587654295807609E-3</v>
      </c>
    </row>
    <row r="130" spans="1:19" x14ac:dyDescent="0.35">
      <c r="A130">
        <v>2149</v>
      </c>
      <c r="B130" s="40">
        <f>'Total Property Damage 95%'!B130/'Property Value'!B129</f>
        <v>3.5239079428243753E-5</v>
      </c>
      <c r="C130" s="40">
        <f>'Total Property Damage 95%'!C130/'Property Value'!C129</f>
        <v>7.5861840072188365E-5</v>
      </c>
      <c r="D130" s="40">
        <f>'Total Property Damage 95%'!D130/'Property Value'!D129</f>
        <v>7.2422764334041526E-5</v>
      </c>
      <c r="E130" s="40">
        <f>'Total Property Damage 95%'!E130/'Property Value'!E129</f>
        <v>3.5433681764238215E-4</v>
      </c>
      <c r="F130" s="40">
        <f>'Total Property Damage 95%'!F130/'Property Value'!F129</f>
        <v>2.1398625971515381E-4</v>
      </c>
      <c r="G130" s="40">
        <f>'Total Property Damage 95%'!G130/'Property Value'!G129</f>
        <v>4.9097769160817424E-4</v>
      </c>
      <c r="H130" s="41">
        <f>'Total Property Damage 95%'!H130/'Property Value'!B129</f>
        <v>4.1457189661866246E-6</v>
      </c>
      <c r="I130" s="41">
        <f>'Total Property Damage 95%'!I130/'Property Value'!C129</f>
        <v>7.3967779825671868E-6</v>
      </c>
      <c r="J130" s="41">
        <f>'Total Property Damage 95%'!J130/'Property Value'!D129</f>
        <v>4.225649377704887E-6</v>
      </c>
      <c r="K130" s="41">
        <f>'Total Property Damage 95%'!K130/'Property Value'!E129</f>
        <v>2.3134819532833234E-5</v>
      </c>
      <c r="L130" s="41">
        <f>'Total Property Damage 95%'!L130/'Property Value'!F129</f>
        <v>1.5065671144467425E-5</v>
      </c>
      <c r="M130" s="41">
        <f>'Total Property Damage 95%'!M130/'Property Value'!G129</f>
        <v>2.4712429910680145E-5</v>
      </c>
      <c r="N130" s="42">
        <f>'Total Property Damage 95%'!N130/'Property Value'!B129</f>
        <v>6.5044968608033446E-4</v>
      </c>
      <c r="O130" s="42">
        <f>'Total Property Damage 95%'!O130/'Property Value'!C129</f>
        <v>1.9456300233612375E-3</v>
      </c>
      <c r="P130" s="42">
        <f>'Total Property Damage 95%'!P130/'Property Value'!D129</f>
        <v>1.2889971263195391E-3</v>
      </c>
      <c r="Q130" s="42">
        <f>'Total Property Damage 95%'!Q130/'Property Value'!E129</f>
        <v>3.1967937269312724E-3</v>
      </c>
      <c r="R130" s="42">
        <f>'Total Property Damage 95%'!R130/'Property Value'!F129</f>
        <v>1.6237964377403945E-3</v>
      </c>
      <c r="S130" s="42">
        <f>'Total Property Damage 95%'!S130/'Property Value'!G129</f>
        <v>3.5513811739795657E-3</v>
      </c>
    </row>
    <row r="131" spans="1:19" x14ac:dyDescent="0.35">
      <c r="A131">
        <v>2150</v>
      </c>
      <c r="B131" s="40">
        <f>'Total Property Damage 95%'!B131/'Property Value'!B130</f>
        <v>3.5688065560828855E-5</v>
      </c>
      <c r="C131" s="40">
        <f>'Total Property Damage 95%'!C131/'Property Value'!C130</f>
        <v>7.68284065869056E-5</v>
      </c>
      <c r="D131" s="40">
        <f>'Total Property Damage 95%'!D131/'Property Value'!D130</f>
        <v>7.3345513094708685E-5</v>
      </c>
      <c r="E131" s="40">
        <f>'Total Property Damage 95%'!E131/'Property Value'!E130</f>
        <v>3.588514735291718E-4</v>
      </c>
      <c r="F131" s="40">
        <f>'Total Property Damage 95%'!F131/'Property Value'!F130</f>
        <v>2.1671268914335437E-4</v>
      </c>
      <c r="G131" s="40">
        <f>'Total Property Damage 95%'!G131/'Property Value'!G130</f>
        <v>4.9723330834156813E-4</v>
      </c>
      <c r="H131" s="41">
        <f>'Total Property Damage 95%'!H131/'Property Value'!B130</f>
        <v>4.1050507295414643E-6</v>
      </c>
      <c r="I131" s="41">
        <f>'Total Property Damage 95%'!I131/'Property Value'!C130</f>
        <v>7.3242178500882941E-6</v>
      </c>
      <c r="J131" s="41">
        <f>'Total Property Damage 95%'!J131/'Property Value'!D130</f>
        <v>4.1841970481394673E-6</v>
      </c>
      <c r="K131" s="41">
        <f>'Total Property Damage 95%'!K131/'Property Value'!E130</f>
        <v>2.2907874020323062E-5</v>
      </c>
      <c r="L131" s="41">
        <f>'Total Property Damage 95%'!L131/'Property Value'!F130</f>
        <v>1.4917881512724745E-5</v>
      </c>
      <c r="M131" s="41">
        <f>'Total Property Damage 95%'!M131/'Property Value'!G130</f>
        <v>2.447000852228368E-5</v>
      </c>
      <c r="N131" s="42">
        <f>'Total Property Damage 95%'!N131/'Property Value'!B130</f>
        <v>6.4910003636815881E-4</v>
      </c>
      <c r="O131" s="42">
        <f>'Total Property Damage 95%'!O131/'Property Value'!C130</f>
        <v>1.941592940928538E-3</v>
      </c>
      <c r="P131" s="42">
        <f>'Total Property Damage 95%'!P131/'Property Value'!D130</f>
        <v>1.2863225234443865E-3</v>
      </c>
      <c r="Q131" s="42">
        <f>'Total Property Damage 95%'!Q131/'Property Value'!E130</f>
        <v>3.1901605440337027E-3</v>
      </c>
      <c r="R131" s="42">
        <f>'Total Property Damage 95%'!R131/'Property Value'!F130</f>
        <v>1.6204271434787049E-3</v>
      </c>
      <c r="S131" s="42">
        <f>'Total Property Damage 95%'!S131/'Property Value'!G130</f>
        <v>3.5440122403297223E-3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7B195-0725-4DF8-AD50-713FA8D2470C}">
  <sheetPr>
    <tabColor theme="7" tint="0.79998168889431442"/>
  </sheetPr>
  <dimension ref="A1:O130"/>
  <sheetViews>
    <sheetView workbookViewId="0">
      <selection activeCell="J3" sqref="J3"/>
    </sheetView>
  </sheetViews>
  <sheetFormatPr defaultColWidth="8.81640625" defaultRowHeight="14.5" x14ac:dyDescent="0.35"/>
  <cols>
    <col min="2" max="4" width="14.54296875" bestFit="1" customWidth="1"/>
    <col min="5" max="5" width="13.54296875" bestFit="1" customWidth="1"/>
    <col min="6" max="6" width="14.54296875" bestFit="1" customWidth="1"/>
    <col min="7" max="7" width="13.54296875" bestFit="1" customWidth="1"/>
    <col min="9" max="9" width="8.81640625" customWidth="1"/>
    <col min="10" max="12" width="14.54296875" bestFit="1" customWidth="1"/>
    <col min="13" max="13" width="13.54296875" bestFit="1" customWidth="1"/>
    <col min="14" max="14" width="14.54296875" bestFit="1" customWidth="1"/>
    <col min="15" max="15" width="13.54296875" bestFit="1" customWidth="1"/>
  </cols>
  <sheetData>
    <row r="1" spans="1:15" x14ac:dyDescent="0.35">
      <c r="A1" t="s">
        <v>111</v>
      </c>
      <c r="C1" s="91">
        <f>Assumptions!$C$32</f>
        <v>1.6E-2</v>
      </c>
      <c r="I1" t="s">
        <v>173</v>
      </c>
      <c r="K1" s="91">
        <f>Assumptions!$C$33</f>
        <v>1.6E-2</v>
      </c>
    </row>
    <row r="2" spans="1:15" x14ac:dyDescent="0.3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I2" s="1" t="s">
        <v>0</v>
      </c>
      <c r="J2" s="1" t="s">
        <v>1</v>
      </c>
      <c r="K2" s="1" t="s">
        <v>2</v>
      </c>
      <c r="L2" s="1" t="s">
        <v>3</v>
      </c>
      <c r="M2" s="1" t="s">
        <v>4</v>
      </c>
      <c r="N2" s="1" t="s">
        <v>5</v>
      </c>
      <c r="O2" s="1" t="s">
        <v>6</v>
      </c>
    </row>
    <row r="3" spans="1:15" x14ac:dyDescent="0.35">
      <c r="A3">
        <v>2023</v>
      </c>
      <c r="B3" s="47">
        <f>Assumptions!C22*(1 + $C$1)</f>
        <v>6508504.1280000005</v>
      </c>
      <c r="C3" s="47">
        <f>Assumptions!D22*(1 + $C$1)</f>
        <v>4457139.1679999996</v>
      </c>
      <c r="D3" s="47">
        <f>Assumptions!E22*(1 + $C$1)</f>
        <v>5099998.9440000001</v>
      </c>
      <c r="E3" s="47">
        <f>Assumptions!F22*(1 + $C$1)</f>
        <v>1011472.704</v>
      </c>
      <c r="F3" s="47">
        <f>Assumptions!G22*(1 + $C$1)</f>
        <v>1277209.5360000001</v>
      </c>
      <c r="G3" s="47">
        <f>Assumptions!H22*(1 + $C$1)</f>
        <v>318857.37599999999</v>
      </c>
      <c r="I3">
        <v>2023</v>
      </c>
      <c r="J3" s="47">
        <f>'Demographic-Economic'!C26</f>
        <v>2376180</v>
      </c>
      <c r="K3" s="47">
        <f>'Demographic-Economic'!D26</f>
        <v>1634628</v>
      </c>
      <c r="L3" s="47">
        <f>'Demographic-Economic'!E26</f>
        <v>1865736</v>
      </c>
      <c r="M3" s="47">
        <f>'Demographic-Economic'!F26</f>
        <v>403548</v>
      </c>
      <c r="N3" s="47">
        <f>'Demographic-Economic'!G26</f>
        <v>500448</v>
      </c>
      <c r="O3" s="47">
        <f>'Demographic-Economic'!H26</f>
        <v>110052</v>
      </c>
    </row>
    <row r="4" spans="1:15" x14ac:dyDescent="0.35">
      <c r="A4">
        <v>2024</v>
      </c>
      <c r="B4" s="48">
        <f>B3*(1+$C$1)</f>
        <v>6612640.1940480005</v>
      </c>
      <c r="C4" s="48">
        <f t="shared" ref="C4:G4" si="0">C3*(1+$C$1)</f>
        <v>4528453.394688</v>
      </c>
      <c r="D4" s="48">
        <f t="shared" si="0"/>
        <v>5181598.927104</v>
      </c>
      <c r="E4" s="48">
        <f t="shared" si="0"/>
        <v>1027656.267264</v>
      </c>
      <c r="F4" s="48">
        <f t="shared" si="0"/>
        <v>1297644.888576</v>
      </c>
      <c r="G4" s="48">
        <f t="shared" si="0"/>
        <v>323959.09401599999</v>
      </c>
      <c r="I4">
        <v>2024</v>
      </c>
      <c r="J4" s="48">
        <f>J3*(1+$C$1)</f>
        <v>2414198.88</v>
      </c>
      <c r="K4" s="48">
        <f t="shared" ref="K4:O19" si="1">K3*(1+$C$1)</f>
        <v>1660782.048</v>
      </c>
      <c r="L4" s="48">
        <f t="shared" si="1"/>
        <v>1895587.7760000001</v>
      </c>
      <c r="M4" s="48">
        <f t="shared" si="1"/>
        <v>410004.76799999998</v>
      </c>
      <c r="N4" s="48">
        <f t="shared" si="1"/>
        <v>508455.16800000001</v>
      </c>
      <c r="O4" s="48">
        <f t="shared" si="1"/>
        <v>111812.83199999999</v>
      </c>
    </row>
    <row r="5" spans="1:15" x14ac:dyDescent="0.35">
      <c r="A5">
        <v>2025</v>
      </c>
      <c r="B5" s="48">
        <f t="shared" ref="B5:B68" si="2">B4*(1+$C$1)</f>
        <v>6718442.4371527685</v>
      </c>
      <c r="C5" s="48">
        <f t="shared" ref="C5:C68" si="3">C4*(1+$C$1)</f>
        <v>4600908.6490030084</v>
      </c>
      <c r="D5" s="48">
        <f t="shared" ref="D5:D68" si="4">D4*(1+$C$1)</f>
        <v>5264504.5099376645</v>
      </c>
      <c r="E5" s="48">
        <f t="shared" ref="E5:E68" si="5">E4*(1+$C$1)</f>
        <v>1044098.767540224</v>
      </c>
      <c r="F5" s="48">
        <f t="shared" ref="F5:F68" si="6">F4*(1+$C$1)</f>
        <v>1318407.2067932161</v>
      </c>
      <c r="G5" s="48">
        <f t="shared" ref="G5:G68" si="7">G4*(1+$C$1)</f>
        <v>329142.43952025601</v>
      </c>
      <c r="I5">
        <v>2025</v>
      </c>
      <c r="J5" s="48">
        <f t="shared" ref="J5:O20" si="8">J4*(1+$C$1)</f>
        <v>2452826.0620800001</v>
      </c>
      <c r="K5" s="48">
        <f t="shared" si="1"/>
        <v>1687354.5607680001</v>
      </c>
      <c r="L5" s="48">
        <f t="shared" si="1"/>
        <v>1925917.1804160001</v>
      </c>
      <c r="M5" s="48">
        <f t="shared" si="1"/>
        <v>416564.84428799996</v>
      </c>
      <c r="N5" s="48">
        <f t="shared" si="1"/>
        <v>516590.45068800001</v>
      </c>
      <c r="O5" s="48">
        <f t="shared" si="1"/>
        <v>113601.837312</v>
      </c>
    </row>
    <row r="6" spans="1:15" x14ac:dyDescent="0.35">
      <c r="A6">
        <v>2026</v>
      </c>
      <c r="B6" s="48">
        <f t="shared" si="2"/>
        <v>6825937.5161472131</v>
      </c>
      <c r="C6" s="48">
        <f t="shared" si="3"/>
        <v>4674523.1873870566</v>
      </c>
      <c r="D6" s="48">
        <f t="shared" si="4"/>
        <v>5348736.582096667</v>
      </c>
      <c r="E6" s="48">
        <f t="shared" si="5"/>
        <v>1060804.3478208676</v>
      </c>
      <c r="F6" s="48">
        <f t="shared" si="6"/>
        <v>1339501.7221019075</v>
      </c>
      <c r="G6" s="48">
        <f t="shared" si="7"/>
        <v>334408.7185525801</v>
      </c>
      <c r="I6">
        <v>2026</v>
      </c>
      <c r="J6" s="48">
        <f t="shared" si="8"/>
        <v>2492071.2790732803</v>
      </c>
      <c r="K6" s="48">
        <f t="shared" si="1"/>
        <v>1714352.2337402881</v>
      </c>
      <c r="L6" s="48">
        <f t="shared" si="1"/>
        <v>1956731.8553026561</v>
      </c>
      <c r="M6" s="48">
        <f t="shared" si="1"/>
        <v>423229.88179660798</v>
      </c>
      <c r="N6" s="48">
        <f t="shared" si="1"/>
        <v>524855.89789900801</v>
      </c>
      <c r="O6" s="48">
        <f t="shared" si="1"/>
        <v>115419.46670899201</v>
      </c>
    </row>
    <row r="7" spans="1:15" x14ac:dyDescent="0.35">
      <c r="A7">
        <v>2027</v>
      </c>
      <c r="B7" s="48">
        <f t="shared" si="2"/>
        <v>6935152.5164055685</v>
      </c>
      <c r="C7" s="48">
        <f t="shared" si="3"/>
        <v>4749315.5583852492</v>
      </c>
      <c r="D7" s="48">
        <f t="shared" si="4"/>
        <v>5434316.3674102137</v>
      </c>
      <c r="E7" s="48">
        <f t="shared" si="5"/>
        <v>1077777.2173860015</v>
      </c>
      <c r="F7" s="48">
        <f t="shared" si="6"/>
        <v>1360933.749655538</v>
      </c>
      <c r="G7" s="48">
        <f t="shared" si="7"/>
        <v>339759.25804942136</v>
      </c>
      <c r="I7">
        <v>2027</v>
      </c>
      <c r="J7" s="48">
        <f t="shared" si="8"/>
        <v>2531944.4195384528</v>
      </c>
      <c r="K7" s="48">
        <f t="shared" si="1"/>
        <v>1741781.8694801326</v>
      </c>
      <c r="L7" s="48">
        <f t="shared" si="1"/>
        <v>1988039.5649874986</v>
      </c>
      <c r="M7" s="48">
        <f t="shared" si="1"/>
        <v>430001.5599053537</v>
      </c>
      <c r="N7" s="48">
        <f t="shared" si="1"/>
        <v>533253.59226539219</v>
      </c>
      <c r="O7" s="48">
        <f t="shared" si="1"/>
        <v>117266.17817633589</v>
      </c>
    </row>
    <row r="8" spans="1:15" x14ac:dyDescent="0.35">
      <c r="A8">
        <v>2028</v>
      </c>
      <c r="B8" s="48">
        <f t="shared" si="2"/>
        <v>7046114.9566680575</v>
      </c>
      <c r="C8" s="48">
        <f t="shared" si="3"/>
        <v>4825304.6073194137</v>
      </c>
      <c r="D8" s="48">
        <f t="shared" si="4"/>
        <v>5521265.4292887775</v>
      </c>
      <c r="E8" s="48">
        <f t="shared" si="5"/>
        <v>1095021.6528641775</v>
      </c>
      <c r="F8" s="48">
        <f t="shared" si="6"/>
        <v>1382708.6896500266</v>
      </c>
      <c r="G8" s="48">
        <f t="shared" si="7"/>
        <v>345195.40617821208</v>
      </c>
      <c r="I8">
        <v>2028</v>
      </c>
      <c r="J8" s="48">
        <f t="shared" si="8"/>
        <v>2572455.5302510681</v>
      </c>
      <c r="K8" s="48">
        <f t="shared" si="1"/>
        <v>1769650.3793918148</v>
      </c>
      <c r="L8" s="48">
        <f t="shared" si="1"/>
        <v>2019848.1980272986</v>
      </c>
      <c r="M8" s="48">
        <f t="shared" si="1"/>
        <v>436881.58486383938</v>
      </c>
      <c r="N8" s="48">
        <f t="shared" si="1"/>
        <v>541785.64974163845</v>
      </c>
      <c r="O8" s="48">
        <f t="shared" si="1"/>
        <v>119142.43702715727</v>
      </c>
    </row>
    <row r="9" spans="1:15" x14ac:dyDescent="0.35">
      <c r="A9">
        <v>2029</v>
      </c>
      <c r="B9" s="48">
        <f t="shared" si="2"/>
        <v>7158852.7959747463</v>
      </c>
      <c r="C9" s="48">
        <f t="shared" si="3"/>
        <v>4902509.4810365243</v>
      </c>
      <c r="D9" s="48">
        <f t="shared" si="4"/>
        <v>5609605.6761573981</v>
      </c>
      <c r="E9" s="48">
        <f t="shared" si="5"/>
        <v>1112541.9993100043</v>
      </c>
      <c r="F9" s="48">
        <f t="shared" si="6"/>
        <v>1404832.028684427</v>
      </c>
      <c r="G9" s="48">
        <f t="shared" si="7"/>
        <v>350718.53267706349</v>
      </c>
      <c r="I9">
        <v>2029</v>
      </c>
      <c r="J9" s="48">
        <f t="shared" si="8"/>
        <v>2613614.818735085</v>
      </c>
      <c r="K9" s="48">
        <f t="shared" si="1"/>
        <v>1797964.7854620838</v>
      </c>
      <c r="L9" s="48">
        <f t="shared" si="1"/>
        <v>2052165.7691957355</v>
      </c>
      <c r="M9" s="48">
        <f t="shared" si="1"/>
        <v>443871.69022166083</v>
      </c>
      <c r="N9" s="48">
        <f t="shared" si="1"/>
        <v>550454.22013750463</v>
      </c>
      <c r="O9" s="48">
        <f t="shared" si="1"/>
        <v>121048.71601959178</v>
      </c>
    </row>
    <row r="10" spans="1:15" x14ac:dyDescent="0.35">
      <c r="A10">
        <v>2030</v>
      </c>
      <c r="B10" s="48">
        <f t="shared" si="2"/>
        <v>7273394.4407103425</v>
      </c>
      <c r="C10" s="48">
        <f t="shared" si="3"/>
        <v>4980949.6327331085</v>
      </c>
      <c r="D10" s="48">
        <f t="shared" si="4"/>
        <v>5699359.3669759165</v>
      </c>
      <c r="E10" s="48">
        <f t="shared" si="5"/>
        <v>1130342.6712989644</v>
      </c>
      <c r="F10" s="48">
        <f t="shared" si="6"/>
        <v>1427309.3411433778</v>
      </c>
      <c r="G10" s="48">
        <f t="shared" si="7"/>
        <v>356330.0291998965</v>
      </c>
      <c r="I10">
        <v>2030</v>
      </c>
      <c r="J10" s="48">
        <f t="shared" si="8"/>
        <v>2655432.6558348462</v>
      </c>
      <c r="K10" s="48">
        <f t="shared" si="1"/>
        <v>1826732.2220294771</v>
      </c>
      <c r="L10" s="48">
        <f t="shared" si="1"/>
        <v>2085000.4215028672</v>
      </c>
      <c r="M10" s="48">
        <f t="shared" si="1"/>
        <v>450973.63726520742</v>
      </c>
      <c r="N10" s="48">
        <f t="shared" si="1"/>
        <v>559261.48765970476</v>
      </c>
      <c r="O10" s="48">
        <f t="shared" si="1"/>
        <v>122985.49547590525</v>
      </c>
    </row>
    <row r="11" spans="1:15" x14ac:dyDescent="0.35">
      <c r="A11">
        <v>2031</v>
      </c>
      <c r="B11" s="48">
        <f t="shared" si="2"/>
        <v>7389768.7517617084</v>
      </c>
      <c r="C11" s="48">
        <f t="shared" si="3"/>
        <v>5060644.8268568385</v>
      </c>
      <c r="D11" s="48">
        <f t="shared" si="4"/>
        <v>5790549.1168475309</v>
      </c>
      <c r="E11" s="48">
        <f t="shared" si="5"/>
        <v>1148428.1540397478</v>
      </c>
      <c r="F11" s="48">
        <f t="shared" si="6"/>
        <v>1450146.2906016719</v>
      </c>
      <c r="G11" s="48">
        <f t="shared" si="7"/>
        <v>362031.30966709484</v>
      </c>
      <c r="I11">
        <v>2031</v>
      </c>
      <c r="J11" s="48">
        <f t="shared" si="8"/>
        <v>2697919.5783282039</v>
      </c>
      <c r="K11" s="48">
        <f t="shared" si="1"/>
        <v>1855959.9375819487</v>
      </c>
      <c r="L11" s="48">
        <f t="shared" si="1"/>
        <v>2118360.428246913</v>
      </c>
      <c r="M11" s="48">
        <f t="shared" si="1"/>
        <v>458189.21546145075</v>
      </c>
      <c r="N11" s="48">
        <f t="shared" si="1"/>
        <v>568209.67146226007</v>
      </c>
      <c r="O11" s="48">
        <f t="shared" si="1"/>
        <v>124953.26340351974</v>
      </c>
    </row>
    <row r="12" spans="1:15" x14ac:dyDescent="0.35">
      <c r="A12">
        <v>2032</v>
      </c>
      <c r="B12" s="48">
        <f t="shared" si="2"/>
        <v>7508005.0517898956</v>
      </c>
      <c r="C12" s="48">
        <f t="shared" si="3"/>
        <v>5141615.1440865481</v>
      </c>
      <c r="D12" s="48">
        <f t="shared" si="4"/>
        <v>5883197.9027170911</v>
      </c>
      <c r="E12" s="48">
        <f t="shared" si="5"/>
        <v>1166803.0045043838</v>
      </c>
      <c r="F12" s="48">
        <f t="shared" si="6"/>
        <v>1473348.6312512986</v>
      </c>
      <c r="G12" s="48">
        <f t="shared" si="7"/>
        <v>367823.81062176835</v>
      </c>
      <c r="I12">
        <v>2032</v>
      </c>
      <c r="J12" s="48">
        <f t="shared" si="8"/>
        <v>2741086.2915814552</v>
      </c>
      <c r="K12" s="48">
        <f t="shared" si="1"/>
        <v>1885655.2965832599</v>
      </c>
      <c r="L12" s="48">
        <f t="shared" si="1"/>
        <v>2152254.1950988634</v>
      </c>
      <c r="M12" s="48">
        <f t="shared" si="1"/>
        <v>465520.24290883396</v>
      </c>
      <c r="N12" s="48">
        <f t="shared" si="1"/>
        <v>577301.02620565624</v>
      </c>
      <c r="O12" s="48">
        <f t="shared" si="1"/>
        <v>126952.51561797605</v>
      </c>
    </row>
    <row r="13" spans="1:15" x14ac:dyDescent="0.35">
      <c r="A13">
        <v>2033</v>
      </c>
      <c r="B13" s="48">
        <f t="shared" si="2"/>
        <v>7628133.1326185344</v>
      </c>
      <c r="C13" s="48">
        <f t="shared" si="3"/>
        <v>5223880.9863919327</v>
      </c>
      <c r="D13" s="48">
        <f t="shared" si="4"/>
        <v>5977329.0691605648</v>
      </c>
      <c r="E13" s="48">
        <f t="shared" si="5"/>
        <v>1185471.8525764539</v>
      </c>
      <c r="F13" s="48">
        <f t="shared" si="6"/>
        <v>1496922.2093513194</v>
      </c>
      <c r="G13" s="48">
        <f t="shared" si="7"/>
        <v>373708.99159171665</v>
      </c>
      <c r="I13">
        <v>2033</v>
      </c>
      <c r="J13" s="48">
        <f t="shared" si="8"/>
        <v>2784943.6722467584</v>
      </c>
      <c r="K13" s="48">
        <f t="shared" si="1"/>
        <v>1915825.7813285922</v>
      </c>
      <c r="L13" s="48">
        <f t="shared" si="1"/>
        <v>2186690.2622204451</v>
      </c>
      <c r="M13" s="48">
        <f t="shared" si="1"/>
        <v>472968.56679537531</v>
      </c>
      <c r="N13" s="48">
        <f t="shared" si="1"/>
        <v>586537.84262494673</v>
      </c>
      <c r="O13" s="48">
        <f t="shared" si="1"/>
        <v>128983.75586786367</v>
      </c>
    </row>
    <row r="14" spans="1:15" x14ac:dyDescent="0.35">
      <c r="A14">
        <v>2034</v>
      </c>
      <c r="B14" s="48">
        <f t="shared" si="2"/>
        <v>7750183.2627404314</v>
      </c>
      <c r="C14" s="48">
        <f t="shared" si="3"/>
        <v>5307463.0821742034</v>
      </c>
      <c r="D14" s="48">
        <f t="shared" si="4"/>
        <v>6072966.3342671338</v>
      </c>
      <c r="E14" s="48">
        <f t="shared" si="5"/>
        <v>1204439.4022176773</v>
      </c>
      <c r="F14" s="48">
        <f t="shared" si="6"/>
        <v>1520872.9647009405</v>
      </c>
      <c r="G14" s="48">
        <f t="shared" si="7"/>
        <v>379688.33545718412</v>
      </c>
      <c r="I14">
        <v>2034</v>
      </c>
      <c r="J14" s="48">
        <f t="shared" si="8"/>
        <v>2829502.7710027066</v>
      </c>
      <c r="K14" s="48">
        <f t="shared" si="1"/>
        <v>1946478.9938298496</v>
      </c>
      <c r="L14" s="48">
        <f t="shared" si="1"/>
        <v>2221677.3064159723</v>
      </c>
      <c r="M14" s="48">
        <f t="shared" si="1"/>
        <v>480536.06386410131</v>
      </c>
      <c r="N14" s="48">
        <f t="shared" si="1"/>
        <v>595922.44810694584</v>
      </c>
      <c r="O14" s="48">
        <f t="shared" si="1"/>
        <v>131047.49596174949</v>
      </c>
    </row>
    <row r="15" spans="1:15" x14ac:dyDescent="0.35">
      <c r="A15">
        <v>2035</v>
      </c>
      <c r="B15" s="48">
        <f t="shared" si="2"/>
        <v>7874186.1949442783</v>
      </c>
      <c r="C15" s="48">
        <f t="shared" si="3"/>
        <v>5392382.4914889904</v>
      </c>
      <c r="D15" s="48">
        <f t="shared" si="4"/>
        <v>6170133.7956154076</v>
      </c>
      <c r="E15" s="48">
        <f t="shared" si="5"/>
        <v>1223710.4326531601</v>
      </c>
      <c r="F15" s="48">
        <f t="shared" si="6"/>
        <v>1545206.9321361557</v>
      </c>
      <c r="G15" s="48">
        <f t="shared" si="7"/>
        <v>385763.34882449906</v>
      </c>
      <c r="I15">
        <v>2035</v>
      </c>
      <c r="J15" s="48">
        <f t="shared" si="8"/>
        <v>2874774.8153387499</v>
      </c>
      <c r="K15" s="48">
        <f t="shared" si="1"/>
        <v>1977622.6577311272</v>
      </c>
      <c r="L15" s="48">
        <f t="shared" si="1"/>
        <v>2257224.143318628</v>
      </c>
      <c r="M15" s="48">
        <f t="shared" si="1"/>
        <v>488224.64088592696</v>
      </c>
      <c r="N15" s="48">
        <f t="shared" si="1"/>
        <v>605457.20727665699</v>
      </c>
      <c r="O15" s="48">
        <f t="shared" si="1"/>
        <v>133144.25589713748</v>
      </c>
    </row>
    <row r="16" spans="1:15" x14ac:dyDescent="0.35">
      <c r="A16">
        <v>2036</v>
      </c>
      <c r="B16" s="48">
        <f t="shared" si="2"/>
        <v>8000173.1740633873</v>
      </c>
      <c r="C16" s="48">
        <f t="shared" si="3"/>
        <v>5478660.6113528144</v>
      </c>
      <c r="D16" s="48">
        <f t="shared" si="4"/>
        <v>6268855.9363452541</v>
      </c>
      <c r="E16" s="48">
        <f t="shared" si="5"/>
        <v>1243289.7995756106</v>
      </c>
      <c r="F16" s="48">
        <f t="shared" si="6"/>
        <v>1569930.2430503343</v>
      </c>
      <c r="G16" s="48">
        <f t="shared" si="7"/>
        <v>391935.56240569107</v>
      </c>
      <c r="I16">
        <v>2036</v>
      </c>
      <c r="J16" s="48">
        <f t="shared" si="8"/>
        <v>2920771.2123841699</v>
      </c>
      <c r="K16" s="48">
        <f t="shared" si="1"/>
        <v>2009264.6202548253</v>
      </c>
      <c r="L16" s="48">
        <f t="shared" si="1"/>
        <v>2293339.729611726</v>
      </c>
      <c r="M16" s="48">
        <f t="shared" si="1"/>
        <v>496036.23514010181</v>
      </c>
      <c r="N16" s="48">
        <f t="shared" si="1"/>
        <v>615144.52259308356</v>
      </c>
      <c r="O16" s="48">
        <f t="shared" si="1"/>
        <v>135274.56399149168</v>
      </c>
    </row>
    <row r="17" spans="1:15" x14ac:dyDescent="0.35">
      <c r="A17">
        <v>2037</v>
      </c>
      <c r="B17" s="48">
        <f t="shared" si="2"/>
        <v>8128175.9448484015</v>
      </c>
      <c r="C17" s="48">
        <f t="shared" si="3"/>
        <v>5566319.1811344596</v>
      </c>
      <c r="D17" s="48">
        <f t="shared" si="4"/>
        <v>6369157.6313267779</v>
      </c>
      <c r="E17" s="48">
        <f t="shared" si="5"/>
        <v>1263182.4363688203</v>
      </c>
      <c r="F17" s="48">
        <f t="shared" si="6"/>
        <v>1595049.1269391396</v>
      </c>
      <c r="G17" s="48">
        <f t="shared" si="7"/>
        <v>398206.53140418214</v>
      </c>
      <c r="I17">
        <v>2037</v>
      </c>
      <c r="J17" s="48">
        <f t="shared" si="8"/>
        <v>2967503.5517823165</v>
      </c>
      <c r="K17" s="48">
        <f t="shared" si="1"/>
        <v>2041412.8541789025</v>
      </c>
      <c r="L17" s="48">
        <f t="shared" si="1"/>
        <v>2330033.1652855137</v>
      </c>
      <c r="M17" s="48">
        <f t="shared" si="1"/>
        <v>503972.81490234344</v>
      </c>
      <c r="N17" s="48">
        <f t="shared" si="1"/>
        <v>624986.83495457296</v>
      </c>
      <c r="O17" s="48">
        <f t="shared" si="1"/>
        <v>137438.95701535555</v>
      </c>
    </row>
    <row r="18" spans="1:15" x14ac:dyDescent="0.35">
      <c r="A18">
        <v>2038</v>
      </c>
      <c r="B18" s="48">
        <f t="shared" si="2"/>
        <v>8258226.7599659758</v>
      </c>
      <c r="C18" s="48">
        <f t="shared" si="3"/>
        <v>5655380.2880326109</v>
      </c>
      <c r="D18" s="48">
        <f t="shared" si="4"/>
        <v>6471064.153428006</v>
      </c>
      <c r="E18" s="48">
        <f t="shared" si="5"/>
        <v>1283393.3553507214</v>
      </c>
      <c r="F18" s="48">
        <f t="shared" si="6"/>
        <v>1620569.9129701657</v>
      </c>
      <c r="G18" s="48">
        <f t="shared" si="7"/>
        <v>404577.83590664907</v>
      </c>
      <c r="I18">
        <v>2038</v>
      </c>
      <c r="J18" s="48">
        <f t="shared" si="8"/>
        <v>3014983.6086108335</v>
      </c>
      <c r="K18" s="48">
        <f t="shared" si="1"/>
        <v>2074075.459845765</v>
      </c>
      <c r="L18" s="48">
        <f t="shared" si="1"/>
        <v>2367313.6959300819</v>
      </c>
      <c r="M18" s="48">
        <f t="shared" si="1"/>
        <v>512036.37994078093</v>
      </c>
      <c r="N18" s="48">
        <f t="shared" si="1"/>
        <v>634986.62431384611</v>
      </c>
      <c r="O18" s="48">
        <f t="shared" si="1"/>
        <v>139637.98032760125</v>
      </c>
    </row>
    <row r="19" spans="1:15" x14ac:dyDescent="0.35">
      <c r="A19">
        <v>2039</v>
      </c>
      <c r="B19" s="48">
        <f t="shared" si="2"/>
        <v>8390358.3881254308</v>
      </c>
      <c r="C19" s="48">
        <f t="shared" si="3"/>
        <v>5745866.3726411331</v>
      </c>
      <c r="D19" s="48">
        <f t="shared" si="4"/>
        <v>6574601.1798828542</v>
      </c>
      <c r="E19" s="48">
        <f t="shared" si="5"/>
        <v>1303927.649036333</v>
      </c>
      <c r="F19" s="48">
        <f t="shared" si="6"/>
        <v>1646499.0315776884</v>
      </c>
      <c r="G19" s="48">
        <f t="shared" si="7"/>
        <v>411051.08128115546</v>
      </c>
      <c r="I19">
        <v>2039</v>
      </c>
      <c r="J19" s="48">
        <f t="shared" si="8"/>
        <v>3063223.346348607</v>
      </c>
      <c r="K19" s="48">
        <f t="shared" si="1"/>
        <v>2107260.6672032974</v>
      </c>
      <c r="L19" s="48">
        <f t="shared" si="1"/>
        <v>2405190.7150649633</v>
      </c>
      <c r="M19" s="48">
        <f t="shared" si="1"/>
        <v>520228.96201983345</v>
      </c>
      <c r="N19" s="48">
        <f t="shared" si="1"/>
        <v>645146.41030286765</v>
      </c>
      <c r="O19" s="48">
        <f t="shared" si="1"/>
        <v>141872.18801284287</v>
      </c>
    </row>
    <row r="20" spans="1:15" x14ac:dyDescent="0.35">
      <c r="A20">
        <v>2040</v>
      </c>
      <c r="B20" s="48">
        <f t="shared" si="2"/>
        <v>8524604.1223354377</v>
      </c>
      <c r="C20" s="48">
        <f t="shared" si="3"/>
        <v>5837800.234603391</v>
      </c>
      <c r="D20" s="48">
        <f t="shared" si="4"/>
        <v>6679794.7987609804</v>
      </c>
      <c r="E20" s="48">
        <f t="shared" si="5"/>
        <v>1324790.4914209144</v>
      </c>
      <c r="F20" s="48">
        <f t="shared" si="6"/>
        <v>1672843.0160829315</v>
      </c>
      <c r="G20" s="48">
        <f t="shared" si="7"/>
        <v>417627.89858165395</v>
      </c>
      <c r="I20">
        <v>2040</v>
      </c>
      <c r="J20" s="48">
        <f t="shared" si="8"/>
        <v>3112234.9198901849</v>
      </c>
      <c r="K20" s="48">
        <f t="shared" si="8"/>
        <v>2140976.8378785499</v>
      </c>
      <c r="L20" s="48">
        <f t="shared" si="8"/>
        <v>2443673.7665060028</v>
      </c>
      <c r="M20" s="48">
        <f t="shared" si="8"/>
        <v>528552.62541215075</v>
      </c>
      <c r="N20" s="48">
        <f t="shared" si="8"/>
        <v>655468.75286771357</v>
      </c>
      <c r="O20" s="48">
        <f t="shared" si="8"/>
        <v>144142.14302104837</v>
      </c>
    </row>
    <row r="21" spans="1:15" x14ac:dyDescent="0.35">
      <c r="A21">
        <v>2041</v>
      </c>
      <c r="B21" s="48">
        <f t="shared" si="2"/>
        <v>8660997.7882928047</v>
      </c>
      <c r="C21" s="48">
        <f t="shared" si="3"/>
        <v>5931205.0383570455</v>
      </c>
      <c r="D21" s="48">
        <f t="shared" si="4"/>
        <v>6786671.5155411558</v>
      </c>
      <c r="E21" s="48">
        <f t="shared" si="5"/>
        <v>1345987.1392836492</v>
      </c>
      <c r="F21" s="48">
        <f t="shared" si="6"/>
        <v>1699608.5043402584</v>
      </c>
      <c r="G21" s="48">
        <f t="shared" si="7"/>
        <v>424309.9449589604</v>
      </c>
      <c r="I21">
        <v>2041</v>
      </c>
      <c r="J21" s="48">
        <f t="shared" ref="J21:O36" si="9">J20*(1+$C$1)</f>
        <v>3162030.6786084278</v>
      </c>
      <c r="K21" s="48">
        <f t="shared" si="9"/>
        <v>2175232.4672846068</v>
      </c>
      <c r="L21" s="48">
        <f t="shared" si="9"/>
        <v>2482772.5467700986</v>
      </c>
      <c r="M21" s="48">
        <f t="shared" si="9"/>
        <v>537009.46741874516</v>
      </c>
      <c r="N21" s="48">
        <f t="shared" si="9"/>
        <v>665956.25291359704</v>
      </c>
      <c r="O21" s="48">
        <f t="shared" si="9"/>
        <v>146448.41730938514</v>
      </c>
    </row>
    <row r="22" spans="1:15" x14ac:dyDescent="0.35">
      <c r="A22">
        <v>2042</v>
      </c>
      <c r="B22" s="48">
        <f t="shared" si="2"/>
        <v>8799573.7529054899</v>
      </c>
      <c r="C22" s="48">
        <f t="shared" si="3"/>
        <v>6026104.3189707585</v>
      </c>
      <c r="D22" s="48">
        <f t="shared" si="4"/>
        <v>6895258.2597898142</v>
      </c>
      <c r="E22" s="48">
        <f t="shared" si="5"/>
        <v>1367522.9335121876</v>
      </c>
      <c r="F22" s="48">
        <f t="shared" si="6"/>
        <v>1726802.2404097025</v>
      </c>
      <c r="G22" s="48">
        <f t="shared" si="7"/>
        <v>431098.90407830378</v>
      </c>
      <c r="I22">
        <v>2042</v>
      </c>
      <c r="J22" s="48">
        <f t="shared" si="9"/>
        <v>3212623.1694661626</v>
      </c>
      <c r="K22" s="48">
        <f t="shared" si="9"/>
        <v>2210036.1867611604</v>
      </c>
      <c r="L22" s="48">
        <f t="shared" si="9"/>
        <v>2522496.9075184204</v>
      </c>
      <c r="M22" s="48">
        <f t="shared" si="9"/>
        <v>545601.61889744503</v>
      </c>
      <c r="N22" s="48">
        <f t="shared" si="9"/>
        <v>676611.55296021455</v>
      </c>
      <c r="O22" s="48">
        <f t="shared" si="9"/>
        <v>148791.59198633532</v>
      </c>
    </row>
    <row r="23" spans="1:15" x14ac:dyDescent="0.35">
      <c r="A23">
        <v>2043</v>
      </c>
      <c r="B23" s="48">
        <f t="shared" si="2"/>
        <v>8940366.9329519775</v>
      </c>
      <c r="C23" s="48">
        <f t="shared" si="3"/>
        <v>6122521.9880742906</v>
      </c>
      <c r="D23" s="48">
        <f t="shared" si="4"/>
        <v>7005582.3919464517</v>
      </c>
      <c r="E23" s="48">
        <f t="shared" si="5"/>
        <v>1389403.3004483825</v>
      </c>
      <c r="F23" s="48">
        <f t="shared" si="6"/>
        <v>1754431.0762562577</v>
      </c>
      <c r="G23" s="48">
        <f t="shared" si="7"/>
        <v>437996.48654355662</v>
      </c>
      <c r="I23">
        <v>2043</v>
      </c>
      <c r="J23" s="48">
        <f t="shared" si="9"/>
        <v>3264025.140177621</v>
      </c>
      <c r="K23" s="48">
        <f t="shared" si="9"/>
        <v>2245396.765749339</v>
      </c>
      <c r="L23" s="48">
        <f t="shared" si="9"/>
        <v>2562856.8580387151</v>
      </c>
      <c r="M23" s="48">
        <f t="shared" si="9"/>
        <v>554331.24479980418</v>
      </c>
      <c r="N23" s="48">
        <f t="shared" si="9"/>
        <v>687437.33780757803</v>
      </c>
      <c r="O23" s="48">
        <f t="shared" si="9"/>
        <v>151172.25745811668</v>
      </c>
    </row>
    <row r="24" spans="1:15" x14ac:dyDescent="0.35">
      <c r="A24">
        <v>2044</v>
      </c>
      <c r="B24" s="48">
        <f t="shared" si="2"/>
        <v>9083412.8038792089</v>
      </c>
      <c r="C24" s="48">
        <f t="shared" si="3"/>
        <v>6220482.3398834793</v>
      </c>
      <c r="D24" s="48">
        <f t="shared" si="4"/>
        <v>7117671.7102175951</v>
      </c>
      <c r="E24" s="48">
        <f t="shared" si="5"/>
        <v>1411633.7532555566</v>
      </c>
      <c r="F24" s="48">
        <f t="shared" si="6"/>
        <v>1782501.9734763578</v>
      </c>
      <c r="G24" s="48">
        <f t="shared" si="7"/>
        <v>445004.43032825354</v>
      </c>
      <c r="I24">
        <v>2044</v>
      </c>
      <c r="J24" s="48">
        <f t="shared" si="9"/>
        <v>3316249.5424204632</v>
      </c>
      <c r="K24" s="48">
        <f t="shared" si="9"/>
        <v>2281323.1140013286</v>
      </c>
      <c r="L24" s="48">
        <f t="shared" si="9"/>
        <v>2603862.5677673346</v>
      </c>
      <c r="M24" s="48">
        <f t="shared" si="9"/>
        <v>563200.54471660103</v>
      </c>
      <c r="N24" s="48">
        <f t="shared" si="9"/>
        <v>698436.33521249925</v>
      </c>
      <c r="O24" s="48">
        <f t="shared" si="9"/>
        <v>153591.01357744655</v>
      </c>
    </row>
    <row r="25" spans="1:15" x14ac:dyDescent="0.35">
      <c r="A25">
        <v>2045</v>
      </c>
      <c r="B25" s="48">
        <f t="shared" si="2"/>
        <v>9228747.4087412767</v>
      </c>
      <c r="C25" s="48">
        <f t="shared" si="3"/>
        <v>6320010.0573216146</v>
      </c>
      <c r="D25" s="48">
        <f t="shared" si="4"/>
        <v>7231554.4575810768</v>
      </c>
      <c r="E25" s="48">
        <f t="shared" si="5"/>
        <v>1434219.8933076456</v>
      </c>
      <c r="F25" s="48">
        <f t="shared" si="6"/>
        <v>1811022.0050519796</v>
      </c>
      <c r="G25" s="48">
        <f t="shared" si="7"/>
        <v>452124.50121350563</v>
      </c>
      <c r="I25">
        <v>2045</v>
      </c>
      <c r="J25" s="48">
        <f t="shared" si="9"/>
        <v>3369309.5350991907</v>
      </c>
      <c r="K25" s="48">
        <f t="shared" si="9"/>
        <v>2317824.28382535</v>
      </c>
      <c r="L25" s="48">
        <f t="shared" si="9"/>
        <v>2645524.3688516119</v>
      </c>
      <c r="M25" s="48">
        <f t="shared" si="9"/>
        <v>572211.75343206665</v>
      </c>
      <c r="N25" s="48">
        <f t="shared" si="9"/>
        <v>709611.31657589925</v>
      </c>
      <c r="O25" s="48">
        <f t="shared" si="9"/>
        <v>156048.46979468569</v>
      </c>
    </row>
    <row r="26" spans="1:15" x14ac:dyDescent="0.35">
      <c r="A26">
        <v>2046</v>
      </c>
      <c r="B26" s="48">
        <f t="shared" si="2"/>
        <v>9376407.367281137</v>
      </c>
      <c r="C26" s="48">
        <f t="shared" si="3"/>
        <v>6421130.2182387607</v>
      </c>
      <c r="D26" s="48">
        <f t="shared" si="4"/>
        <v>7347259.328902374</v>
      </c>
      <c r="E26" s="48">
        <f t="shared" si="5"/>
        <v>1457167.4116005679</v>
      </c>
      <c r="F26" s="48">
        <f t="shared" si="6"/>
        <v>1839998.3571328113</v>
      </c>
      <c r="G26" s="48">
        <f t="shared" si="7"/>
        <v>459358.49323292176</v>
      </c>
      <c r="I26">
        <v>2046</v>
      </c>
      <c r="J26" s="48">
        <f t="shared" si="9"/>
        <v>3423218.4876607778</v>
      </c>
      <c r="K26" s="48">
        <f t="shared" si="9"/>
        <v>2354909.4723665556</v>
      </c>
      <c r="L26" s="48">
        <f t="shared" si="9"/>
        <v>2687852.7587532378</v>
      </c>
      <c r="M26" s="48">
        <f t="shared" si="9"/>
        <v>581367.14148697967</v>
      </c>
      <c r="N26" s="48">
        <f t="shared" si="9"/>
        <v>720965.09764111368</v>
      </c>
      <c r="O26" s="48">
        <f t="shared" si="9"/>
        <v>158545.24531140065</v>
      </c>
    </row>
    <row r="27" spans="1:15" x14ac:dyDescent="0.35">
      <c r="A27">
        <v>2047</v>
      </c>
      <c r="B27" s="48">
        <f t="shared" si="2"/>
        <v>9526429.8851576354</v>
      </c>
      <c r="C27" s="48">
        <f t="shared" si="3"/>
        <v>6523868.3017305806</v>
      </c>
      <c r="D27" s="48">
        <f t="shared" si="4"/>
        <v>7464815.4781648125</v>
      </c>
      <c r="E27" s="48">
        <f t="shared" si="5"/>
        <v>1480482.0901861771</v>
      </c>
      <c r="F27" s="48">
        <f t="shared" si="6"/>
        <v>1869438.3308469364</v>
      </c>
      <c r="G27" s="48">
        <f t="shared" si="7"/>
        <v>466708.2291246485</v>
      </c>
      <c r="I27">
        <v>2047</v>
      </c>
      <c r="J27" s="48">
        <f t="shared" si="9"/>
        <v>3477989.9834633502</v>
      </c>
      <c r="K27" s="48">
        <f t="shared" si="9"/>
        <v>2392588.0239244206</v>
      </c>
      <c r="L27" s="48">
        <f t="shared" si="9"/>
        <v>2730858.4028932895</v>
      </c>
      <c r="M27" s="48">
        <f t="shared" si="9"/>
        <v>590669.01575077139</v>
      </c>
      <c r="N27" s="48">
        <f t="shared" si="9"/>
        <v>732500.5392033715</v>
      </c>
      <c r="O27" s="48">
        <f t="shared" si="9"/>
        <v>161081.96923638307</v>
      </c>
    </row>
    <row r="28" spans="1:15" x14ac:dyDescent="0.35">
      <c r="A28">
        <v>2048</v>
      </c>
      <c r="B28" s="48">
        <f t="shared" si="2"/>
        <v>9678852.7633201573</v>
      </c>
      <c r="C28" s="48">
        <f t="shared" si="3"/>
        <v>6628250.1945582703</v>
      </c>
      <c r="D28" s="48">
        <f t="shared" si="4"/>
        <v>7584252.5258154497</v>
      </c>
      <c r="E28" s="48">
        <f t="shared" si="5"/>
        <v>1504169.803629156</v>
      </c>
      <c r="F28" s="48">
        <f t="shared" si="6"/>
        <v>1899349.3441404875</v>
      </c>
      <c r="G28" s="48">
        <f t="shared" si="7"/>
        <v>474175.56079064286</v>
      </c>
      <c r="I28">
        <v>2048</v>
      </c>
      <c r="J28" s="48">
        <f t="shared" si="9"/>
        <v>3533637.8231987637</v>
      </c>
      <c r="K28" s="48">
        <f t="shared" si="9"/>
        <v>2430869.4323072112</v>
      </c>
      <c r="L28" s="48">
        <f t="shared" si="9"/>
        <v>2774552.1373395822</v>
      </c>
      <c r="M28" s="48">
        <f t="shared" si="9"/>
        <v>600119.7200027837</v>
      </c>
      <c r="N28" s="48">
        <f t="shared" si="9"/>
        <v>744220.54783062544</v>
      </c>
      <c r="O28" s="48">
        <f t="shared" si="9"/>
        <v>163659.28074416521</v>
      </c>
    </row>
    <row r="29" spans="1:15" x14ac:dyDescent="0.35">
      <c r="A29">
        <v>2049</v>
      </c>
      <c r="B29" s="48">
        <f t="shared" si="2"/>
        <v>9833714.4075332806</v>
      </c>
      <c r="C29" s="48">
        <f t="shared" si="3"/>
        <v>6734302.1976712029</v>
      </c>
      <c r="D29" s="48">
        <f t="shared" si="4"/>
        <v>7705600.5662284968</v>
      </c>
      <c r="E29" s="48">
        <f t="shared" si="5"/>
        <v>1528236.5204872226</v>
      </c>
      <c r="F29" s="48">
        <f t="shared" si="6"/>
        <v>1929738.9336467353</v>
      </c>
      <c r="G29" s="48">
        <f t="shared" si="7"/>
        <v>481762.36976329313</v>
      </c>
      <c r="I29">
        <v>2049</v>
      </c>
      <c r="J29" s="48">
        <f t="shared" si="9"/>
        <v>3590176.0283699441</v>
      </c>
      <c r="K29" s="48">
        <f t="shared" si="9"/>
        <v>2469763.3432241268</v>
      </c>
      <c r="L29" s="48">
        <f t="shared" si="9"/>
        <v>2818944.9715370154</v>
      </c>
      <c r="M29" s="48">
        <f t="shared" si="9"/>
        <v>609721.6355228282</v>
      </c>
      <c r="N29" s="48">
        <f t="shared" si="9"/>
        <v>756128.07659591548</v>
      </c>
      <c r="O29" s="48">
        <f t="shared" si="9"/>
        <v>166277.82923607185</v>
      </c>
    </row>
    <row r="30" spans="1:15" x14ac:dyDescent="0.35">
      <c r="A30">
        <v>2050</v>
      </c>
      <c r="B30" s="48">
        <f t="shared" si="2"/>
        <v>9991053.8380538132</v>
      </c>
      <c r="C30" s="48">
        <f t="shared" si="3"/>
        <v>6842051.0328339422</v>
      </c>
      <c r="D30" s="48">
        <f t="shared" si="4"/>
        <v>7828890.1752881529</v>
      </c>
      <c r="E30" s="48">
        <f t="shared" si="5"/>
        <v>1552688.3048150181</v>
      </c>
      <c r="F30" s="48">
        <f t="shared" si="6"/>
        <v>1960614.756585083</v>
      </c>
      <c r="G30" s="48">
        <f t="shared" si="7"/>
        <v>489470.56767950585</v>
      </c>
      <c r="I30">
        <v>2050</v>
      </c>
      <c r="J30" s="48">
        <f t="shared" si="9"/>
        <v>3647618.8448238634</v>
      </c>
      <c r="K30" s="48">
        <f t="shared" si="9"/>
        <v>2509279.5567157129</v>
      </c>
      <c r="L30" s="48">
        <f t="shared" si="9"/>
        <v>2864048.0910816076</v>
      </c>
      <c r="M30" s="48">
        <f t="shared" si="9"/>
        <v>619477.18169119349</v>
      </c>
      <c r="N30" s="48">
        <f t="shared" si="9"/>
        <v>768226.12582145014</v>
      </c>
      <c r="O30" s="48">
        <f t="shared" si="9"/>
        <v>168938.27450384901</v>
      </c>
    </row>
    <row r="31" spans="1:15" x14ac:dyDescent="0.35">
      <c r="A31">
        <v>2051</v>
      </c>
      <c r="B31" s="48">
        <f t="shared" si="2"/>
        <v>10150910.699462675</v>
      </c>
      <c r="C31" s="48">
        <f t="shared" si="3"/>
        <v>6951523.8493592851</v>
      </c>
      <c r="D31" s="48">
        <f t="shared" si="4"/>
        <v>7954152.4180927631</v>
      </c>
      <c r="E31" s="48">
        <f t="shared" si="5"/>
        <v>1577531.3176920584</v>
      </c>
      <c r="F31" s="48">
        <f t="shared" si="6"/>
        <v>1991984.5926904443</v>
      </c>
      <c r="G31" s="48">
        <f t="shared" si="7"/>
        <v>497302.09676237794</v>
      </c>
      <c r="I31">
        <v>2051</v>
      </c>
      <c r="J31" s="48">
        <f t="shared" si="9"/>
        <v>3705980.746341045</v>
      </c>
      <c r="K31" s="48">
        <f t="shared" si="9"/>
        <v>2549428.0296231643</v>
      </c>
      <c r="L31" s="48">
        <f t="shared" si="9"/>
        <v>2909872.8605389134</v>
      </c>
      <c r="M31" s="48">
        <f t="shared" si="9"/>
        <v>629388.81659825263</v>
      </c>
      <c r="N31" s="48">
        <f t="shared" si="9"/>
        <v>780517.74383459333</v>
      </c>
      <c r="O31" s="48">
        <f t="shared" si="9"/>
        <v>171641.2868959106</v>
      </c>
    </row>
    <row r="32" spans="1:15" x14ac:dyDescent="0.35">
      <c r="A32">
        <v>2052</v>
      </c>
      <c r="B32" s="48">
        <f t="shared" si="2"/>
        <v>10313325.270654077</v>
      </c>
      <c r="C32" s="48">
        <f t="shared" si="3"/>
        <v>7062748.230949034</v>
      </c>
      <c r="D32" s="48">
        <f t="shared" si="4"/>
        <v>8081418.8567822473</v>
      </c>
      <c r="E32" s="48">
        <f t="shared" si="5"/>
        <v>1602771.8187751314</v>
      </c>
      <c r="F32" s="48">
        <f t="shared" si="6"/>
        <v>2023856.3461734916</v>
      </c>
      <c r="G32" s="48">
        <f t="shared" si="7"/>
        <v>505258.93031057599</v>
      </c>
      <c r="I32">
        <v>2052</v>
      </c>
      <c r="J32" s="48">
        <f t="shared" si="9"/>
        <v>3765276.4382825019</v>
      </c>
      <c r="K32" s="48">
        <f t="shared" si="9"/>
        <v>2590218.8780971351</v>
      </c>
      <c r="L32" s="48">
        <f t="shared" si="9"/>
        <v>2956430.8263075361</v>
      </c>
      <c r="M32" s="48">
        <f t="shared" si="9"/>
        <v>639459.03766382462</v>
      </c>
      <c r="N32" s="48">
        <f t="shared" si="9"/>
        <v>793006.02773594682</v>
      </c>
      <c r="O32" s="48">
        <f t="shared" si="9"/>
        <v>174387.54748624517</v>
      </c>
    </row>
    <row r="33" spans="1:15" x14ac:dyDescent="0.35">
      <c r="A33">
        <v>2053</v>
      </c>
      <c r="B33" s="48">
        <f t="shared" si="2"/>
        <v>10478338.474984542</v>
      </c>
      <c r="C33" s="48">
        <f t="shared" si="3"/>
        <v>7175752.2026442187</v>
      </c>
      <c r="D33" s="48">
        <f t="shared" si="4"/>
        <v>8210721.5584907634</v>
      </c>
      <c r="E33" s="48">
        <f t="shared" si="5"/>
        <v>1628416.1678755335</v>
      </c>
      <c r="F33" s="48">
        <f t="shared" si="6"/>
        <v>2056238.0477122674</v>
      </c>
      <c r="G33" s="48">
        <f t="shared" si="7"/>
        <v>513343.07319554524</v>
      </c>
      <c r="I33">
        <v>2053</v>
      </c>
      <c r="J33" s="48">
        <f t="shared" si="9"/>
        <v>3825520.8612950221</v>
      </c>
      <c r="K33" s="48">
        <f t="shared" si="9"/>
        <v>2631662.3801466892</v>
      </c>
      <c r="L33" s="48">
        <f t="shared" si="9"/>
        <v>3003733.7195284567</v>
      </c>
      <c r="M33" s="48">
        <f t="shared" si="9"/>
        <v>649690.38226644578</v>
      </c>
      <c r="N33" s="48">
        <f t="shared" si="9"/>
        <v>805694.12417972193</v>
      </c>
      <c r="O33" s="48">
        <f t="shared" si="9"/>
        <v>177177.74824602509</v>
      </c>
    </row>
    <row r="34" spans="1:15" x14ac:dyDescent="0.35">
      <c r="A34">
        <v>2054</v>
      </c>
      <c r="B34" s="48">
        <f t="shared" si="2"/>
        <v>10645991.890584294</v>
      </c>
      <c r="C34" s="48">
        <f t="shared" si="3"/>
        <v>7290564.2378865266</v>
      </c>
      <c r="D34" s="48">
        <f t="shared" si="4"/>
        <v>8342093.1034266157</v>
      </c>
      <c r="E34" s="48">
        <f t="shared" si="5"/>
        <v>1654470.826561542</v>
      </c>
      <c r="F34" s="48">
        <f t="shared" si="6"/>
        <v>2089137.8564756636</v>
      </c>
      <c r="G34" s="48">
        <f t="shared" si="7"/>
        <v>521556.56236667396</v>
      </c>
      <c r="I34">
        <v>2054</v>
      </c>
      <c r="J34" s="48">
        <f t="shared" si="9"/>
        <v>3886729.1950757424</v>
      </c>
      <c r="K34" s="48">
        <f t="shared" si="9"/>
        <v>2673768.9782290361</v>
      </c>
      <c r="L34" s="48">
        <f t="shared" si="9"/>
        <v>3051793.4590409119</v>
      </c>
      <c r="M34" s="48">
        <f t="shared" si="9"/>
        <v>660085.42838270892</v>
      </c>
      <c r="N34" s="48">
        <f t="shared" si="9"/>
        <v>818585.23016659752</v>
      </c>
      <c r="O34" s="48">
        <f t="shared" si="9"/>
        <v>180012.5922179615</v>
      </c>
    </row>
    <row r="35" spans="1:15" x14ac:dyDescent="0.35">
      <c r="A35">
        <v>2055</v>
      </c>
      <c r="B35" s="48">
        <f t="shared" si="2"/>
        <v>10816327.760833643</v>
      </c>
      <c r="C35" s="48">
        <f t="shared" si="3"/>
        <v>7407213.2656927109</v>
      </c>
      <c r="D35" s="48">
        <f t="shared" si="4"/>
        <v>8475566.5930814408</v>
      </c>
      <c r="E35" s="48">
        <f t="shared" si="5"/>
        <v>1680942.3597865268</v>
      </c>
      <c r="F35" s="48">
        <f t="shared" si="6"/>
        <v>2122564.0621792744</v>
      </c>
      <c r="G35" s="48">
        <f t="shared" si="7"/>
        <v>529901.46736454079</v>
      </c>
      <c r="I35">
        <v>2055</v>
      </c>
      <c r="J35" s="48">
        <f t="shared" si="9"/>
        <v>3948916.8621969544</v>
      </c>
      <c r="K35" s="48">
        <f t="shared" si="9"/>
        <v>2716549.2818807005</v>
      </c>
      <c r="L35" s="48">
        <f t="shared" si="9"/>
        <v>3100622.1543855667</v>
      </c>
      <c r="M35" s="48">
        <f t="shared" si="9"/>
        <v>670646.79523683223</v>
      </c>
      <c r="N35" s="48">
        <f t="shared" si="9"/>
        <v>831682.59384926315</v>
      </c>
      <c r="O35" s="48">
        <f t="shared" si="9"/>
        <v>182892.79369344888</v>
      </c>
    </row>
    <row r="36" spans="1:15" x14ac:dyDescent="0.35">
      <c r="A36">
        <v>2056</v>
      </c>
      <c r="B36" s="48">
        <f t="shared" si="2"/>
        <v>10989389.005006982</v>
      </c>
      <c r="C36" s="48">
        <f t="shared" si="3"/>
        <v>7525728.6779437941</v>
      </c>
      <c r="D36" s="48">
        <f t="shared" si="4"/>
        <v>8611175.6585707441</v>
      </c>
      <c r="E36" s="48">
        <f t="shared" si="5"/>
        <v>1707837.4375431112</v>
      </c>
      <c r="F36" s="48">
        <f t="shared" si="6"/>
        <v>2156525.0871741427</v>
      </c>
      <c r="G36" s="48">
        <f t="shared" si="7"/>
        <v>538379.89084237348</v>
      </c>
      <c r="I36">
        <v>2056</v>
      </c>
      <c r="J36" s="48">
        <f t="shared" si="9"/>
        <v>4012099.5319921058</v>
      </c>
      <c r="K36" s="48">
        <f t="shared" si="9"/>
        <v>2760014.0703907916</v>
      </c>
      <c r="L36" s="48">
        <f t="shared" si="9"/>
        <v>3150232.108855736</v>
      </c>
      <c r="M36" s="48">
        <f t="shared" si="9"/>
        <v>681377.14396062156</v>
      </c>
      <c r="N36" s="48">
        <f t="shared" si="9"/>
        <v>844989.51535085135</v>
      </c>
      <c r="O36" s="48">
        <f t="shared" si="9"/>
        <v>185819.07839254406</v>
      </c>
    </row>
    <row r="37" spans="1:15" x14ac:dyDescent="0.35">
      <c r="A37">
        <v>2057</v>
      </c>
      <c r="B37" s="48">
        <f t="shared" si="2"/>
        <v>11165219.229087094</v>
      </c>
      <c r="C37" s="48">
        <f t="shared" si="3"/>
        <v>7646140.3367908951</v>
      </c>
      <c r="D37" s="48">
        <f t="shared" si="4"/>
        <v>8748954.4691078756</v>
      </c>
      <c r="E37" s="48">
        <f t="shared" si="5"/>
        <v>1735162.836543801</v>
      </c>
      <c r="F37" s="48">
        <f t="shared" si="6"/>
        <v>2191029.488568929</v>
      </c>
      <c r="G37" s="48">
        <f t="shared" si="7"/>
        <v>546993.96909585141</v>
      </c>
      <c r="I37">
        <v>2057</v>
      </c>
      <c r="J37" s="48">
        <f t="shared" ref="J37:O52" si="10">J36*(1+$C$1)</f>
        <v>4076293.1245039795</v>
      </c>
      <c r="K37" s="48">
        <f t="shared" si="10"/>
        <v>2804174.2955170441</v>
      </c>
      <c r="L37" s="48">
        <f t="shared" si="10"/>
        <v>3200635.8225974278</v>
      </c>
      <c r="M37" s="48">
        <f t="shared" si="10"/>
        <v>692279.17826399149</v>
      </c>
      <c r="N37" s="48">
        <f t="shared" si="10"/>
        <v>858509.34759646503</v>
      </c>
      <c r="O37" s="48">
        <f t="shared" si="10"/>
        <v>188792.18364682476</v>
      </c>
    </row>
    <row r="38" spans="1:15" x14ac:dyDescent="0.35">
      <c r="A38">
        <v>2058</v>
      </c>
      <c r="B38" s="48">
        <f t="shared" si="2"/>
        <v>11343862.736752488</v>
      </c>
      <c r="C38" s="48">
        <f t="shared" si="3"/>
        <v>7768478.5821795492</v>
      </c>
      <c r="D38" s="48">
        <f t="shared" si="4"/>
        <v>8888937.7406136021</v>
      </c>
      <c r="E38" s="48">
        <f t="shared" si="5"/>
        <v>1762925.4419285019</v>
      </c>
      <c r="F38" s="48">
        <f t="shared" si="6"/>
        <v>2226085.9603860318</v>
      </c>
      <c r="G38" s="48">
        <f t="shared" si="7"/>
        <v>555745.872601385</v>
      </c>
      <c r="I38">
        <v>2058</v>
      </c>
      <c r="J38" s="48">
        <f t="shared" si="10"/>
        <v>4141513.8144960431</v>
      </c>
      <c r="K38" s="48">
        <f t="shared" si="10"/>
        <v>2849041.0842453167</v>
      </c>
      <c r="L38" s="48">
        <f t="shared" si="10"/>
        <v>3251845.9957589866</v>
      </c>
      <c r="M38" s="48">
        <f t="shared" si="10"/>
        <v>703355.64511621534</v>
      </c>
      <c r="N38" s="48">
        <f t="shared" si="10"/>
        <v>872245.49715800851</v>
      </c>
      <c r="O38" s="48">
        <f t="shared" si="10"/>
        <v>191812.85858517396</v>
      </c>
    </row>
    <row r="39" spans="1:15" x14ac:dyDescent="0.35">
      <c r="A39">
        <v>2059</v>
      </c>
      <c r="B39" s="48">
        <f t="shared" si="2"/>
        <v>11525364.540540528</v>
      </c>
      <c r="C39" s="48">
        <f t="shared" si="3"/>
        <v>7892774.2394944225</v>
      </c>
      <c r="D39" s="48">
        <f t="shared" si="4"/>
        <v>9031160.7444634195</v>
      </c>
      <c r="E39" s="48">
        <f t="shared" si="5"/>
        <v>1791132.2489993579</v>
      </c>
      <c r="F39" s="48">
        <f t="shared" si="6"/>
        <v>2261703.3357522083</v>
      </c>
      <c r="G39" s="48">
        <f t="shared" si="7"/>
        <v>564637.80656300718</v>
      </c>
      <c r="I39">
        <v>2059</v>
      </c>
      <c r="J39" s="48">
        <f t="shared" si="10"/>
        <v>4207778.03552798</v>
      </c>
      <c r="K39" s="48">
        <f t="shared" si="10"/>
        <v>2894625.7415932417</v>
      </c>
      <c r="L39" s="48">
        <f t="shared" si="10"/>
        <v>3303875.5316911303</v>
      </c>
      <c r="M39" s="48">
        <f t="shared" si="10"/>
        <v>714609.33543807478</v>
      </c>
      <c r="N39" s="48">
        <f t="shared" si="10"/>
        <v>886201.42511253664</v>
      </c>
      <c r="O39" s="48">
        <f t="shared" si="10"/>
        <v>194881.86432253674</v>
      </c>
    </row>
    <row r="40" spans="1:15" x14ac:dyDescent="0.35">
      <c r="A40">
        <v>2060</v>
      </c>
      <c r="B40" s="48">
        <f t="shared" si="2"/>
        <v>11709770.373189176</v>
      </c>
      <c r="C40" s="48">
        <f t="shared" si="3"/>
        <v>8019058.627326333</v>
      </c>
      <c r="D40" s="48">
        <f t="shared" si="4"/>
        <v>9175659.3163748346</v>
      </c>
      <c r="E40" s="48">
        <f t="shared" si="5"/>
        <v>1819790.3649833477</v>
      </c>
      <c r="F40" s="48">
        <f t="shared" si="6"/>
        <v>2297890.5891242437</v>
      </c>
      <c r="G40" s="48">
        <f t="shared" si="7"/>
        <v>573672.01146801526</v>
      </c>
      <c r="I40">
        <v>2060</v>
      </c>
      <c r="J40" s="48">
        <f t="shared" si="10"/>
        <v>4275102.4840964274</v>
      </c>
      <c r="K40" s="48">
        <f t="shared" si="10"/>
        <v>2940939.7534587337</v>
      </c>
      <c r="L40" s="48">
        <f t="shared" si="10"/>
        <v>3356737.5401981883</v>
      </c>
      <c r="M40" s="48">
        <f t="shared" si="10"/>
        <v>726043.08480508393</v>
      </c>
      <c r="N40" s="48">
        <f t="shared" si="10"/>
        <v>900380.64791433723</v>
      </c>
      <c r="O40" s="48">
        <f t="shared" si="10"/>
        <v>197999.97415169733</v>
      </c>
    </row>
    <row r="41" spans="1:15" x14ac:dyDescent="0.35">
      <c r="A41">
        <v>2061</v>
      </c>
      <c r="B41" s="48">
        <f t="shared" si="2"/>
        <v>11897126.699160203</v>
      </c>
      <c r="C41" s="48">
        <f t="shared" si="3"/>
        <v>8147363.5653635543</v>
      </c>
      <c r="D41" s="48">
        <f t="shared" si="4"/>
        <v>9322469.8654368315</v>
      </c>
      <c r="E41" s="48">
        <f t="shared" si="5"/>
        <v>1848907.0108230812</v>
      </c>
      <c r="F41" s="48">
        <f t="shared" si="6"/>
        <v>2334656.8385502314</v>
      </c>
      <c r="G41" s="48">
        <f t="shared" si="7"/>
        <v>582850.76365150348</v>
      </c>
      <c r="I41">
        <v>2061</v>
      </c>
      <c r="J41" s="48">
        <f t="shared" si="10"/>
        <v>4343504.1238419702</v>
      </c>
      <c r="K41" s="48">
        <f t="shared" si="10"/>
        <v>2987994.7895140736</v>
      </c>
      <c r="L41" s="48">
        <f t="shared" si="10"/>
        <v>3410445.3408413595</v>
      </c>
      <c r="M41" s="48">
        <f t="shared" si="10"/>
        <v>737659.77416196524</v>
      </c>
      <c r="N41" s="48">
        <f t="shared" si="10"/>
        <v>914786.73828096665</v>
      </c>
      <c r="O41" s="48">
        <f t="shared" si="10"/>
        <v>201167.97373812448</v>
      </c>
    </row>
    <row r="42" spans="1:15" x14ac:dyDescent="0.35">
      <c r="A42">
        <v>2062</v>
      </c>
      <c r="B42" s="48">
        <f t="shared" si="2"/>
        <v>12087480.726346767</v>
      </c>
      <c r="C42" s="48">
        <f t="shared" si="3"/>
        <v>8277721.3824093714</v>
      </c>
      <c r="D42" s="48">
        <f t="shared" si="4"/>
        <v>9471629.38328382</v>
      </c>
      <c r="E42" s="48">
        <f t="shared" si="5"/>
        <v>1878489.5229962505</v>
      </c>
      <c r="F42" s="48">
        <f t="shared" si="6"/>
        <v>2372011.3479670351</v>
      </c>
      <c r="G42" s="48">
        <f t="shared" si="7"/>
        <v>592176.37586992758</v>
      </c>
      <c r="I42">
        <v>2062</v>
      </c>
      <c r="J42" s="48">
        <f t="shared" si="10"/>
        <v>4413000.1898234421</v>
      </c>
      <c r="K42" s="48">
        <f t="shared" si="10"/>
        <v>3035802.7061462989</v>
      </c>
      <c r="L42" s="48">
        <f t="shared" si="10"/>
        <v>3465012.4662948214</v>
      </c>
      <c r="M42" s="48">
        <f t="shared" si="10"/>
        <v>749462.33054855664</v>
      </c>
      <c r="N42" s="48">
        <f t="shared" si="10"/>
        <v>929423.32609346218</v>
      </c>
      <c r="O42" s="48">
        <f t="shared" si="10"/>
        <v>204386.66131793449</v>
      </c>
    </row>
    <row r="43" spans="1:15" x14ac:dyDescent="0.35">
      <c r="A43">
        <v>2063</v>
      </c>
      <c r="B43" s="48">
        <f t="shared" si="2"/>
        <v>12280880.417968314</v>
      </c>
      <c r="C43" s="48">
        <f t="shared" si="3"/>
        <v>8410164.9245279208</v>
      </c>
      <c r="D43" s="48">
        <f t="shared" si="4"/>
        <v>9623175.4534163605</v>
      </c>
      <c r="E43" s="48">
        <f t="shared" si="5"/>
        <v>1908545.3553641906</v>
      </c>
      <c r="F43" s="48">
        <f t="shared" si="6"/>
        <v>2409963.5295345075</v>
      </c>
      <c r="G43" s="48">
        <f t="shared" si="7"/>
        <v>601651.19788384647</v>
      </c>
      <c r="I43">
        <v>2063</v>
      </c>
      <c r="J43" s="48">
        <f t="shared" si="10"/>
        <v>4483608.1928606173</v>
      </c>
      <c r="K43" s="48">
        <f t="shared" si="10"/>
        <v>3084375.5494446396</v>
      </c>
      <c r="L43" s="48">
        <f t="shared" si="10"/>
        <v>3520452.6657555387</v>
      </c>
      <c r="M43" s="48">
        <f t="shared" si="10"/>
        <v>761453.72783733357</v>
      </c>
      <c r="N43" s="48">
        <f t="shared" si="10"/>
        <v>944294.09931095759</v>
      </c>
      <c r="O43" s="48">
        <f t="shared" si="10"/>
        <v>207656.84789902144</v>
      </c>
    </row>
    <row r="44" spans="1:15" x14ac:dyDescent="0.35">
      <c r="A44">
        <v>2064</v>
      </c>
      <c r="B44" s="48">
        <f t="shared" si="2"/>
        <v>12477374.504655808</v>
      </c>
      <c r="C44" s="48">
        <f t="shared" si="3"/>
        <v>8544727.5633203685</v>
      </c>
      <c r="D44" s="48">
        <f t="shared" si="4"/>
        <v>9777146.2606710233</v>
      </c>
      <c r="E44" s="48">
        <f t="shared" si="5"/>
        <v>1939082.0810500176</v>
      </c>
      <c r="F44" s="48">
        <f t="shared" si="6"/>
        <v>2448522.9460070599</v>
      </c>
      <c r="G44" s="48">
        <f t="shared" si="7"/>
        <v>611277.61704998801</v>
      </c>
      <c r="I44">
        <v>2064</v>
      </c>
      <c r="J44" s="48">
        <f t="shared" si="10"/>
        <v>4555345.9239463871</v>
      </c>
      <c r="K44" s="48">
        <f t="shared" si="10"/>
        <v>3133725.5582357538</v>
      </c>
      <c r="L44" s="48">
        <f t="shared" si="10"/>
        <v>3576779.9084076276</v>
      </c>
      <c r="M44" s="48">
        <f t="shared" si="10"/>
        <v>773636.98748273088</v>
      </c>
      <c r="N44" s="48">
        <f t="shared" si="10"/>
        <v>959402.80489993293</v>
      </c>
      <c r="O44" s="48">
        <f t="shared" si="10"/>
        <v>210979.35746540577</v>
      </c>
    </row>
    <row r="45" spans="1:15" x14ac:dyDescent="0.35">
      <c r="A45">
        <v>2065</v>
      </c>
      <c r="B45" s="48">
        <f t="shared" si="2"/>
        <v>12677012.496730302</v>
      </c>
      <c r="C45" s="48">
        <f t="shared" si="3"/>
        <v>8681443.2043334953</v>
      </c>
      <c r="D45" s="48">
        <f t="shared" si="4"/>
        <v>9933580.6008417606</v>
      </c>
      <c r="E45" s="48">
        <f t="shared" si="5"/>
        <v>1970107.3943468179</v>
      </c>
      <c r="F45" s="48">
        <f t="shared" si="6"/>
        <v>2487699.3131431728</v>
      </c>
      <c r="G45" s="48">
        <f t="shared" si="7"/>
        <v>621058.05892278778</v>
      </c>
      <c r="I45">
        <v>2065</v>
      </c>
      <c r="J45" s="48">
        <f t="shared" si="10"/>
        <v>4628231.4587295298</v>
      </c>
      <c r="K45" s="48">
        <f t="shared" si="10"/>
        <v>3183865.1671675257</v>
      </c>
      <c r="L45" s="48">
        <f t="shared" si="10"/>
        <v>3634008.3869421496</v>
      </c>
      <c r="M45" s="48">
        <f t="shared" si="10"/>
        <v>786015.17928245454</v>
      </c>
      <c r="N45" s="48">
        <f t="shared" si="10"/>
        <v>974753.24977833184</v>
      </c>
      <c r="O45" s="48">
        <f t="shared" si="10"/>
        <v>214355.02718485228</v>
      </c>
    </row>
    <row r="46" spans="1:15" x14ac:dyDescent="0.35">
      <c r="A46">
        <v>2066</v>
      </c>
      <c r="B46" s="48">
        <f t="shared" si="2"/>
        <v>12879844.696677987</v>
      </c>
      <c r="C46" s="48">
        <f t="shared" si="3"/>
        <v>8820346.295602832</v>
      </c>
      <c r="D46" s="48">
        <f t="shared" si="4"/>
        <v>10092517.890455229</v>
      </c>
      <c r="E46" s="48">
        <f t="shared" si="5"/>
        <v>2001629.112656367</v>
      </c>
      <c r="F46" s="48">
        <f t="shared" si="6"/>
        <v>2527502.5021534637</v>
      </c>
      <c r="G46" s="48">
        <f t="shared" si="7"/>
        <v>630994.98786555242</v>
      </c>
      <c r="I46">
        <v>2066</v>
      </c>
      <c r="J46" s="48">
        <f t="shared" si="10"/>
        <v>4702283.1620692024</v>
      </c>
      <c r="K46" s="48">
        <f t="shared" si="10"/>
        <v>3234807.0098422063</v>
      </c>
      <c r="L46" s="48">
        <f t="shared" si="10"/>
        <v>3692152.521133224</v>
      </c>
      <c r="M46" s="48">
        <f t="shared" si="10"/>
        <v>798591.42215097381</v>
      </c>
      <c r="N46" s="48">
        <f t="shared" si="10"/>
        <v>990349.30177478516</v>
      </c>
      <c r="O46" s="48">
        <f t="shared" si="10"/>
        <v>217784.70761980992</v>
      </c>
    </row>
    <row r="47" spans="1:15" x14ac:dyDescent="0.35">
      <c r="A47">
        <v>2067</v>
      </c>
      <c r="B47" s="48">
        <f t="shared" si="2"/>
        <v>13085922.211824834</v>
      </c>
      <c r="C47" s="48">
        <f t="shared" si="3"/>
        <v>8961471.8363324776</v>
      </c>
      <c r="D47" s="48">
        <f t="shared" si="4"/>
        <v>10253998.176702512</v>
      </c>
      <c r="E47" s="48">
        <f t="shared" si="5"/>
        <v>2033655.178458869</v>
      </c>
      <c r="F47" s="48">
        <f t="shared" si="6"/>
        <v>2567942.5421879189</v>
      </c>
      <c r="G47" s="48">
        <f t="shared" si="7"/>
        <v>641090.90767140128</v>
      </c>
      <c r="I47">
        <v>2067</v>
      </c>
      <c r="J47" s="48">
        <f t="shared" si="10"/>
        <v>4777519.6926623099</v>
      </c>
      <c r="K47" s="48">
        <f t="shared" si="10"/>
        <v>3286563.9219996817</v>
      </c>
      <c r="L47" s="48">
        <f t="shared" si="10"/>
        <v>3751226.9614713555</v>
      </c>
      <c r="M47" s="48">
        <f t="shared" si="10"/>
        <v>811368.88490538939</v>
      </c>
      <c r="N47" s="48">
        <f t="shared" si="10"/>
        <v>1006194.8906031818</v>
      </c>
      <c r="O47" s="48">
        <f t="shared" si="10"/>
        <v>221269.26294172689</v>
      </c>
    </row>
    <row r="48" spans="1:15" x14ac:dyDescent="0.35">
      <c r="A48">
        <v>2068</v>
      </c>
      <c r="B48" s="48">
        <f t="shared" si="2"/>
        <v>13295296.967214031</v>
      </c>
      <c r="C48" s="48">
        <f t="shared" si="3"/>
        <v>9104855.3857137971</v>
      </c>
      <c r="D48" s="48">
        <f t="shared" si="4"/>
        <v>10418062.147529753</v>
      </c>
      <c r="E48" s="48">
        <f t="shared" si="5"/>
        <v>2066193.6613142109</v>
      </c>
      <c r="F48" s="48">
        <f t="shared" si="6"/>
        <v>2609029.6228629258</v>
      </c>
      <c r="G48" s="48">
        <f t="shared" si="7"/>
        <v>651348.3621941437</v>
      </c>
      <c r="I48">
        <v>2068</v>
      </c>
      <c r="J48" s="48">
        <f t="shared" si="10"/>
        <v>4853960.0077449065</v>
      </c>
      <c r="K48" s="48">
        <f t="shared" si="10"/>
        <v>3339148.9447516766</v>
      </c>
      <c r="L48" s="48">
        <f t="shared" si="10"/>
        <v>3811246.5928548975</v>
      </c>
      <c r="M48" s="48">
        <f t="shared" si="10"/>
        <v>824350.78706387558</v>
      </c>
      <c r="N48" s="48">
        <f t="shared" si="10"/>
        <v>1022294.0088528327</v>
      </c>
      <c r="O48" s="48">
        <f t="shared" si="10"/>
        <v>224809.57114879452</v>
      </c>
    </row>
    <row r="49" spans="1:15" x14ac:dyDescent="0.35">
      <c r="A49">
        <v>2069</v>
      </c>
      <c r="B49" s="48">
        <f t="shared" si="2"/>
        <v>13508021.718689457</v>
      </c>
      <c r="C49" s="48">
        <f t="shared" si="3"/>
        <v>9250533.0718852188</v>
      </c>
      <c r="D49" s="48">
        <f t="shared" si="4"/>
        <v>10584751.14189023</v>
      </c>
      <c r="E49" s="48">
        <f t="shared" si="5"/>
        <v>2099252.7598952381</v>
      </c>
      <c r="F49" s="48">
        <f t="shared" si="6"/>
        <v>2650774.0968287326</v>
      </c>
      <c r="G49" s="48">
        <f t="shared" si="7"/>
        <v>661769.93598924996</v>
      </c>
      <c r="I49">
        <v>2069</v>
      </c>
      <c r="J49" s="48">
        <f t="shared" si="10"/>
        <v>4931623.3678688249</v>
      </c>
      <c r="K49" s="48">
        <f t="shared" si="10"/>
        <v>3392575.3278677035</v>
      </c>
      <c r="L49" s="48">
        <f t="shared" si="10"/>
        <v>3872226.538340576</v>
      </c>
      <c r="M49" s="48">
        <f t="shared" si="10"/>
        <v>837540.39965689764</v>
      </c>
      <c r="N49" s="48">
        <f t="shared" si="10"/>
        <v>1038650.7129944781</v>
      </c>
      <c r="O49" s="48">
        <f t="shared" si="10"/>
        <v>228406.52428717524</v>
      </c>
    </row>
    <row r="50" spans="1:15" x14ac:dyDescent="0.35">
      <c r="A50">
        <v>2070</v>
      </c>
      <c r="B50" s="48">
        <f t="shared" si="2"/>
        <v>13724150.066188488</v>
      </c>
      <c r="C50" s="48">
        <f t="shared" si="3"/>
        <v>9398541.6010353826</v>
      </c>
      <c r="D50" s="48">
        <f t="shared" si="4"/>
        <v>10754107.160160473</v>
      </c>
      <c r="E50" s="48">
        <f t="shared" si="5"/>
        <v>2132840.8040535618</v>
      </c>
      <c r="F50" s="48">
        <f t="shared" si="6"/>
        <v>2693186.4823779925</v>
      </c>
      <c r="G50" s="48">
        <f t="shared" si="7"/>
        <v>672358.25496507797</v>
      </c>
      <c r="I50">
        <v>2070</v>
      </c>
      <c r="J50" s="48">
        <f t="shared" si="10"/>
        <v>5010529.3417547261</v>
      </c>
      <c r="K50" s="48">
        <f t="shared" si="10"/>
        <v>3446856.5331135867</v>
      </c>
      <c r="L50" s="48">
        <f t="shared" si="10"/>
        <v>3934182.1629540254</v>
      </c>
      <c r="M50" s="48">
        <f t="shared" si="10"/>
        <v>850941.04605140805</v>
      </c>
      <c r="N50" s="48">
        <f t="shared" si="10"/>
        <v>1055269.1244023896</v>
      </c>
      <c r="O50" s="48">
        <f t="shared" si="10"/>
        <v>232061.02867577004</v>
      </c>
    </row>
    <row r="51" spans="1:15" x14ac:dyDescent="0.35">
      <c r="A51">
        <v>2071</v>
      </c>
      <c r="B51" s="48">
        <f t="shared" si="2"/>
        <v>13943736.467247505</v>
      </c>
      <c r="C51" s="48">
        <f t="shared" si="3"/>
        <v>9548918.2666519489</v>
      </c>
      <c r="D51" s="48">
        <f t="shared" si="4"/>
        <v>10926172.87472304</v>
      </c>
      <c r="E51" s="48">
        <f t="shared" si="5"/>
        <v>2166966.2569184187</v>
      </c>
      <c r="F51" s="48">
        <f t="shared" si="6"/>
        <v>2736277.4660960403</v>
      </c>
      <c r="G51" s="48">
        <f t="shared" si="7"/>
        <v>683115.98704451928</v>
      </c>
      <c r="I51">
        <v>2071</v>
      </c>
      <c r="J51" s="48">
        <f t="shared" si="10"/>
        <v>5090697.8112228019</v>
      </c>
      <c r="K51" s="48">
        <f t="shared" si="10"/>
        <v>3502006.2376434039</v>
      </c>
      <c r="L51" s="48">
        <f t="shared" si="10"/>
        <v>3997129.07756129</v>
      </c>
      <c r="M51" s="48">
        <f t="shared" si="10"/>
        <v>864556.10278823064</v>
      </c>
      <c r="N51" s="48">
        <f t="shared" si="10"/>
        <v>1072153.4303928278</v>
      </c>
      <c r="O51" s="48">
        <f t="shared" si="10"/>
        <v>235774.00513458237</v>
      </c>
    </row>
    <row r="52" spans="1:15" x14ac:dyDescent="0.35">
      <c r="A52">
        <v>2072</v>
      </c>
      <c r="B52" s="48">
        <f t="shared" si="2"/>
        <v>14166836.250723464</v>
      </c>
      <c r="C52" s="48">
        <f t="shared" si="3"/>
        <v>9701700.9589183796</v>
      </c>
      <c r="D52" s="48">
        <f t="shared" si="4"/>
        <v>11100991.640718609</v>
      </c>
      <c r="E52" s="48">
        <f t="shared" si="5"/>
        <v>2201637.7170291133</v>
      </c>
      <c r="F52" s="48">
        <f t="shared" si="6"/>
        <v>2780057.905553577</v>
      </c>
      <c r="G52" s="48">
        <f t="shared" si="7"/>
        <v>694045.84283723158</v>
      </c>
      <c r="I52">
        <v>2072</v>
      </c>
      <c r="J52" s="48">
        <f t="shared" si="10"/>
        <v>5172148.9762023669</v>
      </c>
      <c r="K52" s="48">
        <f t="shared" si="10"/>
        <v>3558038.3374456982</v>
      </c>
      <c r="L52" s="48">
        <f t="shared" si="10"/>
        <v>4061083.1428022706</v>
      </c>
      <c r="M52" s="48">
        <f t="shared" si="10"/>
        <v>878389.00043284229</v>
      </c>
      <c r="N52" s="48">
        <f t="shared" si="10"/>
        <v>1089307.8852791132</v>
      </c>
      <c r="O52" s="48">
        <f t="shared" si="10"/>
        <v>239546.3892167357</v>
      </c>
    </row>
    <row r="53" spans="1:15" x14ac:dyDescent="0.35">
      <c r="A53">
        <v>2073</v>
      </c>
      <c r="B53" s="48">
        <f t="shared" si="2"/>
        <v>14393505.63073504</v>
      </c>
      <c r="C53" s="48">
        <f t="shared" si="3"/>
        <v>9856928.1742610745</v>
      </c>
      <c r="D53" s="48">
        <f t="shared" si="4"/>
        <v>11278607.506970108</v>
      </c>
      <c r="E53" s="48">
        <f t="shared" si="5"/>
        <v>2236863.9205015791</v>
      </c>
      <c r="F53" s="48">
        <f t="shared" si="6"/>
        <v>2824538.8320424343</v>
      </c>
      <c r="G53" s="48">
        <f t="shared" si="7"/>
        <v>705150.57632262725</v>
      </c>
      <c r="I53">
        <v>2073</v>
      </c>
      <c r="J53" s="48">
        <f t="shared" ref="J53:O68" si="11">J52*(1+$C$1)</f>
        <v>5254903.3598216046</v>
      </c>
      <c r="K53" s="48">
        <f t="shared" si="11"/>
        <v>3614966.9508448294</v>
      </c>
      <c r="L53" s="48">
        <f t="shared" si="11"/>
        <v>4126060.4730871068</v>
      </c>
      <c r="M53" s="48">
        <f t="shared" si="11"/>
        <v>892443.22443976777</v>
      </c>
      <c r="N53" s="48">
        <f t="shared" si="11"/>
        <v>1106736.8114435789</v>
      </c>
      <c r="O53" s="48">
        <f t="shared" si="11"/>
        <v>243379.13144420346</v>
      </c>
    </row>
    <row r="54" spans="1:15" x14ac:dyDescent="0.35">
      <c r="A54">
        <v>2074</v>
      </c>
      <c r="B54" s="48">
        <f t="shared" si="2"/>
        <v>14623801.720826801</v>
      </c>
      <c r="C54" s="48">
        <f t="shared" si="3"/>
        <v>10014639.025049252</v>
      </c>
      <c r="D54" s="48">
        <f t="shared" si="4"/>
        <v>11459065.227081629</v>
      </c>
      <c r="E54" s="48">
        <f t="shared" si="5"/>
        <v>2272653.7432296043</v>
      </c>
      <c r="F54" s="48">
        <f t="shared" si="6"/>
        <v>2869731.453355113</v>
      </c>
      <c r="G54" s="48">
        <f t="shared" si="7"/>
        <v>716432.98554378934</v>
      </c>
      <c r="I54">
        <v>2074</v>
      </c>
      <c r="J54" s="48">
        <f t="shared" si="11"/>
        <v>5338981.81357875</v>
      </c>
      <c r="K54" s="48">
        <f t="shared" si="11"/>
        <v>3672806.4220583467</v>
      </c>
      <c r="L54" s="48">
        <f t="shared" si="11"/>
        <v>4192077.4406565004</v>
      </c>
      <c r="M54" s="48">
        <f t="shared" si="11"/>
        <v>906722.31603080407</v>
      </c>
      <c r="N54" s="48">
        <f t="shared" si="11"/>
        <v>1124444.6004266762</v>
      </c>
      <c r="O54" s="48">
        <f t="shared" si="11"/>
        <v>247273.19754731073</v>
      </c>
    </row>
    <row r="55" spans="1:15" x14ac:dyDescent="0.35">
      <c r="A55">
        <v>2075</v>
      </c>
      <c r="B55" s="48">
        <f t="shared" si="2"/>
        <v>14857782.548360029</v>
      </c>
      <c r="C55" s="48">
        <f t="shared" si="3"/>
        <v>10174873.249450041</v>
      </c>
      <c r="D55" s="48">
        <f t="shared" si="4"/>
        <v>11642410.270714935</v>
      </c>
      <c r="E55" s="48">
        <f t="shared" si="5"/>
        <v>2309016.203121278</v>
      </c>
      <c r="F55" s="48">
        <f t="shared" si="6"/>
        <v>2915647.1566087948</v>
      </c>
      <c r="G55" s="48">
        <f t="shared" si="7"/>
        <v>727895.91331248998</v>
      </c>
      <c r="I55">
        <v>2075</v>
      </c>
      <c r="J55" s="48">
        <f t="shared" si="11"/>
        <v>5424405.52259601</v>
      </c>
      <c r="K55" s="48">
        <f t="shared" si="11"/>
        <v>3731571.3248112802</v>
      </c>
      <c r="L55" s="48">
        <f t="shared" si="11"/>
        <v>4259150.6797070047</v>
      </c>
      <c r="M55" s="48">
        <f t="shared" si="11"/>
        <v>921229.87308729696</v>
      </c>
      <c r="N55" s="48">
        <f t="shared" si="11"/>
        <v>1142435.7140335031</v>
      </c>
      <c r="O55" s="48">
        <f t="shared" si="11"/>
        <v>251229.5687080677</v>
      </c>
    </row>
    <row r="56" spans="1:15" x14ac:dyDescent="0.35">
      <c r="A56">
        <v>2076</v>
      </c>
      <c r="B56" s="48">
        <f t="shared" si="2"/>
        <v>15095507.06913379</v>
      </c>
      <c r="C56" s="48">
        <f t="shared" si="3"/>
        <v>10337671.221441241</v>
      </c>
      <c r="D56" s="48">
        <f t="shared" si="4"/>
        <v>11828688.835046373</v>
      </c>
      <c r="E56" s="48">
        <f t="shared" si="5"/>
        <v>2345960.4623712185</v>
      </c>
      <c r="F56" s="48">
        <f t="shared" si="6"/>
        <v>2962297.5111145354</v>
      </c>
      <c r="G56" s="48">
        <f t="shared" si="7"/>
        <v>739542.24792548979</v>
      </c>
      <c r="I56">
        <v>2076</v>
      </c>
      <c r="J56" s="48">
        <f t="shared" si="11"/>
        <v>5511196.0109575465</v>
      </c>
      <c r="K56" s="48">
        <f t="shared" si="11"/>
        <v>3791276.4660082608</v>
      </c>
      <c r="L56" s="48">
        <f t="shared" si="11"/>
        <v>4327297.0905823167</v>
      </c>
      <c r="M56" s="48">
        <f t="shared" si="11"/>
        <v>935969.55105669377</v>
      </c>
      <c r="N56" s="48">
        <f t="shared" si="11"/>
        <v>1160714.6854580392</v>
      </c>
      <c r="O56" s="48">
        <f t="shared" si="11"/>
        <v>255249.24180739679</v>
      </c>
    </row>
    <row r="57" spans="1:15" x14ac:dyDescent="0.35">
      <c r="A57">
        <v>2077</v>
      </c>
      <c r="B57" s="48">
        <f t="shared" si="2"/>
        <v>15337035.182239931</v>
      </c>
      <c r="C57" s="48">
        <f t="shared" si="3"/>
        <v>10503073.960984301</v>
      </c>
      <c r="D57" s="48">
        <f t="shared" si="4"/>
        <v>12017947.856407115</v>
      </c>
      <c r="E57" s="48">
        <f t="shared" si="5"/>
        <v>2383495.8297691578</v>
      </c>
      <c r="F57" s="48">
        <f t="shared" si="6"/>
        <v>3009694.271292368</v>
      </c>
      <c r="G57" s="48">
        <f t="shared" si="7"/>
        <v>751374.92389229767</v>
      </c>
      <c r="I57">
        <v>2077</v>
      </c>
      <c r="J57" s="48">
        <f t="shared" si="11"/>
        <v>5599375.147132867</v>
      </c>
      <c r="K57" s="48">
        <f t="shared" si="11"/>
        <v>3851936.8894643933</v>
      </c>
      <c r="L57" s="48">
        <f t="shared" si="11"/>
        <v>4396533.8440316338</v>
      </c>
      <c r="M57" s="48">
        <f t="shared" si="11"/>
        <v>950945.06387360091</v>
      </c>
      <c r="N57" s="48">
        <f t="shared" si="11"/>
        <v>1179286.1204253677</v>
      </c>
      <c r="O57" s="48">
        <f t="shared" si="11"/>
        <v>259333.22967631512</v>
      </c>
    </row>
    <row r="58" spans="1:15" x14ac:dyDescent="0.35">
      <c r="A58">
        <v>2078</v>
      </c>
      <c r="B58" s="48">
        <f t="shared" si="2"/>
        <v>15582427.74515577</v>
      </c>
      <c r="C58" s="48">
        <f t="shared" si="3"/>
        <v>10671123.144360051</v>
      </c>
      <c r="D58" s="48">
        <f t="shared" si="4"/>
        <v>12210235.02210963</v>
      </c>
      <c r="E58" s="48">
        <f t="shared" si="5"/>
        <v>2421631.7630454642</v>
      </c>
      <c r="F58" s="48">
        <f t="shared" si="6"/>
        <v>3057849.3796330458</v>
      </c>
      <c r="G58" s="48">
        <f t="shared" si="7"/>
        <v>763396.92267457442</v>
      </c>
      <c r="I58">
        <v>2078</v>
      </c>
      <c r="J58" s="48">
        <f t="shared" si="11"/>
        <v>5688965.1494869925</v>
      </c>
      <c r="K58" s="48">
        <f t="shared" si="11"/>
        <v>3913567.8796958234</v>
      </c>
      <c r="L58" s="48">
        <f t="shared" si="11"/>
        <v>4466878.3855361398</v>
      </c>
      <c r="M58" s="48">
        <f t="shared" si="11"/>
        <v>966160.18489557854</v>
      </c>
      <c r="N58" s="48">
        <f t="shared" si="11"/>
        <v>1198154.6983521737</v>
      </c>
      <c r="O58" s="48">
        <f t="shared" si="11"/>
        <v>263482.56135113619</v>
      </c>
    </row>
    <row r="59" spans="1:15" x14ac:dyDescent="0.35">
      <c r="A59">
        <v>2079</v>
      </c>
      <c r="B59" s="48">
        <f t="shared" si="2"/>
        <v>15831746.589078262</v>
      </c>
      <c r="C59" s="48">
        <f t="shared" si="3"/>
        <v>10841861.114669811</v>
      </c>
      <c r="D59" s="48">
        <f t="shared" si="4"/>
        <v>12405598.782463383</v>
      </c>
      <c r="E59" s="48">
        <f t="shared" si="5"/>
        <v>2460377.8712541917</v>
      </c>
      <c r="F59" s="48">
        <f t="shared" si="6"/>
        <v>3106774.9697071747</v>
      </c>
      <c r="G59" s="48">
        <f t="shared" si="7"/>
        <v>775611.27343736764</v>
      </c>
      <c r="I59">
        <v>2079</v>
      </c>
      <c r="J59" s="48">
        <f t="shared" si="11"/>
        <v>5779988.5918787848</v>
      </c>
      <c r="K59" s="48">
        <f t="shared" si="11"/>
        <v>3976184.9657709566</v>
      </c>
      <c r="L59" s="48">
        <f t="shared" si="11"/>
        <v>4538348.4397047181</v>
      </c>
      <c r="M59" s="48">
        <f t="shared" si="11"/>
        <v>981618.74785390776</v>
      </c>
      <c r="N59" s="48">
        <f t="shared" si="11"/>
        <v>1217325.1735258084</v>
      </c>
      <c r="O59" s="48">
        <f t="shared" si="11"/>
        <v>267698.28233275434</v>
      </c>
    </row>
    <row r="60" spans="1:15" x14ac:dyDescent="0.35">
      <c r="A60">
        <v>2080</v>
      </c>
      <c r="B60" s="48">
        <f t="shared" si="2"/>
        <v>16085054.534503514</v>
      </c>
      <c r="C60" s="48">
        <f t="shared" si="3"/>
        <v>11015330.892504528</v>
      </c>
      <c r="D60" s="48">
        <f t="shared" si="4"/>
        <v>12604088.362982797</v>
      </c>
      <c r="E60" s="48">
        <f t="shared" si="5"/>
        <v>2499743.9171942589</v>
      </c>
      <c r="F60" s="48">
        <f t="shared" si="6"/>
        <v>3156483.3692224897</v>
      </c>
      <c r="G60" s="48">
        <f t="shared" si="7"/>
        <v>788021.05381236551</v>
      </c>
      <c r="I60">
        <v>2080</v>
      </c>
      <c r="J60" s="48">
        <f t="shared" si="11"/>
        <v>5872468.4093488455</v>
      </c>
      <c r="K60" s="48">
        <f t="shared" si="11"/>
        <v>4039803.9252232919</v>
      </c>
      <c r="L60" s="48">
        <f t="shared" si="11"/>
        <v>4610962.014739994</v>
      </c>
      <c r="M60" s="48">
        <f t="shared" si="11"/>
        <v>997324.64781957027</v>
      </c>
      <c r="N60" s="48">
        <f t="shared" si="11"/>
        <v>1236802.3763022213</v>
      </c>
      <c r="O60" s="48">
        <f t="shared" si="11"/>
        <v>271981.45485007844</v>
      </c>
    </row>
    <row r="61" spans="1:15" x14ac:dyDescent="0.35">
      <c r="A61">
        <v>2081</v>
      </c>
      <c r="B61" s="48">
        <f t="shared" si="2"/>
        <v>16342415.40705557</v>
      </c>
      <c r="C61" s="48">
        <f t="shared" si="3"/>
        <v>11191576.186784601</v>
      </c>
      <c r="D61" s="48">
        <f t="shared" si="4"/>
        <v>12805753.776790522</v>
      </c>
      <c r="E61" s="48">
        <f t="shared" si="5"/>
        <v>2539739.8198693669</v>
      </c>
      <c r="F61" s="48">
        <f t="shared" si="6"/>
        <v>3206987.1031300495</v>
      </c>
      <c r="G61" s="48">
        <f t="shared" si="7"/>
        <v>800629.39067336335</v>
      </c>
      <c r="I61">
        <v>2081</v>
      </c>
      <c r="J61" s="48">
        <f t="shared" si="11"/>
        <v>5966427.9038984273</v>
      </c>
      <c r="K61" s="48">
        <f t="shared" si="11"/>
        <v>4104440.7880268646</v>
      </c>
      <c r="L61" s="48">
        <f t="shared" si="11"/>
        <v>4684737.4069758337</v>
      </c>
      <c r="M61" s="48">
        <f t="shared" si="11"/>
        <v>1013281.8421846834</v>
      </c>
      <c r="N61" s="48">
        <f t="shared" si="11"/>
        <v>1256591.2143230569</v>
      </c>
      <c r="O61" s="48">
        <f t="shared" si="11"/>
        <v>276333.15812767972</v>
      </c>
    </row>
    <row r="62" spans="1:15" x14ac:dyDescent="0.35">
      <c r="A62">
        <v>2082</v>
      </c>
      <c r="B62" s="48">
        <f t="shared" si="2"/>
        <v>16603894.05356846</v>
      </c>
      <c r="C62" s="48">
        <f t="shared" si="3"/>
        <v>11370641.405773155</v>
      </c>
      <c r="D62" s="48">
        <f t="shared" si="4"/>
        <v>13010645.837219171</v>
      </c>
      <c r="E62" s="48">
        <f t="shared" si="5"/>
        <v>2580375.6569872769</v>
      </c>
      <c r="F62" s="48">
        <f t="shared" si="6"/>
        <v>3258298.8967801305</v>
      </c>
      <c r="G62" s="48">
        <f t="shared" si="7"/>
        <v>813439.46092413715</v>
      </c>
      <c r="I62">
        <v>2082</v>
      </c>
      <c r="J62" s="48">
        <f t="shared" si="11"/>
        <v>6061890.7503608018</v>
      </c>
      <c r="K62" s="48">
        <f t="shared" si="11"/>
        <v>4170111.8406352946</v>
      </c>
      <c r="L62" s="48">
        <f t="shared" si="11"/>
        <v>4759693.2054874469</v>
      </c>
      <c r="M62" s="48">
        <f t="shared" si="11"/>
        <v>1029494.3516596383</v>
      </c>
      <c r="N62" s="48">
        <f t="shared" si="11"/>
        <v>1276696.6737522257</v>
      </c>
      <c r="O62" s="48">
        <f t="shared" si="11"/>
        <v>280754.4886577226</v>
      </c>
    </row>
    <row r="63" spans="1:15" x14ac:dyDescent="0.35">
      <c r="A63">
        <v>2083</v>
      </c>
      <c r="B63" s="48">
        <f t="shared" si="2"/>
        <v>16869556.358425554</v>
      </c>
      <c r="C63" s="48">
        <f t="shared" si="3"/>
        <v>11552571.668265525</v>
      </c>
      <c r="D63" s="48">
        <f t="shared" si="4"/>
        <v>13218816.170614678</v>
      </c>
      <c r="E63" s="48">
        <f t="shared" si="5"/>
        <v>2621661.6674990733</v>
      </c>
      <c r="F63" s="48">
        <f t="shared" si="6"/>
        <v>3310431.6791286124</v>
      </c>
      <c r="G63" s="48">
        <f t="shared" si="7"/>
        <v>826454.49229892332</v>
      </c>
      <c r="I63">
        <v>2083</v>
      </c>
      <c r="J63" s="48">
        <f t="shared" si="11"/>
        <v>6158881.0023665745</v>
      </c>
      <c r="K63" s="48">
        <f t="shared" si="11"/>
        <v>4236833.630085459</v>
      </c>
      <c r="L63" s="48">
        <f t="shared" si="11"/>
        <v>4835848.296775246</v>
      </c>
      <c r="M63" s="48">
        <f t="shared" si="11"/>
        <v>1045966.2612861926</v>
      </c>
      <c r="N63" s="48">
        <f t="shared" si="11"/>
        <v>1297123.8205322614</v>
      </c>
      <c r="O63" s="48">
        <f t="shared" si="11"/>
        <v>285246.56047624617</v>
      </c>
    </row>
    <row r="64" spans="1:15" x14ac:dyDescent="0.35">
      <c r="A64">
        <v>2084</v>
      </c>
      <c r="B64" s="48">
        <f t="shared" si="2"/>
        <v>17139469.260160364</v>
      </c>
      <c r="C64" s="48">
        <f t="shared" si="3"/>
        <v>11737412.814957773</v>
      </c>
      <c r="D64" s="48">
        <f t="shared" si="4"/>
        <v>13430317.229344513</v>
      </c>
      <c r="E64" s="48">
        <f t="shared" si="5"/>
        <v>2663608.2541790586</v>
      </c>
      <c r="F64" s="48">
        <f t="shared" si="6"/>
        <v>3363398.5859946702</v>
      </c>
      <c r="G64" s="48">
        <f t="shared" si="7"/>
        <v>839677.76417570608</v>
      </c>
      <c r="I64">
        <v>2084</v>
      </c>
      <c r="J64" s="48">
        <f t="shared" si="11"/>
        <v>6257423.0984044401</v>
      </c>
      <c r="K64" s="48">
        <f t="shared" si="11"/>
        <v>4304622.9681668263</v>
      </c>
      <c r="L64" s="48">
        <f t="shared" si="11"/>
        <v>4913221.86952365</v>
      </c>
      <c r="M64" s="48">
        <f t="shared" si="11"/>
        <v>1062701.7214667716</v>
      </c>
      <c r="N64" s="48">
        <f t="shared" si="11"/>
        <v>1317877.8016607775</v>
      </c>
      <c r="O64" s="48">
        <f t="shared" si="11"/>
        <v>289810.50544386613</v>
      </c>
    </row>
    <row r="65" spans="1:15" x14ac:dyDescent="0.35">
      <c r="A65">
        <v>2085</v>
      </c>
      <c r="B65" s="48">
        <f t="shared" si="2"/>
        <v>17413700.76832293</v>
      </c>
      <c r="C65" s="48">
        <f t="shared" si="3"/>
        <v>11925211.419997098</v>
      </c>
      <c r="D65" s="48">
        <f t="shared" si="4"/>
        <v>13645202.305014025</v>
      </c>
      <c r="E65" s="48">
        <f t="shared" si="5"/>
        <v>2706225.9862459237</v>
      </c>
      <c r="F65" s="48">
        <f t="shared" si="6"/>
        <v>3417212.9633705849</v>
      </c>
      <c r="G65" s="48">
        <f t="shared" si="7"/>
        <v>853112.60840251739</v>
      </c>
      <c r="I65">
        <v>2085</v>
      </c>
      <c r="J65" s="48">
        <f t="shared" si="11"/>
        <v>6357541.8679789109</v>
      </c>
      <c r="K65" s="48">
        <f t="shared" si="11"/>
        <v>4373496.9356574956</v>
      </c>
      <c r="L65" s="48">
        <f t="shared" si="11"/>
        <v>4991833.4194360282</v>
      </c>
      <c r="M65" s="48">
        <f t="shared" si="11"/>
        <v>1079704.9490102399</v>
      </c>
      <c r="N65" s="48">
        <f t="shared" si="11"/>
        <v>1338963.8464873501</v>
      </c>
      <c r="O65" s="48">
        <f t="shared" si="11"/>
        <v>294447.47353096801</v>
      </c>
    </row>
    <row r="66" spans="1:15" x14ac:dyDescent="0.35">
      <c r="A66">
        <v>2086</v>
      </c>
      <c r="B66" s="48">
        <f t="shared" si="2"/>
        <v>17692319.980616096</v>
      </c>
      <c r="C66" s="48">
        <f t="shared" si="3"/>
        <v>12116014.802717052</v>
      </c>
      <c r="D66" s="48">
        <f t="shared" si="4"/>
        <v>13863525.54189425</v>
      </c>
      <c r="E66" s="48">
        <f t="shared" si="5"/>
        <v>2749525.6020258586</v>
      </c>
      <c r="F66" s="48">
        <f t="shared" si="6"/>
        <v>3471888.3707845141</v>
      </c>
      <c r="G66" s="48">
        <f t="shared" si="7"/>
        <v>866762.41013695765</v>
      </c>
      <c r="I66">
        <v>2086</v>
      </c>
      <c r="J66" s="48">
        <f t="shared" si="11"/>
        <v>6459262.5378665738</v>
      </c>
      <c r="K66" s="48">
        <f t="shared" si="11"/>
        <v>4443472.8866280159</v>
      </c>
      <c r="L66" s="48">
        <f t="shared" si="11"/>
        <v>5071702.7541470043</v>
      </c>
      <c r="M66" s="48">
        <f t="shared" si="11"/>
        <v>1096980.2281944037</v>
      </c>
      <c r="N66" s="48">
        <f t="shared" si="11"/>
        <v>1360387.2680311478</v>
      </c>
      <c r="O66" s="48">
        <f t="shared" si="11"/>
        <v>299158.63310746348</v>
      </c>
    </row>
    <row r="67" spans="1:15" x14ac:dyDescent="0.35">
      <c r="A67">
        <v>2087</v>
      </c>
      <c r="B67" s="48">
        <f t="shared" si="2"/>
        <v>17975397.100305956</v>
      </c>
      <c r="C67" s="48">
        <f t="shared" si="3"/>
        <v>12309871.039560525</v>
      </c>
      <c r="D67" s="48">
        <f t="shared" si="4"/>
        <v>14085341.950564558</v>
      </c>
      <c r="E67" s="48">
        <f t="shared" si="5"/>
        <v>2793518.0116582722</v>
      </c>
      <c r="F67" s="48">
        <f t="shared" si="6"/>
        <v>3527438.5847170665</v>
      </c>
      <c r="G67" s="48">
        <f t="shared" si="7"/>
        <v>880630.60869914899</v>
      </c>
      <c r="I67">
        <v>2087</v>
      </c>
      <c r="J67" s="48">
        <f t="shared" si="11"/>
        <v>6562610.7384724393</v>
      </c>
      <c r="K67" s="48">
        <f t="shared" si="11"/>
        <v>4514568.452814064</v>
      </c>
      <c r="L67" s="48">
        <f t="shared" si="11"/>
        <v>5152849.9982133564</v>
      </c>
      <c r="M67" s="48">
        <f t="shared" si="11"/>
        <v>1114531.9118455141</v>
      </c>
      <c r="N67" s="48">
        <f t="shared" si="11"/>
        <v>1382153.4643196461</v>
      </c>
      <c r="O67" s="48">
        <f t="shared" si="11"/>
        <v>303945.17123718292</v>
      </c>
    </row>
    <row r="68" spans="1:15" x14ac:dyDescent="0.35">
      <c r="A68">
        <v>2088</v>
      </c>
      <c r="B68" s="48">
        <f t="shared" si="2"/>
        <v>18263003.45391085</v>
      </c>
      <c r="C68" s="48">
        <f t="shared" si="3"/>
        <v>12506828.976193493</v>
      </c>
      <c r="D68" s="48">
        <f t="shared" si="4"/>
        <v>14310707.42177359</v>
      </c>
      <c r="E68" s="48">
        <f t="shared" si="5"/>
        <v>2838214.2998448047</v>
      </c>
      <c r="F68" s="48">
        <f t="shared" si="6"/>
        <v>3583877.6020725397</v>
      </c>
      <c r="G68" s="48">
        <f t="shared" si="7"/>
        <v>894720.69843833533</v>
      </c>
      <c r="I68">
        <v>2088</v>
      </c>
      <c r="J68" s="48">
        <f t="shared" si="11"/>
        <v>6667612.5102879982</v>
      </c>
      <c r="K68" s="48">
        <f t="shared" si="11"/>
        <v>4586801.5480590891</v>
      </c>
      <c r="L68" s="48">
        <f t="shared" si="11"/>
        <v>5235295.59818477</v>
      </c>
      <c r="M68" s="48">
        <f t="shared" si="11"/>
        <v>1132364.4224350422</v>
      </c>
      <c r="N68" s="48">
        <f t="shared" si="11"/>
        <v>1404267.9197487605</v>
      </c>
      <c r="O68" s="48">
        <f t="shared" si="11"/>
        <v>308808.29397697787</v>
      </c>
    </row>
    <row r="69" spans="1:15" x14ac:dyDescent="0.35">
      <c r="A69">
        <v>2089</v>
      </c>
      <c r="B69" s="48">
        <f t="shared" ref="B69:B130" si="12">B68*(1+$C$1)</f>
        <v>18555211.509173423</v>
      </c>
      <c r="C69" s="48">
        <f t="shared" ref="C69:C130" si="13">C68*(1+$C$1)</f>
        <v>12706938.23981259</v>
      </c>
      <c r="D69" s="48">
        <f t="shared" ref="D69:D130" si="14">D68*(1+$C$1)</f>
        <v>14539678.740521967</v>
      </c>
      <c r="E69" s="48">
        <f t="shared" ref="E69:E130" si="15">E68*(1+$C$1)</f>
        <v>2883625.7286423217</v>
      </c>
      <c r="F69" s="48">
        <f t="shared" ref="F69:F130" si="16">F68*(1+$C$1)</f>
        <v>3641219.6437057005</v>
      </c>
      <c r="G69" s="48">
        <f t="shared" ref="G69:G130" si="17">G68*(1+$C$1)</f>
        <v>909036.22961334873</v>
      </c>
      <c r="I69">
        <v>2089</v>
      </c>
      <c r="J69" s="48">
        <f t="shared" ref="J69:O84" si="18">J68*(1+$C$1)</f>
        <v>6774294.3104526065</v>
      </c>
      <c r="K69" s="48">
        <f t="shared" si="18"/>
        <v>4660190.3728280347</v>
      </c>
      <c r="L69" s="48">
        <f t="shared" si="18"/>
        <v>5319060.3277557259</v>
      </c>
      <c r="M69" s="48">
        <f t="shared" si="18"/>
        <v>1150482.2531940029</v>
      </c>
      <c r="N69" s="48">
        <f t="shared" si="18"/>
        <v>1426736.2064647407</v>
      </c>
      <c r="O69" s="48">
        <f t="shared" si="18"/>
        <v>313749.22668060951</v>
      </c>
    </row>
    <row r="70" spans="1:15" x14ac:dyDescent="0.35">
      <c r="A70">
        <v>2090</v>
      </c>
      <c r="B70" s="48">
        <f t="shared" si="12"/>
        <v>18852094.893320199</v>
      </c>
      <c r="C70" s="48">
        <f t="shared" si="13"/>
        <v>12910249.251649592</v>
      </c>
      <c r="D70" s="48">
        <f t="shared" si="14"/>
        <v>14772313.60037032</v>
      </c>
      <c r="E70" s="48">
        <f t="shared" si="15"/>
        <v>2929763.740300599</v>
      </c>
      <c r="F70" s="48">
        <f t="shared" si="16"/>
        <v>3699479.1580049917</v>
      </c>
      <c r="G70" s="48">
        <f t="shared" si="17"/>
        <v>923580.80928716226</v>
      </c>
      <c r="I70">
        <v>2090</v>
      </c>
      <c r="J70" s="48">
        <f t="shared" si="18"/>
        <v>6882683.019419848</v>
      </c>
      <c r="K70" s="48">
        <f t="shared" si="18"/>
        <v>4734753.4187932834</v>
      </c>
      <c r="L70" s="48">
        <f t="shared" si="18"/>
        <v>5404165.292999818</v>
      </c>
      <c r="M70" s="48">
        <f t="shared" si="18"/>
        <v>1168889.9692451069</v>
      </c>
      <c r="N70" s="48">
        <f t="shared" si="18"/>
        <v>1449563.9857681766</v>
      </c>
      <c r="O70" s="48">
        <f t="shared" si="18"/>
        <v>318769.21430749929</v>
      </c>
    </row>
    <row r="71" spans="1:15" x14ac:dyDescent="0.35">
      <c r="A71">
        <v>2091</v>
      </c>
      <c r="B71" s="48">
        <f t="shared" si="12"/>
        <v>19153728.411613323</v>
      </c>
      <c r="C71" s="48">
        <f t="shared" si="13"/>
        <v>13116813.239675986</v>
      </c>
      <c r="D71" s="48">
        <f t="shared" si="14"/>
        <v>15008670.617976245</v>
      </c>
      <c r="E71" s="48">
        <f t="shared" si="15"/>
        <v>2976639.9601454088</v>
      </c>
      <c r="F71" s="48">
        <f t="shared" si="16"/>
        <v>3758670.8245330718</v>
      </c>
      <c r="G71" s="48">
        <f t="shared" si="17"/>
        <v>938358.10223575693</v>
      </c>
      <c r="I71">
        <v>2091</v>
      </c>
      <c r="J71" s="48">
        <f t="shared" si="18"/>
        <v>6992805.9477305654</v>
      </c>
      <c r="K71" s="48">
        <f t="shared" si="18"/>
        <v>4810509.4734939756</v>
      </c>
      <c r="L71" s="48">
        <f t="shared" si="18"/>
        <v>5490631.9376878152</v>
      </c>
      <c r="M71" s="48">
        <f t="shared" si="18"/>
        <v>1187592.2087530287</v>
      </c>
      <c r="N71" s="48">
        <f t="shared" si="18"/>
        <v>1472757.0095404675</v>
      </c>
      <c r="O71" s="48">
        <f t="shared" si="18"/>
        <v>323869.52173641929</v>
      </c>
    </row>
    <row r="72" spans="1:15" x14ac:dyDescent="0.35">
      <c r="A72">
        <v>2092</v>
      </c>
      <c r="B72" s="48">
        <f t="shared" si="12"/>
        <v>19460188.066199135</v>
      </c>
      <c r="C72" s="48">
        <f t="shared" si="13"/>
        <v>13326682.251510801</v>
      </c>
      <c r="D72" s="48">
        <f t="shared" si="14"/>
        <v>15248809.347863864</v>
      </c>
      <c r="E72" s="48">
        <f t="shared" si="15"/>
        <v>3024266.1995077352</v>
      </c>
      <c r="F72" s="48">
        <f t="shared" si="16"/>
        <v>3818809.5577256009</v>
      </c>
      <c r="G72" s="48">
        <f t="shared" si="17"/>
        <v>953371.83187152911</v>
      </c>
      <c r="I72">
        <v>2092</v>
      </c>
      <c r="J72" s="48">
        <f t="shared" si="18"/>
        <v>7104690.8428942543</v>
      </c>
      <c r="K72" s="48">
        <f t="shared" si="18"/>
        <v>4887477.625069879</v>
      </c>
      <c r="L72" s="48">
        <f t="shared" si="18"/>
        <v>5578482.0486908201</v>
      </c>
      <c r="M72" s="48">
        <f t="shared" si="18"/>
        <v>1206593.6840930772</v>
      </c>
      <c r="N72" s="48">
        <f t="shared" si="18"/>
        <v>1496321.121693115</v>
      </c>
      <c r="O72" s="48">
        <f t="shared" si="18"/>
        <v>329051.43408420199</v>
      </c>
    </row>
    <row r="73" spans="1:15" x14ac:dyDescent="0.35">
      <c r="A73">
        <v>2093</v>
      </c>
      <c r="B73" s="48">
        <f t="shared" si="12"/>
        <v>19771551.075258322</v>
      </c>
      <c r="C73" s="48">
        <f t="shared" si="13"/>
        <v>13539909.167534973</v>
      </c>
      <c r="D73" s="48">
        <f t="shared" si="14"/>
        <v>15492790.297429686</v>
      </c>
      <c r="E73" s="48">
        <f t="shared" si="15"/>
        <v>3072654.4586998592</v>
      </c>
      <c r="F73" s="48">
        <f t="shared" si="16"/>
        <v>3879910.5106492108</v>
      </c>
      <c r="G73" s="48">
        <f t="shared" si="17"/>
        <v>968625.78118147363</v>
      </c>
      <c r="I73">
        <v>2093</v>
      </c>
      <c r="J73" s="48">
        <f t="shared" si="18"/>
        <v>7218365.8963805623</v>
      </c>
      <c r="K73" s="48">
        <f t="shared" si="18"/>
        <v>4965677.2670709975</v>
      </c>
      <c r="L73" s="48">
        <f t="shared" si="18"/>
        <v>5667737.7614698736</v>
      </c>
      <c r="M73" s="48">
        <f t="shared" si="18"/>
        <v>1225899.1830385665</v>
      </c>
      <c r="N73" s="48">
        <f t="shared" si="18"/>
        <v>1520262.259640205</v>
      </c>
      <c r="O73" s="48">
        <f t="shared" si="18"/>
        <v>334316.25702954922</v>
      </c>
    </row>
    <row r="74" spans="1:15" x14ac:dyDescent="0.35">
      <c r="A74">
        <v>2094</v>
      </c>
      <c r="B74" s="48">
        <f t="shared" si="12"/>
        <v>20087895.892462455</v>
      </c>
      <c r="C74" s="48">
        <f t="shared" si="13"/>
        <v>13756547.714215534</v>
      </c>
      <c r="D74" s="48">
        <f t="shared" si="14"/>
        <v>15740674.942188561</v>
      </c>
      <c r="E74" s="48">
        <f t="shared" si="15"/>
        <v>3121816.930039057</v>
      </c>
      <c r="F74" s="48">
        <f t="shared" si="16"/>
        <v>3941989.0788195981</v>
      </c>
      <c r="G74" s="48">
        <f t="shared" si="17"/>
        <v>984123.79368037719</v>
      </c>
      <c r="I74">
        <v>2094</v>
      </c>
      <c r="J74" s="48">
        <f t="shared" si="18"/>
        <v>7333859.7507226514</v>
      </c>
      <c r="K74" s="48">
        <f t="shared" si="18"/>
        <v>5045128.1033441331</v>
      </c>
      <c r="L74" s="48">
        <f t="shared" si="18"/>
        <v>5758421.5656533921</v>
      </c>
      <c r="M74" s="48">
        <f t="shared" si="18"/>
        <v>1245513.5699671835</v>
      </c>
      <c r="N74" s="48">
        <f t="shared" si="18"/>
        <v>1544586.4557944483</v>
      </c>
      <c r="O74" s="48">
        <f t="shared" si="18"/>
        <v>339665.31714202202</v>
      </c>
    </row>
    <row r="75" spans="1:15" x14ac:dyDescent="0.35">
      <c r="A75">
        <v>2095</v>
      </c>
      <c r="B75" s="48">
        <f t="shared" si="12"/>
        <v>20409302.226741854</v>
      </c>
      <c r="C75" s="48">
        <f t="shared" si="13"/>
        <v>13976652.477642983</v>
      </c>
      <c r="D75" s="48">
        <f t="shared" si="14"/>
        <v>15992525.741263578</v>
      </c>
      <c r="E75" s="48">
        <f t="shared" si="15"/>
        <v>3171766.000919682</v>
      </c>
      <c r="F75" s="48">
        <f t="shared" si="16"/>
        <v>4005060.9040807118</v>
      </c>
      <c r="G75" s="48">
        <f t="shared" si="17"/>
        <v>999869.77437926328</v>
      </c>
      <c r="I75">
        <v>2095</v>
      </c>
      <c r="J75" s="48">
        <f t="shared" si="18"/>
        <v>7451201.5067342138</v>
      </c>
      <c r="K75" s="48">
        <f t="shared" si="18"/>
        <v>5125850.152997639</v>
      </c>
      <c r="L75" s="48">
        <f t="shared" si="18"/>
        <v>5850556.3107038466</v>
      </c>
      <c r="M75" s="48">
        <f t="shared" si="18"/>
        <v>1265441.7870866584</v>
      </c>
      <c r="N75" s="48">
        <f t="shared" si="18"/>
        <v>1569299.8390871594</v>
      </c>
      <c r="O75" s="48">
        <f t="shared" si="18"/>
        <v>345099.96221629437</v>
      </c>
    </row>
    <row r="76" spans="1:15" x14ac:dyDescent="0.35">
      <c r="A76">
        <v>2096</v>
      </c>
      <c r="B76" s="48">
        <f t="shared" si="12"/>
        <v>20735851.062369723</v>
      </c>
      <c r="C76" s="48">
        <f t="shared" si="13"/>
        <v>14200278.917285271</v>
      </c>
      <c r="D76" s="48">
        <f t="shared" si="14"/>
        <v>16248406.153123796</v>
      </c>
      <c r="E76" s="48">
        <f t="shared" si="15"/>
        <v>3222514.2569343969</v>
      </c>
      <c r="F76" s="48">
        <f t="shared" si="16"/>
        <v>4069141.8785460033</v>
      </c>
      <c r="G76" s="48">
        <f t="shared" si="17"/>
        <v>1015867.6907693315</v>
      </c>
      <c r="I76">
        <v>2096</v>
      </c>
      <c r="J76" s="48">
        <f t="shared" si="18"/>
        <v>7570420.7308419617</v>
      </c>
      <c r="K76" s="48">
        <f t="shared" si="18"/>
        <v>5207863.7554456014</v>
      </c>
      <c r="L76" s="48">
        <f t="shared" si="18"/>
        <v>5944165.2116751084</v>
      </c>
      <c r="M76" s="48">
        <f t="shared" si="18"/>
        <v>1285688.855680045</v>
      </c>
      <c r="N76" s="48">
        <f t="shared" si="18"/>
        <v>1594408.636512554</v>
      </c>
      <c r="O76" s="48">
        <f t="shared" si="18"/>
        <v>350621.56161175511</v>
      </c>
    </row>
    <row r="77" spans="1:15" x14ac:dyDescent="0.35">
      <c r="A77">
        <v>2097</v>
      </c>
      <c r="B77" s="48">
        <f t="shared" si="12"/>
        <v>21067624.679367639</v>
      </c>
      <c r="C77" s="48">
        <f t="shared" si="13"/>
        <v>14427483.379961835</v>
      </c>
      <c r="D77" s="48">
        <f t="shared" si="14"/>
        <v>16508380.651573777</v>
      </c>
      <c r="E77" s="48">
        <f t="shared" si="15"/>
        <v>3274074.4850453474</v>
      </c>
      <c r="F77" s="48">
        <f t="shared" si="16"/>
        <v>4134248.1486027394</v>
      </c>
      <c r="G77" s="48">
        <f t="shared" si="17"/>
        <v>1032121.5738216408</v>
      </c>
      <c r="I77">
        <v>2097</v>
      </c>
      <c r="J77" s="48">
        <f t="shared" si="18"/>
        <v>7691547.4625354335</v>
      </c>
      <c r="K77" s="48">
        <f t="shared" si="18"/>
        <v>5291189.5755327307</v>
      </c>
      <c r="L77" s="48">
        <f t="shared" si="18"/>
        <v>6039271.8550619101</v>
      </c>
      <c r="M77" s="48">
        <f t="shared" si="18"/>
        <v>1306259.8773709256</v>
      </c>
      <c r="N77" s="48">
        <f t="shared" si="18"/>
        <v>1619919.1746967549</v>
      </c>
      <c r="O77" s="48">
        <f t="shared" si="18"/>
        <v>356231.50659754319</v>
      </c>
    </row>
    <row r="78" spans="1:15" x14ac:dyDescent="0.35">
      <c r="A78">
        <v>2098</v>
      </c>
      <c r="B78" s="48">
        <f t="shared" si="12"/>
        <v>21404706.674237523</v>
      </c>
      <c r="C78" s="48">
        <f t="shared" si="13"/>
        <v>14658323.114041224</v>
      </c>
      <c r="D78" s="48">
        <f t="shared" si="14"/>
        <v>16772514.741998957</v>
      </c>
      <c r="E78" s="48">
        <f t="shared" si="15"/>
        <v>3326459.6768060732</v>
      </c>
      <c r="F78" s="48">
        <f t="shared" si="16"/>
        <v>4200396.1189803835</v>
      </c>
      <c r="G78" s="48">
        <f t="shared" si="17"/>
        <v>1048635.5190027871</v>
      </c>
      <c r="I78">
        <v>2098</v>
      </c>
      <c r="J78" s="48">
        <f t="shared" si="18"/>
        <v>7814612.2219360005</v>
      </c>
      <c r="K78" s="48">
        <f t="shared" si="18"/>
        <v>5375848.6087412545</v>
      </c>
      <c r="L78" s="48">
        <f t="shared" si="18"/>
        <v>6135900.204742901</v>
      </c>
      <c r="M78" s="48">
        <f t="shared" si="18"/>
        <v>1327160.0354088605</v>
      </c>
      <c r="N78" s="48">
        <f t="shared" si="18"/>
        <v>1645837.881491903</v>
      </c>
      <c r="O78" s="48">
        <f t="shared" si="18"/>
        <v>361931.21070310386</v>
      </c>
    </row>
    <row r="79" spans="1:15" x14ac:dyDescent="0.35">
      <c r="A79">
        <v>2099</v>
      </c>
      <c r="B79" s="48">
        <f t="shared" si="12"/>
        <v>21747181.981025323</v>
      </c>
      <c r="C79" s="48">
        <f t="shared" si="13"/>
        <v>14892856.283865884</v>
      </c>
      <c r="D79" s="48">
        <f t="shared" si="14"/>
        <v>17040874.977870941</v>
      </c>
      <c r="E79" s="48">
        <f t="shared" si="15"/>
        <v>3379683.0316349706</v>
      </c>
      <c r="F79" s="48">
        <f t="shared" si="16"/>
        <v>4267602.4568840694</v>
      </c>
      <c r="G79" s="48">
        <f t="shared" si="17"/>
        <v>1065413.6873068316</v>
      </c>
      <c r="I79">
        <v>2099</v>
      </c>
      <c r="J79" s="48">
        <f t="shared" si="18"/>
        <v>7939646.0174869765</v>
      </c>
      <c r="K79" s="48">
        <f t="shared" si="18"/>
        <v>5461862.1864811145</v>
      </c>
      <c r="L79" s="48">
        <f t="shared" si="18"/>
        <v>6234074.6080187876</v>
      </c>
      <c r="M79" s="48">
        <f t="shared" si="18"/>
        <v>1348394.5959754023</v>
      </c>
      <c r="N79" s="48">
        <f t="shared" si="18"/>
        <v>1672171.2875957733</v>
      </c>
      <c r="O79" s="48">
        <f t="shared" si="18"/>
        <v>367722.11007435352</v>
      </c>
    </row>
    <row r="80" spans="1:15" x14ac:dyDescent="0.35">
      <c r="A80">
        <v>2100</v>
      </c>
      <c r="B80" s="48">
        <f t="shared" si="12"/>
        <v>22095136.892721727</v>
      </c>
      <c r="C80" s="48">
        <f t="shared" si="13"/>
        <v>15131141.984407738</v>
      </c>
      <c r="D80" s="48">
        <f t="shared" si="14"/>
        <v>17313528.977516875</v>
      </c>
      <c r="E80" s="48">
        <f t="shared" si="15"/>
        <v>3433757.9601411303</v>
      </c>
      <c r="F80" s="48">
        <f t="shared" si="16"/>
        <v>4335884.0961942142</v>
      </c>
      <c r="G80" s="48">
        <f t="shared" si="17"/>
        <v>1082460.3063037409</v>
      </c>
      <c r="I80">
        <v>2100</v>
      </c>
      <c r="J80" s="48">
        <f t="shared" si="18"/>
        <v>8066680.3537667682</v>
      </c>
      <c r="K80" s="48">
        <f t="shared" si="18"/>
        <v>5549251.9814648125</v>
      </c>
      <c r="L80" s="48">
        <f t="shared" si="18"/>
        <v>6333819.8017470883</v>
      </c>
      <c r="M80" s="48">
        <f t="shared" si="18"/>
        <v>1369968.9095110088</v>
      </c>
      <c r="N80" s="48">
        <f t="shared" si="18"/>
        <v>1698926.0281973057</v>
      </c>
      <c r="O80" s="48">
        <f t="shared" si="18"/>
        <v>373605.66383554321</v>
      </c>
    </row>
    <row r="81" spans="1:15" x14ac:dyDescent="0.35">
      <c r="A81">
        <v>2101</v>
      </c>
      <c r="B81" s="48">
        <f t="shared" si="12"/>
        <v>22448659.083005276</v>
      </c>
      <c r="C81" s="48">
        <f t="shared" si="13"/>
        <v>15373240.256158262</v>
      </c>
      <c r="D81" s="48">
        <f t="shared" si="14"/>
        <v>17590545.441157144</v>
      </c>
      <c r="E81" s="48">
        <f t="shared" si="15"/>
        <v>3488698.0875033885</v>
      </c>
      <c r="F81" s="48">
        <f t="shared" si="16"/>
        <v>4405258.2417333219</v>
      </c>
      <c r="G81" s="48">
        <f t="shared" si="17"/>
        <v>1099779.6712046007</v>
      </c>
      <c r="I81">
        <v>2101</v>
      </c>
      <c r="J81" s="48">
        <f t="shared" si="18"/>
        <v>8195747.2394270366</v>
      </c>
      <c r="K81" s="48">
        <f t="shared" si="18"/>
        <v>5638040.0131682493</v>
      </c>
      <c r="L81" s="48">
        <f t="shared" si="18"/>
        <v>6435160.9185750419</v>
      </c>
      <c r="M81" s="48">
        <f t="shared" si="18"/>
        <v>1391888.4120631849</v>
      </c>
      <c r="N81" s="48">
        <f t="shared" si="18"/>
        <v>1726108.8446484627</v>
      </c>
      <c r="O81" s="48">
        <f t="shared" si="18"/>
        <v>379583.35445691191</v>
      </c>
    </row>
    <row r="82" spans="1:15" x14ac:dyDescent="0.35">
      <c r="A82">
        <v>2102</v>
      </c>
      <c r="B82" s="48">
        <f t="shared" si="12"/>
        <v>22807837.62833336</v>
      </c>
      <c r="C82" s="48">
        <f t="shared" si="13"/>
        <v>15619212.100256795</v>
      </c>
      <c r="D82" s="48">
        <f t="shared" si="14"/>
        <v>17871994.168215659</v>
      </c>
      <c r="E82" s="48">
        <f t="shared" si="15"/>
        <v>3544517.256903443</v>
      </c>
      <c r="F82" s="48">
        <f t="shared" si="16"/>
        <v>4475742.3736010548</v>
      </c>
      <c r="G82" s="48">
        <f t="shared" si="17"/>
        <v>1117376.1459438743</v>
      </c>
      <c r="I82">
        <v>2102</v>
      </c>
      <c r="J82" s="48">
        <f t="shared" si="18"/>
        <v>8326879.1952578695</v>
      </c>
      <c r="K82" s="48">
        <f t="shared" si="18"/>
        <v>5728248.6533789411</v>
      </c>
      <c r="L82" s="48">
        <f t="shared" si="18"/>
        <v>6538123.4932722431</v>
      </c>
      <c r="M82" s="48">
        <f t="shared" si="18"/>
        <v>1414158.6266561958</v>
      </c>
      <c r="N82" s="48">
        <f t="shared" si="18"/>
        <v>1753726.5861628382</v>
      </c>
      <c r="O82" s="48">
        <f t="shared" si="18"/>
        <v>385656.68812822248</v>
      </c>
    </row>
    <row r="83" spans="1:15" x14ac:dyDescent="0.35">
      <c r="A83">
        <v>2103</v>
      </c>
      <c r="B83" s="48">
        <f t="shared" si="12"/>
        <v>23172763.030386694</v>
      </c>
      <c r="C83" s="48">
        <f t="shared" si="13"/>
        <v>15869119.493860904</v>
      </c>
      <c r="D83" s="48">
        <f t="shared" si="14"/>
        <v>18157946.074907109</v>
      </c>
      <c r="E83" s="48">
        <f t="shared" si="15"/>
        <v>3601229.5330138979</v>
      </c>
      <c r="F83" s="48">
        <f t="shared" si="16"/>
        <v>4547354.2515786719</v>
      </c>
      <c r="G83" s="48">
        <f t="shared" si="17"/>
        <v>1135254.1642789762</v>
      </c>
      <c r="I83">
        <v>2103</v>
      </c>
      <c r="J83" s="48">
        <f t="shared" si="18"/>
        <v>8460109.2623819951</v>
      </c>
      <c r="K83" s="48">
        <f t="shared" si="18"/>
        <v>5819900.6318330038</v>
      </c>
      <c r="L83" s="48">
        <f t="shared" si="18"/>
        <v>6642733.4691645987</v>
      </c>
      <c r="M83" s="48">
        <f t="shared" si="18"/>
        <v>1436785.1646826949</v>
      </c>
      <c r="N83" s="48">
        <f t="shared" si="18"/>
        <v>1781786.2115414436</v>
      </c>
      <c r="O83" s="48">
        <f t="shared" si="18"/>
        <v>391827.19513827405</v>
      </c>
    </row>
    <row r="84" spans="1:15" x14ac:dyDescent="0.35">
      <c r="A84">
        <v>2104</v>
      </c>
      <c r="B84" s="48">
        <f t="shared" si="12"/>
        <v>23543527.238872882</v>
      </c>
      <c r="C84" s="48">
        <f t="shared" si="13"/>
        <v>16123025.405762678</v>
      </c>
      <c r="D84" s="48">
        <f t="shared" si="14"/>
        <v>18448473.212105624</v>
      </c>
      <c r="E84" s="48">
        <f t="shared" si="15"/>
        <v>3658849.2055421202</v>
      </c>
      <c r="F84" s="48">
        <f t="shared" si="16"/>
        <v>4620111.9196039308</v>
      </c>
      <c r="G84" s="48">
        <f t="shared" si="17"/>
        <v>1153418.2309074397</v>
      </c>
      <c r="I84">
        <v>2104</v>
      </c>
      <c r="J84" s="48">
        <f t="shared" si="18"/>
        <v>8595471.0105801076</v>
      </c>
      <c r="K84" s="48">
        <f t="shared" si="18"/>
        <v>5913019.0419423319</v>
      </c>
      <c r="L84" s="48">
        <f t="shared" si="18"/>
        <v>6749017.204671232</v>
      </c>
      <c r="M84" s="48">
        <f t="shared" si="18"/>
        <v>1459773.727317618</v>
      </c>
      <c r="N84" s="48">
        <f t="shared" si="18"/>
        <v>1810294.7909261067</v>
      </c>
      <c r="O84" s="48">
        <f t="shared" si="18"/>
        <v>398096.43026048644</v>
      </c>
    </row>
    <row r="85" spans="1:15" x14ac:dyDescent="0.35">
      <c r="A85">
        <v>2105</v>
      </c>
      <c r="B85" s="48">
        <f t="shared" si="12"/>
        <v>23920223.674694847</v>
      </c>
      <c r="C85" s="48">
        <f t="shared" si="13"/>
        <v>16380993.812254881</v>
      </c>
      <c r="D85" s="48">
        <f t="shared" si="14"/>
        <v>18743648.783499315</v>
      </c>
      <c r="E85" s="48">
        <f t="shared" si="15"/>
        <v>3717390.7928307941</v>
      </c>
      <c r="F85" s="48">
        <f t="shared" si="16"/>
        <v>4694033.710317594</v>
      </c>
      <c r="G85" s="48">
        <f t="shared" si="17"/>
        <v>1171872.9226019587</v>
      </c>
      <c r="I85">
        <v>2105</v>
      </c>
      <c r="J85" s="48">
        <f t="shared" ref="J85:O100" si="19">J84*(1+$C$1)</f>
        <v>8732998.5467493888</v>
      </c>
      <c r="K85" s="48">
        <f t="shared" si="19"/>
        <v>6007627.346613409</v>
      </c>
      <c r="L85" s="48">
        <f t="shared" si="19"/>
        <v>6857001.4799459716</v>
      </c>
      <c r="M85" s="48">
        <f t="shared" si="19"/>
        <v>1483130.1069546998</v>
      </c>
      <c r="N85" s="48">
        <f t="shared" si="19"/>
        <v>1839259.5075809245</v>
      </c>
      <c r="O85" s="48">
        <f t="shared" si="19"/>
        <v>404465.97314465424</v>
      </c>
    </row>
    <row r="86" spans="1:15" x14ac:dyDescent="0.35">
      <c r="A86">
        <v>2106</v>
      </c>
      <c r="B86" s="48">
        <f t="shared" si="12"/>
        <v>24302947.253489964</v>
      </c>
      <c r="C86" s="48">
        <f t="shared" si="13"/>
        <v>16643089.713250959</v>
      </c>
      <c r="D86" s="48">
        <f t="shared" si="14"/>
        <v>19043547.164035305</v>
      </c>
      <c r="E86" s="48">
        <f t="shared" si="15"/>
        <v>3776869.0455160867</v>
      </c>
      <c r="F86" s="48">
        <f t="shared" si="16"/>
        <v>4769138.2496826751</v>
      </c>
      <c r="G86" s="48">
        <f t="shared" si="17"/>
        <v>1190622.8893635902</v>
      </c>
      <c r="I86">
        <v>2106</v>
      </c>
      <c r="J86" s="48">
        <f t="shared" si="19"/>
        <v>8872726.5234973785</v>
      </c>
      <c r="K86" s="48">
        <f t="shared" si="19"/>
        <v>6103749.3841592232</v>
      </c>
      <c r="L86" s="48">
        <f t="shared" si="19"/>
        <v>6966713.503625107</v>
      </c>
      <c r="M86" s="48">
        <f t="shared" si="19"/>
        <v>1506860.1886659751</v>
      </c>
      <c r="N86" s="48">
        <f t="shared" si="19"/>
        <v>1868687.6597022193</v>
      </c>
      <c r="O86" s="48">
        <f t="shared" si="19"/>
        <v>410937.42871496873</v>
      </c>
    </row>
    <row r="87" spans="1:15" x14ac:dyDescent="0.35">
      <c r="A87">
        <v>2107</v>
      </c>
      <c r="B87" s="48">
        <f t="shared" si="12"/>
        <v>24691794.409545805</v>
      </c>
      <c r="C87" s="48">
        <f t="shared" si="13"/>
        <v>16909379.148662973</v>
      </c>
      <c r="D87" s="48">
        <f t="shared" si="14"/>
        <v>19348243.91865987</v>
      </c>
      <c r="E87" s="48">
        <f t="shared" si="15"/>
        <v>3837298.9502443443</v>
      </c>
      <c r="F87" s="48">
        <f t="shared" si="16"/>
        <v>4845444.4616775978</v>
      </c>
      <c r="G87" s="48">
        <f t="shared" si="17"/>
        <v>1209672.8555934075</v>
      </c>
      <c r="I87">
        <v>2107</v>
      </c>
      <c r="J87" s="48">
        <f t="shared" si="19"/>
        <v>9014690.1478733364</v>
      </c>
      <c r="K87" s="48">
        <f t="shared" si="19"/>
        <v>6201409.3743057707</v>
      </c>
      <c r="L87" s="48">
        <f t="shared" si="19"/>
        <v>7078180.919683109</v>
      </c>
      <c r="M87" s="48">
        <f t="shared" si="19"/>
        <v>1530969.9516846307</v>
      </c>
      <c r="N87" s="48">
        <f t="shared" si="19"/>
        <v>1898586.6622574548</v>
      </c>
      <c r="O87" s="48">
        <f t="shared" si="19"/>
        <v>417512.42757440824</v>
      </c>
    </row>
    <row r="88" spans="1:15" x14ac:dyDescent="0.35">
      <c r="A88">
        <v>2108</v>
      </c>
      <c r="B88" s="48">
        <f t="shared" si="12"/>
        <v>25086863.120098539</v>
      </c>
      <c r="C88" s="48">
        <f t="shared" si="13"/>
        <v>17179929.215041582</v>
      </c>
      <c r="D88" s="48">
        <f t="shared" si="14"/>
        <v>19657815.821358427</v>
      </c>
      <c r="E88" s="48">
        <f t="shared" si="15"/>
        <v>3898695.7334482539</v>
      </c>
      <c r="F88" s="48">
        <f t="shared" si="16"/>
        <v>4922971.5730644399</v>
      </c>
      <c r="G88" s="48">
        <f t="shared" si="17"/>
        <v>1229027.6212829021</v>
      </c>
      <c r="I88">
        <v>2108</v>
      </c>
      <c r="J88" s="48">
        <f t="shared" si="19"/>
        <v>9158925.1902393103</v>
      </c>
      <c r="K88" s="48">
        <f t="shared" si="19"/>
        <v>6300631.9242946636</v>
      </c>
      <c r="L88" s="48">
        <f t="shared" si="19"/>
        <v>7191431.8143980391</v>
      </c>
      <c r="M88" s="48">
        <f t="shared" si="19"/>
        <v>1555465.4709115848</v>
      </c>
      <c r="N88" s="48">
        <f t="shared" si="19"/>
        <v>1928964.0488535741</v>
      </c>
      <c r="O88" s="48">
        <f t="shared" si="19"/>
        <v>424192.62641559879</v>
      </c>
    </row>
    <row r="89" spans="1:15" x14ac:dyDescent="0.35">
      <c r="A89">
        <v>2109</v>
      </c>
      <c r="B89" s="48">
        <f t="shared" si="12"/>
        <v>25488252.930020116</v>
      </c>
      <c r="C89" s="48">
        <f t="shared" si="13"/>
        <v>17454808.082482249</v>
      </c>
      <c r="D89" s="48">
        <f t="shared" si="14"/>
        <v>19972340.874500163</v>
      </c>
      <c r="E89" s="48">
        <f t="shared" si="15"/>
        <v>3961074.8651834261</v>
      </c>
      <c r="F89" s="48">
        <f t="shared" si="16"/>
        <v>5001739.1182334712</v>
      </c>
      <c r="G89" s="48">
        <f t="shared" si="17"/>
        <v>1248692.0632234286</v>
      </c>
      <c r="I89">
        <v>2109</v>
      </c>
      <c r="J89" s="48">
        <f t="shared" si="19"/>
        <v>9305467.9932831395</v>
      </c>
      <c r="K89" s="48">
        <f t="shared" si="19"/>
        <v>6401442.0350833787</v>
      </c>
      <c r="L89" s="48">
        <f t="shared" si="19"/>
        <v>7306494.7234284077</v>
      </c>
      <c r="M89" s="48">
        <f t="shared" si="19"/>
        <v>1580352.9184461702</v>
      </c>
      <c r="N89" s="48">
        <f t="shared" si="19"/>
        <v>1959827.4736352314</v>
      </c>
      <c r="O89" s="48">
        <f t="shared" si="19"/>
        <v>430979.70843824837</v>
      </c>
    </row>
    <row r="90" spans="1:15" x14ac:dyDescent="0.35">
      <c r="A90">
        <v>2110</v>
      </c>
      <c r="B90" s="48">
        <f t="shared" si="12"/>
        <v>25896064.97690044</v>
      </c>
      <c r="C90" s="48">
        <f t="shared" si="13"/>
        <v>17734085.011801966</v>
      </c>
      <c r="D90" s="48">
        <f t="shared" si="14"/>
        <v>20291898.328492165</v>
      </c>
      <c r="E90" s="48">
        <f t="shared" si="15"/>
        <v>4024452.0630263612</v>
      </c>
      <c r="F90" s="48">
        <f t="shared" si="16"/>
        <v>5081766.9441252071</v>
      </c>
      <c r="G90" s="48">
        <f t="shared" si="17"/>
        <v>1268671.1362350034</v>
      </c>
      <c r="I90">
        <v>2110</v>
      </c>
      <c r="J90" s="48">
        <f t="shared" si="19"/>
        <v>9454355.4811756704</v>
      </c>
      <c r="K90" s="48">
        <f t="shared" si="19"/>
        <v>6503865.1076447126</v>
      </c>
      <c r="L90" s="48">
        <f t="shared" si="19"/>
        <v>7423398.6390032619</v>
      </c>
      <c r="M90" s="48">
        <f t="shared" si="19"/>
        <v>1605638.5651413088</v>
      </c>
      <c r="N90" s="48">
        <f t="shared" si="19"/>
        <v>1991184.7132133951</v>
      </c>
      <c r="O90" s="48">
        <f t="shared" si="19"/>
        <v>437875.38377326034</v>
      </c>
    </row>
    <row r="91" spans="1:15" x14ac:dyDescent="0.35">
      <c r="A91">
        <v>2111</v>
      </c>
      <c r="B91" s="48">
        <f t="shared" si="12"/>
        <v>26310402.016530845</v>
      </c>
      <c r="C91" s="48">
        <f t="shared" si="13"/>
        <v>18017830.371990796</v>
      </c>
      <c r="D91" s="48">
        <f t="shared" si="14"/>
        <v>20616568.70174804</v>
      </c>
      <c r="E91" s="48">
        <f t="shared" si="15"/>
        <v>4088843.2960347831</v>
      </c>
      <c r="F91" s="48">
        <f t="shared" si="16"/>
        <v>5163075.2152312109</v>
      </c>
      <c r="G91" s="48">
        <f t="shared" si="17"/>
        <v>1288969.8744147634</v>
      </c>
      <c r="I91">
        <v>2111</v>
      </c>
      <c r="J91" s="48">
        <f t="shared" si="19"/>
        <v>9605625.1688744817</v>
      </c>
      <c r="K91" s="48">
        <f t="shared" si="19"/>
        <v>6607926.9493670277</v>
      </c>
      <c r="L91" s="48">
        <f t="shared" si="19"/>
        <v>7542173.0172273144</v>
      </c>
      <c r="M91" s="48">
        <f t="shared" si="19"/>
        <v>1631328.7821835699</v>
      </c>
      <c r="N91" s="48">
        <f t="shared" si="19"/>
        <v>2023043.6686248095</v>
      </c>
      <c r="O91" s="48">
        <f t="shared" si="19"/>
        <v>444881.38991363253</v>
      </c>
    </row>
    <row r="92" spans="1:15" x14ac:dyDescent="0.35">
      <c r="A92">
        <v>2112</v>
      </c>
      <c r="B92" s="48">
        <f t="shared" si="12"/>
        <v>26731368.448795341</v>
      </c>
      <c r="C92" s="48">
        <f t="shared" si="13"/>
        <v>18306115.657942649</v>
      </c>
      <c r="D92" s="48">
        <f t="shared" si="14"/>
        <v>20946433.800976008</v>
      </c>
      <c r="E92" s="48">
        <f t="shared" si="15"/>
        <v>4154264.7887713397</v>
      </c>
      <c r="F92" s="48">
        <f t="shared" si="16"/>
        <v>5245684.4186749104</v>
      </c>
      <c r="G92" s="48">
        <f t="shared" si="17"/>
        <v>1309593.3924053996</v>
      </c>
      <c r="I92">
        <v>2112</v>
      </c>
      <c r="J92" s="48">
        <f t="shared" si="19"/>
        <v>9759315.1715764739</v>
      </c>
      <c r="K92" s="48">
        <f t="shared" si="19"/>
        <v>6713653.7805569004</v>
      </c>
      <c r="L92" s="48">
        <f t="shared" si="19"/>
        <v>7662847.7855029516</v>
      </c>
      <c r="M92" s="48">
        <f t="shared" si="19"/>
        <v>1657430.042698507</v>
      </c>
      <c r="N92" s="48">
        <f t="shared" si="19"/>
        <v>2055412.3673228065</v>
      </c>
      <c r="O92" s="48">
        <f t="shared" si="19"/>
        <v>451999.49215225066</v>
      </c>
    </row>
    <row r="93" spans="1:15" x14ac:dyDescent="0.35">
      <c r="A93">
        <v>2113</v>
      </c>
      <c r="B93" s="48">
        <f t="shared" si="12"/>
        <v>27159070.343976066</v>
      </c>
      <c r="C93" s="48">
        <f t="shared" si="13"/>
        <v>18599013.508469731</v>
      </c>
      <c r="D93" s="48">
        <f t="shared" si="14"/>
        <v>21281576.741791625</v>
      </c>
      <c r="E93" s="48">
        <f t="shared" si="15"/>
        <v>4220733.0253916811</v>
      </c>
      <c r="F93" s="48">
        <f t="shared" si="16"/>
        <v>5329615.369373709</v>
      </c>
      <c r="G93" s="48">
        <f t="shared" si="17"/>
        <v>1330546.8866838859</v>
      </c>
      <c r="I93">
        <v>2113</v>
      </c>
      <c r="J93" s="48">
        <f t="shared" si="19"/>
        <v>9915464.2143216971</v>
      </c>
      <c r="K93" s="48">
        <f t="shared" si="19"/>
        <v>6821072.2410458112</v>
      </c>
      <c r="L93" s="48">
        <f t="shared" si="19"/>
        <v>7785453.350070999</v>
      </c>
      <c r="M93" s="48">
        <f t="shared" si="19"/>
        <v>1683948.9233816832</v>
      </c>
      <c r="N93" s="48">
        <f t="shared" si="19"/>
        <v>2088298.9651999713</v>
      </c>
      <c r="O93" s="48">
        <f t="shared" si="19"/>
        <v>459231.4840266867</v>
      </c>
    </row>
    <row r="94" spans="1:15" x14ac:dyDescent="0.35">
      <c r="A94">
        <v>2114</v>
      </c>
      <c r="B94" s="48">
        <f t="shared" si="12"/>
        <v>27593615.469479684</v>
      </c>
      <c r="C94" s="48">
        <f t="shared" si="13"/>
        <v>18896597.724605247</v>
      </c>
      <c r="D94" s="48">
        <f t="shared" si="14"/>
        <v>21622081.96966029</v>
      </c>
      <c r="E94" s="48">
        <f t="shared" si="15"/>
        <v>4288264.7537979484</v>
      </c>
      <c r="F94" s="48">
        <f t="shared" si="16"/>
        <v>5414889.2152836882</v>
      </c>
      <c r="G94" s="48">
        <f t="shared" si="17"/>
        <v>1351835.6368708282</v>
      </c>
      <c r="I94">
        <v>2114</v>
      </c>
      <c r="J94" s="48">
        <f t="shared" si="19"/>
        <v>10074111.641750844</v>
      </c>
      <c r="K94" s="48">
        <f t="shared" si="19"/>
        <v>6930209.3969025444</v>
      </c>
      <c r="L94" s="48">
        <f t="shared" si="19"/>
        <v>7910020.6036721347</v>
      </c>
      <c r="M94" s="48">
        <f t="shared" si="19"/>
        <v>1710892.1061557902</v>
      </c>
      <c r="N94" s="48">
        <f t="shared" si="19"/>
        <v>2121711.748643171</v>
      </c>
      <c r="O94" s="48">
        <f t="shared" si="19"/>
        <v>466579.18777111371</v>
      </c>
    </row>
    <row r="95" spans="1:15" x14ac:dyDescent="0.35">
      <c r="A95">
        <v>2115</v>
      </c>
      <c r="B95" s="48">
        <f t="shared" si="12"/>
        <v>28035113.316991359</v>
      </c>
      <c r="C95" s="48">
        <f t="shared" si="13"/>
        <v>19198943.288198933</v>
      </c>
      <c r="D95" s="48">
        <f t="shared" si="14"/>
        <v>21968035.281174853</v>
      </c>
      <c r="E95" s="48">
        <f t="shared" si="15"/>
        <v>4356876.9898587158</v>
      </c>
      <c r="F95" s="48">
        <f t="shared" si="16"/>
        <v>5501527.442728227</v>
      </c>
      <c r="G95" s="48">
        <f t="shared" si="17"/>
        <v>1373465.0070607616</v>
      </c>
      <c r="I95">
        <v>2115</v>
      </c>
      <c r="J95" s="48">
        <f t="shared" si="19"/>
        <v>10235297.428018859</v>
      </c>
      <c r="K95" s="48">
        <f t="shared" si="19"/>
        <v>7041092.7472529849</v>
      </c>
      <c r="L95" s="48">
        <f t="shared" si="19"/>
        <v>8036580.9333308889</v>
      </c>
      <c r="M95" s="48">
        <f t="shared" si="19"/>
        <v>1738266.3798542828</v>
      </c>
      <c r="N95" s="48">
        <f t="shared" si="19"/>
        <v>2155659.1366214617</v>
      </c>
      <c r="O95" s="48">
        <f t="shared" si="19"/>
        <v>474044.45477545151</v>
      </c>
    </row>
    <row r="96" spans="1:15" x14ac:dyDescent="0.35">
      <c r="A96">
        <v>2116</v>
      </c>
      <c r="B96" s="48">
        <f t="shared" si="12"/>
        <v>28483675.130063221</v>
      </c>
      <c r="C96" s="48">
        <f t="shared" si="13"/>
        <v>19506126.380810115</v>
      </c>
      <c r="D96" s="48">
        <f t="shared" si="14"/>
        <v>22319523.845673651</v>
      </c>
      <c r="E96" s="48">
        <f t="shared" si="15"/>
        <v>4426587.0216964548</v>
      </c>
      <c r="F96" s="48">
        <f t="shared" si="16"/>
        <v>5589551.8818118786</v>
      </c>
      <c r="G96" s="48">
        <f t="shared" si="17"/>
        <v>1395440.4471737337</v>
      </c>
      <c r="I96">
        <v>2116</v>
      </c>
      <c r="J96" s="48">
        <f t="shared" si="19"/>
        <v>10399062.186867161</v>
      </c>
      <c r="K96" s="48">
        <f t="shared" si="19"/>
        <v>7153750.2312090332</v>
      </c>
      <c r="L96" s="48">
        <f t="shared" si="19"/>
        <v>8165166.2282641828</v>
      </c>
      <c r="M96" s="48">
        <f t="shared" si="19"/>
        <v>1766078.6419319513</v>
      </c>
      <c r="N96" s="48">
        <f t="shared" si="19"/>
        <v>2190149.682807405</v>
      </c>
      <c r="O96" s="48">
        <f t="shared" si="19"/>
        <v>481629.16605185875</v>
      </c>
    </row>
    <row r="97" spans="1:15" x14ac:dyDescent="0.35">
      <c r="A97">
        <v>2117</v>
      </c>
      <c r="B97" s="48">
        <f t="shared" si="12"/>
        <v>28939413.932144232</v>
      </c>
      <c r="C97" s="48">
        <f t="shared" si="13"/>
        <v>19818224.402903076</v>
      </c>
      <c r="D97" s="48">
        <f t="shared" si="14"/>
        <v>22676636.227204431</v>
      </c>
      <c r="E97" s="48">
        <f t="shared" si="15"/>
        <v>4497412.4140435979</v>
      </c>
      <c r="F97" s="48">
        <f t="shared" si="16"/>
        <v>5678984.7119208686</v>
      </c>
      <c r="G97" s="48">
        <f t="shared" si="17"/>
        <v>1417767.4943285135</v>
      </c>
      <c r="I97">
        <v>2117</v>
      </c>
      <c r="J97" s="48">
        <f t="shared" si="19"/>
        <v>10565447.181857035</v>
      </c>
      <c r="K97" s="48">
        <f t="shared" si="19"/>
        <v>7268210.2349083778</v>
      </c>
      <c r="L97" s="48">
        <f t="shared" si="19"/>
        <v>8295808.8879164094</v>
      </c>
      <c r="M97" s="48">
        <f t="shared" si="19"/>
        <v>1794335.9002028625</v>
      </c>
      <c r="N97" s="48">
        <f t="shared" si="19"/>
        <v>2225192.0777323237</v>
      </c>
      <c r="O97" s="48">
        <f t="shared" si="19"/>
        <v>489335.23270868848</v>
      </c>
    </row>
    <row r="98" spans="1:15" x14ac:dyDescent="0.35">
      <c r="A98">
        <v>2118</v>
      </c>
      <c r="B98" s="48">
        <f t="shared" si="12"/>
        <v>29402444.555058539</v>
      </c>
      <c r="C98" s="48">
        <f t="shared" si="13"/>
        <v>20135315.993349526</v>
      </c>
      <c r="D98" s="48">
        <f t="shared" si="14"/>
        <v>23039462.406839702</v>
      </c>
      <c r="E98" s="48">
        <f t="shared" si="15"/>
        <v>4569371.0126682958</v>
      </c>
      <c r="F98" s="48">
        <f t="shared" si="16"/>
        <v>5769848.467311603</v>
      </c>
      <c r="G98" s="48">
        <f t="shared" si="17"/>
        <v>1440451.7742377697</v>
      </c>
      <c r="I98">
        <v>2118</v>
      </c>
      <c r="J98" s="48">
        <f t="shared" si="19"/>
        <v>10734494.336766748</v>
      </c>
      <c r="K98" s="48">
        <f t="shared" si="19"/>
        <v>7384501.5986669119</v>
      </c>
      <c r="L98" s="48">
        <f t="shared" si="19"/>
        <v>8428541.8301230725</v>
      </c>
      <c r="M98" s="48">
        <f t="shared" si="19"/>
        <v>1823045.2746061082</v>
      </c>
      <c r="N98" s="48">
        <f t="shared" si="19"/>
        <v>2260795.1509760409</v>
      </c>
      <c r="O98" s="48">
        <f t="shared" si="19"/>
        <v>497164.59643202752</v>
      </c>
    </row>
    <row r="99" spans="1:15" x14ac:dyDescent="0.35">
      <c r="A99">
        <v>2119</v>
      </c>
      <c r="B99" s="48">
        <f t="shared" si="12"/>
        <v>29872883.667939477</v>
      </c>
      <c r="C99" s="48">
        <f t="shared" si="13"/>
        <v>20457481.049243119</v>
      </c>
      <c r="D99" s="48">
        <f t="shared" si="14"/>
        <v>23408093.805349138</v>
      </c>
      <c r="E99" s="48">
        <f t="shared" si="15"/>
        <v>4642480.9488709886</v>
      </c>
      <c r="F99" s="48">
        <f t="shared" si="16"/>
        <v>5862166.0427885884</v>
      </c>
      <c r="G99" s="48">
        <f t="shared" si="17"/>
        <v>1463499.0026255739</v>
      </c>
      <c r="I99">
        <v>2119</v>
      </c>
      <c r="J99" s="48">
        <f t="shared" si="19"/>
        <v>10906246.246155016</v>
      </c>
      <c r="K99" s="48">
        <f t="shared" si="19"/>
        <v>7502653.6242455831</v>
      </c>
      <c r="L99" s="48">
        <f t="shared" si="19"/>
        <v>8563398.4994050413</v>
      </c>
      <c r="M99" s="48">
        <f t="shared" si="19"/>
        <v>1852213.9989998059</v>
      </c>
      <c r="N99" s="48">
        <f t="shared" si="19"/>
        <v>2296967.8733916576</v>
      </c>
      <c r="O99" s="48">
        <f t="shared" si="19"/>
        <v>505119.22997493995</v>
      </c>
    </row>
    <row r="100" spans="1:15" x14ac:dyDescent="0.35">
      <c r="A100">
        <v>2120</v>
      </c>
      <c r="B100" s="48">
        <f t="shared" si="12"/>
        <v>30350849.80662651</v>
      </c>
      <c r="C100" s="48">
        <f t="shared" si="13"/>
        <v>20784800.746031009</v>
      </c>
      <c r="D100" s="48">
        <f t="shared" si="14"/>
        <v>23782623.306234725</v>
      </c>
      <c r="E100" s="48">
        <f t="shared" si="15"/>
        <v>4716760.6440529246</v>
      </c>
      <c r="F100" s="48">
        <f t="shared" si="16"/>
        <v>5955960.699473206</v>
      </c>
      <c r="G100" s="48">
        <f t="shared" si="17"/>
        <v>1486914.986667583</v>
      </c>
      <c r="I100">
        <v>2120</v>
      </c>
      <c r="J100" s="48">
        <f t="shared" si="19"/>
        <v>11080746.186093496</v>
      </c>
      <c r="K100" s="48">
        <f t="shared" si="19"/>
        <v>7622696.0822335128</v>
      </c>
      <c r="L100" s="48">
        <f t="shared" si="19"/>
        <v>8700412.8753955215</v>
      </c>
      <c r="M100" s="48">
        <f t="shared" si="19"/>
        <v>1881849.4229838029</v>
      </c>
      <c r="N100" s="48">
        <f t="shared" si="19"/>
        <v>2333719.3593659243</v>
      </c>
      <c r="O100" s="48">
        <f t="shared" si="19"/>
        <v>513201.13765453902</v>
      </c>
    </row>
    <row r="101" spans="1:15" x14ac:dyDescent="0.35">
      <c r="A101">
        <v>2121</v>
      </c>
      <c r="B101" s="48">
        <f t="shared" si="12"/>
        <v>30836463.403532535</v>
      </c>
      <c r="C101" s="48">
        <f t="shared" si="13"/>
        <v>21117357.557967506</v>
      </c>
      <c r="D101" s="48">
        <f t="shared" si="14"/>
        <v>24163145.279134482</v>
      </c>
      <c r="E101" s="48">
        <f t="shared" si="15"/>
        <v>4792228.8143577715</v>
      </c>
      <c r="F101" s="48">
        <f t="shared" si="16"/>
        <v>6051256.0706647774</v>
      </c>
      <c r="G101" s="48">
        <f t="shared" si="17"/>
        <v>1510705.6264542644</v>
      </c>
      <c r="I101">
        <v>2121</v>
      </c>
      <c r="J101" s="48">
        <f t="shared" ref="J101:O116" si="20">J100*(1+$C$1)</f>
        <v>11258038.125070993</v>
      </c>
      <c r="K101" s="48">
        <f t="shared" si="20"/>
        <v>7744659.2195492489</v>
      </c>
      <c r="L101" s="48">
        <f t="shared" si="20"/>
        <v>8839619.4814018495</v>
      </c>
      <c r="M101" s="48">
        <f t="shared" si="20"/>
        <v>1911959.0137515438</v>
      </c>
      <c r="N101" s="48">
        <f t="shared" si="20"/>
        <v>2371058.8691157792</v>
      </c>
      <c r="O101" s="48">
        <f t="shared" si="20"/>
        <v>521412.35585701163</v>
      </c>
    </row>
    <row r="102" spans="1:15" x14ac:dyDescent="0.35">
      <c r="A102">
        <v>2122</v>
      </c>
      <c r="B102" s="48">
        <f t="shared" si="12"/>
        <v>31329846.817989055</v>
      </c>
      <c r="C102" s="48">
        <f t="shared" si="13"/>
        <v>21455235.278894987</v>
      </c>
      <c r="D102" s="48">
        <f t="shared" si="14"/>
        <v>24549755.603600632</v>
      </c>
      <c r="E102" s="48">
        <f t="shared" si="15"/>
        <v>4868904.4753874959</v>
      </c>
      <c r="F102" s="48">
        <f t="shared" si="16"/>
        <v>6148076.1677954141</v>
      </c>
      <c r="G102" s="48">
        <f t="shared" si="17"/>
        <v>1534876.9164775326</v>
      </c>
      <c r="I102">
        <v>2122</v>
      </c>
      <c r="J102" s="48">
        <f t="shared" si="20"/>
        <v>11438166.735072128</v>
      </c>
      <c r="K102" s="48">
        <f t="shared" si="20"/>
        <v>7868573.7670620373</v>
      </c>
      <c r="L102" s="48">
        <f t="shared" si="20"/>
        <v>8981053.3931042794</v>
      </c>
      <c r="M102" s="48">
        <f t="shared" si="20"/>
        <v>1942550.3579715686</v>
      </c>
      <c r="N102" s="48">
        <f t="shared" si="20"/>
        <v>2408995.8110216316</v>
      </c>
      <c r="O102" s="48">
        <f t="shared" si="20"/>
        <v>529754.95355072385</v>
      </c>
    </row>
    <row r="103" spans="1:15" x14ac:dyDescent="0.35">
      <c r="A103">
        <v>2123</v>
      </c>
      <c r="B103" s="48">
        <f t="shared" si="12"/>
        <v>31831124.367076881</v>
      </c>
      <c r="C103" s="48">
        <f t="shared" si="13"/>
        <v>21798519.043357305</v>
      </c>
      <c r="D103" s="48">
        <f t="shared" si="14"/>
        <v>24942551.693258245</v>
      </c>
      <c r="E103" s="48">
        <f t="shared" si="15"/>
        <v>4946806.9469936956</v>
      </c>
      <c r="F103" s="48">
        <f t="shared" si="16"/>
        <v>6246445.3864801405</v>
      </c>
      <c r="G103" s="48">
        <f t="shared" si="17"/>
        <v>1559434.9471411731</v>
      </c>
      <c r="I103">
        <v>2123</v>
      </c>
      <c r="J103" s="48">
        <f t="shared" si="20"/>
        <v>11621177.402833283</v>
      </c>
      <c r="K103" s="48">
        <f t="shared" si="20"/>
        <v>7994470.94733503</v>
      </c>
      <c r="L103" s="48">
        <f t="shared" si="20"/>
        <v>9124750.2473939471</v>
      </c>
      <c r="M103" s="48">
        <f t="shared" si="20"/>
        <v>1973631.1636991138</v>
      </c>
      <c r="N103" s="48">
        <f t="shared" si="20"/>
        <v>2447539.7439979776</v>
      </c>
      <c r="O103" s="48">
        <f t="shared" si="20"/>
        <v>538231.03280753549</v>
      </c>
    </row>
    <row r="104" spans="1:15" x14ac:dyDescent="0.35">
      <c r="A104">
        <v>2124</v>
      </c>
      <c r="B104" s="48">
        <f t="shared" si="12"/>
        <v>32340422.356950112</v>
      </c>
      <c r="C104" s="48">
        <f t="shared" si="13"/>
        <v>22147295.348051023</v>
      </c>
      <c r="D104" s="48">
        <f t="shared" si="14"/>
        <v>25341632.520350378</v>
      </c>
      <c r="E104" s="48">
        <f t="shared" si="15"/>
        <v>5025955.8581455946</v>
      </c>
      <c r="F104" s="48">
        <f t="shared" si="16"/>
        <v>6346388.5126638226</v>
      </c>
      <c r="G104" s="48">
        <f t="shared" si="17"/>
        <v>1584385.9062954318</v>
      </c>
      <c r="I104">
        <v>2124</v>
      </c>
      <c r="J104" s="48">
        <f t="shared" si="20"/>
        <v>11807116.241278615</v>
      </c>
      <c r="K104" s="48">
        <f t="shared" si="20"/>
        <v>8122382.4824923901</v>
      </c>
      <c r="L104" s="48">
        <f t="shared" si="20"/>
        <v>9270746.2513522506</v>
      </c>
      <c r="M104" s="48">
        <f t="shared" si="20"/>
        <v>2005209.2623182996</v>
      </c>
      <c r="N104" s="48">
        <f t="shared" si="20"/>
        <v>2486700.3799019451</v>
      </c>
      <c r="O104" s="48">
        <f t="shared" si="20"/>
        <v>546842.72933245602</v>
      </c>
    </row>
    <row r="105" spans="1:15" x14ac:dyDescent="0.35">
      <c r="A105">
        <v>2125</v>
      </c>
      <c r="B105" s="48">
        <f t="shared" si="12"/>
        <v>32857869.114661314</v>
      </c>
      <c r="C105" s="48">
        <f t="shared" si="13"/>
        <v>22501652.073619839</v>
      </c>
      <c r="D105" s="48">
        <f t="shared" si="14"/>
        <v>25747098.640675984</v>
      </c>
      <c r="E105" s="48">
        <f t="shared" si="15"/>
        <v>5106371.1518759243</v>
      </c>
      <c r="F105" s="48">
        <f t="shared" si="16"/>
        <v>6447930.728866444</v>
      </c>
      <c r="G105" s="48">
        <f t="shared" si="17"/>
        <v>1609736.0807961586</v>
      </c>
      <c r="I105">
        <v>2125</v>
      </c>
      <c r="J105" s="48">
        <f t="shared" si="20"/>
        <v>11996030.101139072</v>
      </c>
      <c r="K105" s="48">
        <f t="shared" si="20"/>
        <v>8252340.6022122689</v>
      </c>
      <c r="L105" s="48">
        <f t="shared" si="20"/>
        <v>9419078.1913738865</v>
      </c>
      <c r="M105" s="48">
        <f t="shared" si="20"/>
        <v>2037292.6105153924</v>
      </c>
      <c r="N105" s="48">
        <f t="shared" si="20"/>
        <v>2526487.5859803762</v>
      </c>
      <c r="O105" s="48">
        <f t="shared" si="20"/>
        <v>555592.21300177532</v>
      </c>
    </row>
    <row r="106" spans="1:15" x14ac:dyDescent="0.35">
      <c r="A106">
        <v>2126</v>
      </c>
      <c r="B106" s="48">
        <f t="shared" si="12"/>
        <v>33383595.020495895</v>
      </c>
      <c r="C106" s="48">
        <f t="shared" si="13"/>
        <v>22861678.506797757</v>
      </c>
      <c r="D106" s="48">
        <f t="shared" si="14"/>
        <v>26159052.218926802</v>
      </c>
      <c r="E106" s="48">
        <f t="shared" si="15"/>
        <v>5188073.0903059393</v>
      </c>
      <c r="F106" s="48">
        <f t="shared" si="16"/>
        <v>6551097.6205283068</v>
      </c>
      <c r="G106" s="48">
        <f t="shared" si="17"/>
        <v>1635491.8580888973</v>
      </c>
      <c r="I106">
        <v>2126</v>
      </c>
      <c r="J106" s="48">
        <f t="shared" si="20"/>
        <v>12187966.582757298</v>
      </c>
      <c r="K106" s="48">
        <f t="shared" si="20"/>
        <v>8384378.0518476656</v>
      </c>
      <c r="L106" s="48">
        <f t="shared" si="20"/>
        <v>9569783.4424358681</v>
      </c>
      <c r="M106" s="48">
        <f t="shared" si="20"/>
        <v>2069889.2922836386</v>
      </c>
      <c r="N106" s="48">
        <f t="shared" si="20"/>
        <v>2566911.3873560624</v>
      </c>
      <c r="O106" s="48">
        <f t="shared" si="20"/>
        <v>564481.68840980378</v>
      </c>
    </row>
    <row r="107" spans="1:15" x14ac:dyDescent="0.35">
      <c r="A107">
        <v>2127</v>
      </c>
      <c r="B107" s="48">
        <f t="shared" si="12"/>
        <v>33917732.540823832</v>
      </c>
      <c r="C107" s="48">
        <f t="shared" si="13"/>
        <v>23227465.362906523</v>
      </c>
      <c r="D107" s="48">
        <f t="shared" si="14"/>
        <v>26577597.054429632</v>
      </c>
      <c r="E107" s="48">
        <f t="shared" si="15"/>
        <v>5271082.2597508347</v>
      </c>
      <c r="F107" s="48">
        <f t="shared" si="16"/>
        <v>6655915.1824567597</v>
      </c>
      <c r="G107" s="48">
        <f t="shared" si="17"/>
        <v>1661659.7278183196</v>
      </c>
      <c r="I107">
        <v>2127</v>
      </c>
      <c r="J107" s="48">
        <f t="shared" si="20"/>
        <v>12382974.048081415</v>
      </c>
      <c r="K107" s="48">
        <f t="shared" si="20"/>
        <v>8518528.1006772276</v>
      </c>
      <c r="L107" s="48">
        <f t="shared" si="20"/>
        <v>9722899.9775148425</v>
      </c>
      <c r="M107" s="48">
        <f t="shared" si="20"/>
        <v>2103007.5209601768</v>
      </c>
      <c r="N107" s="48">
        <f t="shared" si="20"/>
        <v>2607981.9695537593</v>
      </c>
      <c r="O107" s="48">
        <f t="shared" si="20"/>
        <v>573513.39542436064</v>
      </c>
    </row>
    <row r="108" spans="1:15" x14ac:dyDescent="0.35">
      <c r="A108">
        <v>2128</v>
      </c>
      <c r="B108" s="48">
        <f t="shared" si="12"/>
        <v>34460416.261477016</v>
      </c>
      <c r="C108" s="48">
        <f t="shared" si="13"/>
        <v>23599104.808713026</v>
      </c>
      <c r="D108" s="48">
        <f t="shared" si="14"/>
        <v>27002838.607300505</v>
      </c>
      <c r="E108" s="48">
        <f t="shared" si="15"/>
        <v>5355419.5759068485</v>
      </c>
      <c r="F108" s="48">
        <f t="shared" si="16"/>
        <v>6762409.8253760682</v>
      </c>
      <c r="G108" s="48">
        <f t="shared" si="17"/>
        <v>1688246.2834634127</v>
      </c>
      <c r="I108">
        <v>2128</v>
      </c>
      <c r="J108" s="48">
        <f t="shared" si="20"/>
        <v>12581101.632850718</v>
      </c>
      <c r="K108" s="48">
        <f t="shared" si="20"/>
        <v>8654824.5502880625</v>
      </c>
      <c r="L108" s="48">
        <f t="shared" si="20"/>
        <v>9878466.3771550804</v>
      </c>
      <c r="M108" s="48">
        <f t="shared" si="20"/>
        <v>2136655.6412955397</v>
      </c>
      <c r="N108" s="48">
        <f t="shared" si="20"/>
        <v>2649709.6810666197</v>
      </c>
      <c r="O108" s="48">
        <f t="shared" si="20"/>
        <v>582689.60975115048</v>
      </c>
    </row>
    <row r="109" spans="1:15" x14ac:dyDescent="0.35">
      <c r="A109">
        <v>2129</v>
      </c>
      <c r="B109" s="48">
        <f t="shared" si="12"/>
        <v>35011782.921660647</v>
      </c>
      <c r="C109" s="48">
        <f t="shared" si="13"/>
        <v>23976690.485652436</v>
      </c>
      <c r="D109" s="48">
        <f t="shared" si="14"/>
        <v>27434884.025017314</v>
      </c>
      <c r="E109" s="48">
        <f t="shared" si="15"/>
        <v>5441106.2891213577</v>
      </c>
      <c r="F109" s="48">
        <f t="shared" si="16"/>
        <v>6870608.3825820852</v>
      </c>
      <c r="G109" s="48">
        <f t="shared" si="17"/>
        <v>1715258.2239988274</v>
      </c>
      <c r="I109">
        <v>2129</v>
      </c>
      <c r="J109" s="48">
        <f t="shared" si="20"/>
        <v>12782399.258976329</v>
      </c>
      <c r="K109" s="48">
        <f t="shared" si="20"/>
        <v>8793301.743092671</v>
      </c>
      <c r="L109" s="48">
        <f t="shared" si="20"/>
        <v>10036521.839189561</v>
      </c>
      <c r="M109" s="48">
        <f t="shared" si="20"/>
        <v>2170842.1315562683</v>
      </c>
      <c r="N109" s="48">
        <f t="shared" si="20"/>
        <v>2692105.0359636857</v>
      </c>
      <c r="O109" s="48">
        <f t="shared" si="20"/>
        <v>592012.64350716886</v>
      </c>
    </row>
    <row r="110" spans="1:15" x14ac:dyDescent="0.35">
      <c r="A110">
        <v>2130</v>
      </c>
      <c r="B110" s="48">
        <f t="shared" si="12"/>
        <v>35571971.448407218</v>
      </c>
      <c r="C110" s="48">
        <f t="shared" si="13"/>
        <v>24360317.533422876</v>
      </c>
      <c r="D110" s="48">
        <f t="shared" si="14"/>
        <v>27873842.16941759</v>
      </c>
      <c r="E110" s="48">
        <f t="shared" si="15"/>
        <v>5528163.9897472998</v>
      </c>
      <c r="F110" s="48">
        <f t="shared" si="16"/>
        <v>6980538.1167033985</v>
      </c>
      <c r="G110" s="48">
        <f t="shared" si="17"/>
        <v>1742702.3555828086</v>
      </c>
      <c r="I110">
        <v>2130</v>
      </c>
      <c r="J110" s="48">
        <f t="shared" si="20"/>
        <v>12986917.647119951</v>
      </c>
      <c r="K110" s="48">
        <f t="shared" si="20"/>
        <v>8933994.5709821545</v>
      </c>
      <c r="L110" s="48">
        <f t="shared" si="20"/>
        <v>10197106.188616594</v>
      </c>
      <c r="M110" s="48">
        <f t="shared" si="20"/>
        <v>2205575.6056611687</v>
      </c>
      <c r="N110" s="48">
        <f t="shared" si="20"/>
        <v>2735178.7165391049</v>
      </c>
      <c r="O110" s="48">
        <f t="shared" si="20"/>
        <v>601484.84580328362</v>
      </c>
    </row>
    <row r="111" spans="1:15" x14ac:dyDescent="0.35">
      <c r="A111">
        <v>2131</v>
      </c>
      <c r="B111" s="48">
        <f t="shared" si="12"/>
        <v>36141122.991581731</v>
      </c>
      <c r="C111" s="48">
        <f t="shared" si="13"/>
        <v>24750082.613957644</v>
      </c>
      <c r="D111" s="48">
        <f t="shared" si="14"/>
        <v>28319823.64412827</v>
      </c>
      <c r="E111" s="48">
        <f t="shared" si="15"/>
        <v>5616614.6135832565</v>
      </c>
      <c r="F111" s="48">
        <f t="shared" si="16"/>
        <v>7092226.7265706528</v>
      </c>
      <c r="G111" s="48">
        <f t="shared" si="17"/>
        <v>1770585.5932721335</v>
      </c>
      <c r="I111">
        <v>2131</v>
      </c>
      <c r="J111" s="48">
        <f t="shared" si="20"/>
        <v>13194708.32947387</v>
      </c>
      <c r="K111" s="48">
        <f t="shared" si="20"/>
        <v>9076938.4841178693</v>
      </c>
      <c r="L111" s="48">
        <f t="shared" si="20"/>
        <v>10360259.88763446</v>
      </c>
      <c r="M111" s="48">
        <f t="shared" si="20"/>
        <v>2240864.8153517474</v>
      </c>
      <c r="N111" s="48">
        <f t="shared" si="20"/>
        <v>2778941.5760037308</v>
      </c>
      <c r="O111" s="48">
        <f t="shared" si="20"/>
        <v>611108.60333613621</v>
      </c>
    </row>
    <row r="112" spans="1:15" x14ac:dyDescent="0.35">
      <c r="A112">
        <v>2132</v>
      </c>
      <c r="B112" s="48">
        <f t="shared" si="12"/>
        <v>36719380.959447041</v>
      </c>
      <c r="C112" s="48">
        <f t="shared" si="13"/>
        <v>25146083.935780965</v>
      </c>
      <c r="D112" s="48">
        <f t="shared" si="14"/>
        <v>28772940.822434325</v>
      </c>
      <c r="E112" s="48">
        <f t="shared" si="15"/>
        <v>5706480.4474005885</v>
      </c>
      <c r="F112" s="48">
        <f t="shared" si="16"/>
        <v>7205702.3541957829</v>
      </c>
      <c r="G112" s="48">
        <f t="shared" si="17"/>
        <v>1798914.9627644876</v>
      </c>
      <c r="I112">
        <v>2132</v>
      </c>
      <c r="J112" s="48">
        <f t="shared" si="20"/>
        <v>13405823.662745452</v>
      </c>
      <c r="K112" s="48">
        <f t="shared" si="20"/>
        <v>9222169.499863755</v>
      </c>
      <c r="L112" s="48">
        <f t="shared" si="20"/>
        <v>10526024.045836611</v>
      </c>
      <c r="M112" s="48">
        <f t="shared" si="20"/>
        <v>2276718.6523973756</v>
      </c>
      <c r="N112" s="48">
        <f t="shared" si="20"/>
        <v>2823404.6412197906</v>
      </c>
      <c r="O112" s="48">
        <f t="shared" si="20"/>
        <v>620886.34098951437</v>
      </c>
    </row>
    <row r="113" spans="1:15" x14ac:dyDescent="0.35">
      <c r="A113">
        <v>2133</v>
      </c>
      <c r="B113" s="48">
        <f t="shared" si="12"/>
        <v>37306891.054798193</v>
      </c>
      <c r="C113" s="48">
        <f t="shared" si="13"/>
        <v>25548421.278753459</v>
      </c>
      <c r="D113" s="48">
        <f t="shared" si="14"/>
        <v>29233307.875593275</v>
      </c>
      <c r="E113" s="48">
        <f t="shared" si="15"/>
        <v>5797784.134558998</v>
      </c>
      <c r="F113" s="48">
        <f t="shared" si="16"/>
        <v>7320993.5918629151</v>
      </c>
      <c r="G113" s="48">
        <f t="shared" si="17"/>
        <v>1827697.6021687195</v>
      </c>
      <c r="I113">
        <v>2133</v>
      </c>
      <c r="J113" s="48">
        <f t="shared" si="20"/>
        <v>13620316.841349378</v>
      </c>
      <c r="K113" s="48">
        <f t="shared" si="20"/>
        <v>9369724.211861575</v>
      </c>
      <c r="L113" s="48">
        <f t="shared" si="20"/>
        <v>10694440.430569997</v>
      </c>
      <c r="M113" s="48">
        <f t="shared" si="20"/>
        <v>2313146.1508357334</v>
      </c>
      <c r="N113" s="48">
        <f t="shared" si="20"/>
        <v>2868579.1154793072</v>
      </c>
      <c r="O113" s="48">
        <f t="shared" si="20"/>
        <v>630820.52244534658</v>
      </c>
    </row>
    <row r="114" spans="1:15" x14ac:dyDescent="0.35">
      <c r="A114">
        <v>2134</v>
      </c>
      <c r="B114" s="48">
        <f t="shared" si="12"/>
        <v>37903801.311674967</v>
      </c>
      <c r="C114" s="48">
        <f t="shared" si="13"/>
        <v>25957196.019213516</v>
      </c>
      <c r="D114" s="48">
        <f t="shared" si="14"/>
        <v>29701040.801602766</v>
      </c>
      <c r="E114" s="48">
        <f t="shared" si="15"/>
        <v>5890548.6807119418</v>
      </c>
      <c r="F114" s="48">
        <f t="shared" si="16"/>
        <v>7438129.4893327216</v>
      </c>
      <c r="G114" s="48">
        <f t="shared" si="17"/>
        <v>1856940.763803419</v>
      </c>
      <c r="I114">
        <v>2134</v>
      </c>
      <c r="J114" s="48">
        <f t="shared" si="20"/>
        <v>13838241.910810968</v>
      </c>
      <c r="K114" s="48">
        <f t="shared" si="20"/>
        <v>9519639.7992513608</v>
      </c>
      <c r="L114" s="48">
        <f t="shared" si="20"/>
        <v>10865551.477459118</v>
      </c>
      <c r="M114" s="48">
        <f t="shared" si="20"/>
        <v>2350156.4892491051</v>
      </c>
      <c r="N114" s="48">
        <f t="shared" si="20"/>
        <v>2914476.3813269762</v>
      </c>
      <c r="O114" s="48">
        <f t="shared" si="20"/>
        <v>640913.65080447216</v>
      </c>
    </row>
    <row r="115" spans="1:15" x14ac:dyDescent="0.35">
      <c r="A115">
        <v>2135</v>
      </c>
      <c r="B115" s="48">
        <f t="shared" si="12"/>
        <v>38510262.132661767</v>
      </c>
      <c r="C115" s="48">
        <f t="shared" si="13"/>
        <v>26372511.155520935</v>
      </c>
      <c r="D115" s="48">
        <f t="shared" si="14"/>
        <v>30176257.454428412</v>
      </c>
      <c r="E115" s="48">
        <f t="shared" si="15"/>
        <v>5984797.4596033329</v>
      </c>
      <c r="F115" s="48">
        <f t="shared" si="16"/>
        <v>7557139.5611620452</v>
      </c>
      <c r="G115" s="48">
        <f t="shared" si="17"/>
        <v>1886651.8160242736</v>
      </c>
      <c r="I115">
        <v>2135</v>
      </c>
      <c r="J115" s="48">
        <f t="shared" si="20"/>
        <v>14059653.781383943</v>
      </c>
      <c r="K115" s="48">
        <f t="shared" si="20"/>
        <v>9671954.0360393822</v>
      </c>
      <c r="L115" s="48">
        <f t="shared" si="20"/>
        <v>11039400.301098464</v>
      </c>
      <c r="M115" s="48">
        <f t="shared" si="20"/>
        <v>2387758.9930770909</v>
      </c>
      <c r="N115" s="48">
        <f t="shared" si="20"/>
        <v>2961108.0034282077</v>
      </c>
      <c r="O115" s="48">
        <f t="shared" si="20"/>
        <v>651168.26921734377</v>
      </c>
    </row>
    <row r="116" spans="1:15" x14ac:dyDescent="0.35">
      <c r="A116">
        <v>2136</v>
      </c>
      <c r="B116" s="48">
        <f t="shared" si="12"/>
        <v>39126426.326784357</v>
      </c>
      <c r="C116" s="48">
        <f t="shared" si="13"/>
        <v>26794471.334009271</v>
      </c>
      <c r="D116" s="48">
        <f t="shared" si="14"/>
        <v>30659077.573699266</v>
      </c>
      <c r="E116" s="48">
        <f t="shared" si="15"/>
        <v>6080554.2189569864</v>
      </c>
      <c r="F116" s="48">
        <f t="shared" si="16"/>
        <v>7678053.7941406379</v>
      </c>
      <c r="G116" s="48">
        <f t="shared" si="17"/>
        <v>1916838.245080662</v>
      </c>
      <c r="I116">
        <v>2136</v>
      </c>
      <c r="J116" s="48">
        <f t="shared" si="20"/>
        <v>14284608.241886087</v>
      </c>
      <c r="K116" s="48">
        <f t="shared" si="20"/>
        <v>9826705.3006160129</v>
      </c>
      <c r="L116" s="48">
        <f t="shared" si="20"/>
        <v>11216030.70591604</v>
      </c>
      <c r="M116" s="48">
        <f t="shared" si="20"/>
        <v>2425963.1369663244</v>
      </c>
      <c r="N116" s="48">
        <f t="shared" si="20"/>
        <v>3008485.731483059</v>
      </c>
      <c r="O116" s="48">
        <f t="shared" si="20"/>
        <v>661586.96152482124</v>
      </c>
    </row>
    <row r="117" spans="1:15" x14ac:dyDescent="0.35">
      <c r="A117">
        <v>2137</v>
      </c>
      <c r="B117" s="48">
        <f t="shared" si="12"/>
        <v>39752449.148012906</v>
      </c>
      <c r="C117" s="48">
        <f t="shared" si="13"/>
        <v>27223182.875353418</v>
      </c>
      <c r="D117" s="48">
        <f t="shared" si="14"/>
        <v>31149622.814878453</v>
      </c>
      <c r="E117" s="48">
        <f t="shared" si="15"/>
        <v>6177843.0864602979</v>
      </c>
      <c r="F117" s="48">
        <f t="shared" si="16"/>
        <v>7800902.654846888</v>
      </c>
      <c r="G117" s="48">
        <f t="shared" si="17"/>
        <v>1947507.6570019526</v>
      </c>
      <c r="I117">
        <v>2137</v>
      </c>
      <c r="J117" s="48">
        <f t="shared" ref="J117:O130" si="21">J116*(1+$C$1)</f>
        <v>14513161.973756265</v>
      </c>
      <c r="K117" s="48">
        <f t="shared" si="21"/>
        <v>9983932.5854258686</v>
      </c>
      <c r="L117" s="48">
        <f t="shared" si="21"/>
        <v>11395487.197210696</v>
      </c>
      <c r="M117" s="48">
        <f t="shared" si="21"/>
        <v>2464778.5471577859</v>
      </c>
      <c r="N117" s="48">
        <f t="shared" si="21"/>
        <v>3056621.5031867879</v>
      </c>
      <c r="O117" s="48">
        <f t="shared" si="21"/>
        <v>672172.3529092184</v>
      </c>
    </row>
    <row r="118" spans="1:15" x14ac:dyDescent="0.35">
      <c r="A118">
        <v>2138</v>
      </c>
      <c r="B118" s="48">
        <f t="shared" si="12"/>
        <v>40388488.334381111</v>
      </c>
      <c r="C118" s="48">
        <f t="shared" si="13"/>
        <v>27658753.801359072</v>
      </c>
      <c r="D118" s="48">
        <f t="shared" si="14"/>
        <v>31648016.77991651</v>
      </c>
      <c r="E118" s="48">
        <f t="shared" si="15"/>
        <v>6276688.575843663</v>
      </c>
      <c r="F118" s="48">
        <f t="shared" si="16"/>
        <v>7925717.0973244384</v>
      </c>
      <c r="G118" s="48">
        <f t="shared" si="17"/>
        <v>1978667.779513984</v>
      </c>
      <c r="I118">
        <v>2138</v>
      </c>
      <c r="J118" s="48">
        <f t="shared" si="21"/>
        <v>14745372.565336365</v>
      </c>
      <c r="K118" s="48">
        <f t="shared" si="21"/>
        <v>10143675.506792683</v>
      </c>
      <c r="L118" s="48">
        <f t="shared" si="21"/>
        <v>11577814.992366066</v>
      </c>
      <c r="M118" s="48">
        <f t="shared" si="21"/>
        <v>2504215.0039123106</v>
      </c>
      <c r="N118" s="48">
        <f t="shared" si="21"/>
        <v>3105527.4472377766</v>
      </c>
      <c r="O118" s="48">
        <f t="shared" si="21"/>
        <v>682927.11055576592</v>
      </c>
    </row>
    <row r="119" spans="1:15" x14ac:dyDescent="0.35">
      <c r="A119">
        <v>2139</v>
      </c>
      <c r="B119" s="48">
        <f t="shared" si="12"/>
        <v>41034704.147731207</v>
      </c>
      <c r="C119" s="48">
        <f t="shared" si="13"/>
        <v>28101293.862180818</v>
      </c>
      <c r="D119" s="48">
        <f t="shared" si="14"/>
        <v>32154385.048395175</v>
      </c>
      <c r="E119" s="48">
        <f t="shared" si="15"/>
        <v>6377115.5930571612</v>
      </c>
      <c r="F119" s="48">
        <f t="shared" si="16"/>
        <v>8052528.5708816294</v>
      </c>
      <c r="G119" s="48">
        <f t="shared" si="17"/>
        <v>2010326.4639862077</v>
      </c>
      <c r="I119">
        <v>2139</v>
      </c>
      <c r="J119" s="48">
        <f t="shared" si="21"/>
        <v>14981298.526381748</v>
      </c>
      <c r="K119" s="48">
        <f t="shared" si="21"/>
        <v>10305974.314901367</v>
      </c>
      <c r="L119" s="48">
        <f t="shared" si="21"/>
        <v>11763060.032243924</v>
      </c>
      <c r="M119" s="48">
        <f t="shared" si="21"/>
        <v>2544282.4439749075</v>
      </c>
      <c r="N119" s="48">
        <f t="shared" si="21"/>
        <v>3155215.8863935811</v>
      </c>
      <c r="O119" s="48">
        <f t="shared" si="21"/>
        <v>693853.94432465814</v>
      </c>
    </row>
    <row r="120" spans="1:15" x14ac:dyDescent="0.35">
      <c r="A120">
        <v>2140</v>
      </c>
      <c r="B120" s="48">
        <f t="shared" si="12"/>
        <v>41691259.41409491</v>
      </c>
      <c r="C120" s="48">
        <f t="shared" si="13"/>
        <v>28550914.56397571</v>
      </c>
      <c r="D120" s="48">
        <f t="shared" si="14"/>
        <v>32668855.2091695</v>
      </c>
      <c r="E120" s="48">
        <f t="shared" si="15"/>
        <v>6479149.4425460761</v>
      </c>
      <c r="F120" s="48">
        <f t="shared" si="16"/>
        <v>8181369.0280157356</v>
      </c>
      <c r="G120" s="48">
        <f t="shared" si="17"/>
        <v>2042491.687409987</v>
      </c>
      <c r="I120">
        <v>2140</v>
      </c>
      <c r="J120" s="48">
        <f t="shared" si="21"/>
        <v>15220999.302803855</v>
      </c>
      <c r="K120" s="48">
        <f t="shared" si="21"/>
        <v>10470869.903939789</v>
      </c>
      <c r="L120" s="48">
        <f t="shared" si="21"/>
        <v>11951268.992759828</v>
      </c>
      <c r="M120" s="48">
        <f t="shared" si="21"/>
        <v>2584990.9630785063</v>
      </c>
      <c r="N120" s="48">
        <f t="shared" si="21"/>
        <v>3205699.3405758785</v>
      </c>
      <c r="O120" s="48">
        <f t="shared" si="21"/>
        <v>704955.60743385262</v>
      </c>
    </row>
    <row r="121" spans="1:15" x14ac:dyDescent="0.35">
      <c r="A121">
        <v>2141</v>
      </c>
      <c r="B121" s="48">
        <f t="shared" si="12"/>
        <v>42358319.564720429</v>
      </c>
      <c r="C121" s="48">
        <f t="shared" si="13"/>
        <v>29007729.196999323</v>
      </c>
      <c r="D121" s="48">
        <f t="shared" si="14"/>
        <v>33191556.892516211</v>
      </c>
      <c r="E121" s="48">
        <f t="shared" si="15"/>
        <v>6582815.8336268133</v>
      </c>
      <c r="F121" s="48">
        <f t="shared" si="16"/>
        <v>8312270.9324639877</v>
      </c>
      <c r="G121" s="48">
        <f t="shared" si="17"/>
        <v>2075171.5544085468</v>
      </c>
      <c r="I121">
        <v>2141</v>
      </c>
      <c r="J121" s="48">
        <f t="shared" si="21"/>
        <v>15464535.291648718</v>
      </c>
      <c r="K121" s="48">
        <f t="shared" si="21"/>
        <v>10638403.822402826</v>
      </c>
      <c r="L121" s="48">
        <f t="shared" si="21"/>
        <v>12142489.296643985</v>
      </c>
      <c r="M121" s="48">
        <f t="shared" si="21"/>
        <v>2626350.8184877625</v>
      </c>
      <c r="N121" s="48">
        <f t="shared" si="21"/>
        <v>3256990.5300250924</v>
      </c>
      <c r="O121" s="48">
        <f t="shared" si="21"/>
        <v>716234.89715279429</v>
      </c>
    </row>
    <row r="122" spans="1:15" x14ac:dyDescent="0.35">
      <c r="A122">
        <v>2142</v>
      </c>
      <c r="B122" s="48">
        <f t="shared" si="12"/>
        <v>43036052.677755959</v>
      </c>
      <c r="C122" s="48">
        <f t="shared" si="13"/>
        <v>29471852.864151314</v>
      </c>
      <c r="D122" s="48">
        <f t="shared" si="14"/>
        <v>33722621.802796468</v>
      </c>
      <c r="E122" s="48">
        <f t="shared" si="15"/>
        <v>6688140.8869648427</v>
      </c>
      <c r="F122" s="48">
        <f t="shared" si="16"/>
        <v>8445267.2673834115</v>
      </c>
      <c r="G122" s="48">
        <f t="shared" si="17"/>
        <v>2108374.2992790835</v>
      </c>
      <c r="I122">
        <v>2142</v>
      </c>
      <c r="J122" s="48">
        <f t="shared" si="21"/>
        <v>15711967.856315097</v>
      </c>
      <c r="K122" s="48">
        <f t="shared" si="21"/>
        <v>10808618.283561271</v>
      </c>
      <c r="L122" s="48">
        <f t="shared" si="21"/>
        <v>12336769.125390289</v>
      </c>
      <c r="M122" s="48">
        <f t="shared" si="21"/>
        <v>2668372.4315835666</v>
      </c>
      <c r="N122" s="48">
        <f t="shared" si="21"/>
        <v>3309102.378505494</v>
      </c>
      <c r="O122" s="48">
        <f t="shared" si="21"/>
        <v>727694.65550723905</v>
      </c>
    </row>
    <row r="123" spans="1:15" x14ac:dyDescent="0.35">
      <c r="A123">
        <v>2143</v>
      </c>
      <c r="B123" s="48">
        <f t="shared" si="12"/>
        <v>43724629.520600058</v>
      </c>
      <c r="C123" s="48">
        <f t="shared" si="13"/>
        <v>29943402.509977736</v>
      </c>
      <c r="D123" s="48">
        <f t="shared" si="14"/>
        <v>34262183.751641214</v>
      </c>
      <c r="E123" s="48">
        <f t="shared" si="15"/>
        <v>6795151.1411562804</v>
      </c>
      <c r="F123" s="48">
        <f t="shared" si="16"/>
        <v>8580391.543661546</v>
      </c>
      <c r="G123" s="48">
        <f t="shared" si="17"/>
        <v>2142108.288067549</v>
      </c>
      <c r="I123">
        <v>2143</v>
      </c>
      <c r="J123" s="48">
        <f t="shared" si="21"/>
        <v>15963359.342016138</v>
      </c>
      <c r="K123" s="48">
        <f t="shared" si="21"/>
        <v>10981556.176098252</v>
      </c>
      <c r="L123" s="48">
        <f t="shared" si="21"/>
        <v>12534157.431396535</v>
      </c>
      <c r="M123" s="48">
        <f t="shared" si="21"/>
        <v>2711066.3904889035</v>
      </c>
      <c r="N123" s="48">
        <f t="shared" si="21"/>
        <v>3362048.0165615818</v>
      </c>
      <c r="O123" s="48">
        <f t="shared" si="21"/>
        <v>739337.76999535493</v>
      </c>
    </row>
    <row r="124" spans="1:15" x14ac:dyDescent="0.35">
      <c r="A124">
        <v>2144</v>
      </c>
      <c r="B124" s="48">
        <f t="shared" si="12"/>
        <v>44424223.592929661</v>
      </c>
      <c r="C124" s="48">
        <f t="shared" si="13"/>
        <v>30422496.950137381</v>
      </c>
      <c r="D124" s="48">
        <f t="shared" si="14"/>
        <v>34810378.691667475</v>
      </c>
      <c r="E124" s="48">
        <f t="shared" si="15"/>
        <v>6903873.5594147807</v>
      </c>
      <c r="F124" s="48">
        <f t="shared" si="16"/>
        <v>8717677.8083601315</v>
      </c>
      <c r="G124" s="48">
        <f t="shared" si="17"/>
        <v>2176382.0206766296</v>
      </c>
      <c r="I124">
        <v>2144</v>
      </c>
      <c r="J124" s="48">
        <f t="shared" si="21"/>
        <v>16218773.091488397</v>
      </c>
      <c r="K124" s="48">
        <f t="shared" si="21"/>
        <v>11157261.074915824</v>
      </c>
      <c r="L124" s="48">
        <f t="shared" si="21"/>
        <v>12734703.950298879</v>
      </c>
      <c r="M124" s="48">
        <f t="shared" si="21"/>
        <v>2754443.452736726</v>
      </c>
      <c r="N124" s="48">
        <f t="shared" si="21"/>
        <v>3415840.7848265669</v>
      </c>
      <c r="O124" s="48">
        <f t="shared" si="21"/>
        <v>751167.17431528063</v>
      </c>
    </row>
    <row r="125" spans="1:15" x14ac:dyDescent="0.35">
      <c r="A125">
        <v>2145</v>
      </c>
      <c r="B125" s="48">
        <f t="shared" si="12"/>
        <v>45135011.170416534</v>
      </c>
      <c r="C125" s="48">
        <f t="shared" si="13"/>
        <v>30909256.901339579</v>
      </c>
      <c r="D125" s="48">
        <f t="shared" si="14"/>
        <v>35367344.750734158</v>
      </c>
      <c r="E125" s="48">
        <f t="shared" si="15"/>
        <v>7014335.5363654168</v>
      </c>
      <c r="F125" s="48">
        <f t="shared" si="16"/>
        <v>8857160.6532938946</v>
      </c>
      <c r="G125" s="48">
        <f t="shared" si="17"/>
        <v>2211204.1330074556</v>
      </c>
      <c r="I125">
        <v>2145</v>
      </c>
      <c r="J125" s="48">
        <f t="shared" si="21"/>
        <v>16478273.460952211</v>
      </c>
      <c r="K125" s="48">
        <f t="shared" si="21"/>
        <v>11335777.252114478</v>
      </c>
      <c r="L125" s="48">
        <f t="shared" si="21"/>
        <v>12938459.213503661</v>
      </c>
      <c r="M125" s="48">
        <f t="shared" si="21"/>
        <v>2798514.5479805139</v>
      </c>
      <c r="N125" s="48">
        <f t="shared" si="21"/>
        <v>3470494.2373837922</v>
      </c>
      <c r="O125" s="48">
        <f t="shared" si="21"/>
        <v>763185.84910432517</v>
      </c>
    </row>
    <row r="126" spans="1:15" x14ac:dyDescent="0.35">
      <c r="A126">
        <v>2146</v>
      </c>
      <c r="B126" s="48">
        <f t="shared" si="12"/>
        <v>45857171.3491432</v>
      </c>
      <c r="C126" s="48">
        <f t="shared" si="13"/>
        <v>31403805.011761013</v>
      </c>
      <c r="D126" s="48">
        <f t="shared" si="14"/>
        <v>35933222.266745903</v>
      </c>
      <c r="E126" s="48">
        <f t="shared" si="15"/>
        <v>7126564.9049472632</v>
      </c>
      <c r="F126" s="48">
        <f t="shared" si="16"/>
        <v>8998875.2237465978</v>
      </c>
      <c r="G126" s="48">
        <f t="shared" si="17"/>
        <v>2246583.3991355752</v>
      </c>
      <c r="I126">
        <v>2146</v>
      </c>
      <c r="J126" s="48">
        <f t="shared" si="21"/>
        <v>16741925.836327447</v>
      </c>
      <c r="K126" s="48">
        <f t="shared" si="21"/>
        <v>11517149.68814831</v>
      </c>
      <c r="L126" s="48">
        <f t="shared" si="21"/>
        <v>13145474.560919719</v>
      </c>
      <c r="M126" s="48">
        <f t="shared" si="21"/>
        <v>2843290.780748202</v>
      </c>
      <c r="N126" s="48">
        <f t="shared" si="21"/>
        <v>3526022.145181933</v>
      </c>
      <c r="O126" s="48">
        <f t="shared" si="21"/>
        <v>775396.82268999435</v>
      </c>
    </row>
    <row r="127" spans="1:15" x14ac:dyDescent="0.35">
      <c r="A127">
        <v>2147</v>
      </c>
      <c r="B127" s="48">
        <f t="shared" si="12"/>
        <v>46590886.09072949</v>
      </c>
      <c r="C127" s="48">
        <f t="shared" si="13"/>
        <v>31906265.891949192</v>
      </c>
      <c r="D127" s="48">
        <f t="shared" si="14"/>
        <v>36508153.823013835</v>
      </c>
      <c r="E127" s="48">
        <f t="shared" si="15"/>
        <v>7240589.943426419</v>
      </c>
      <c r="F127" s="48">
        <f t="shared" si="16"/>
        <v>9142857.227326544</v>
      </c>
      <c r="G127" s="48">
        <f t="shared" si="17"/>
        <v>2282528.7335217446</v>
      </c>
      <c r="I127">
        <v>2147</v>
      </c>
      <c r="J127" s="48">
        <f t="shared" si="21"/>
        <v>17009796.649708685</v>
      </c>
      <c r="K127" s="48">
        <f t="shared" si="21"/>
        <v>11701424.083158683</v>
      </c>
      <c r="L127" s="48">
        <f t="shared" si="21"/>
        <v>13355802.153894434</v>
      </c>
      <c r="M127" s="48">
        <f t="shared" si="21"/>
        <v>2888783.4332401734</v>
      </c>
      <c r="N127" s="48">
        <f t="shared" si="21"/>
        <v>3582438.4995048437</v>
      </c>
      <c r="O127" s="48">
        <f t="shared" si="21"/>
        <v>787803.17185303429</v>
      </c>
    </row>
    <row r="128" spans="1:15" x14ac:dyDescent="0.35">
      <c r="A128">
        <v>2148</v>
      </c>
      <c r="B128" s="48">
        <f t="shared" si="12"/>
        <v>47336340.26818116</v>
      </c>
      <c r="C128" s="48">
        <f t="shared" si="13"/>
        <v>32416766.146220379</v>
      </c>
      <c r="D128" s="48">
        <f t="shared" si="14"/>
        <v>37092284.284182057</v>
      </c>
      <c r="E128" s="48">
        <f t="shared" si="15"/>
        <v>7356439.3825212419</v>
      </c>
      <c r="F128" s="48">
        <f t="shared" si="16"/>
        <v>9289142.9429637697</v>
      </c>
      <c r="G128" s="48">
        <f t="shared" si="17"/>
        <v>2319049.1932580927</v>
      </c>
      <c r="I128">
        <v>2148</v>
      </c>
      <c r="J128" s="48">
        <f t="shared" si="21"/>
        <v>17281953.396104023</v>
      </c>
      <c r="K128" s="48">
        <f t="shared" si="21"/>
        <v>11888646.868489223</v>
      </c>
      <c r="L128" s="48">
        <f t="shared" si="21"/>
        <v>13569494.988356745</v>
      </c>
      <c r="M128" s="48">
        <f t="shared" si="21"/>
        <v>2935003.9681720161</v>
      </c>
      <c r="N128" s="48">
        <f t="shared" si="21"/>
        <v>3639757.5154969213</v>
      </c>
      <c r="O128" s="48">
        <f t="shared" si="21"/>
        <v>800408.02260268282</v>
      </c>
    </row>
    <row r="129" spans="1:15" x14ac:dyDescent="0.35">
      <c r="A129">
        <v>2149</v>
      </c>
      <c r="B129" s="48">
        <f t="shared" si="12"/>
        <v>48093721.712472059</v>
      </c>
      <c r="C129" s="48">
        <f t="shared" si="13"/>
        <v>32935434.404559907</v>
      </c>
      <c r="D129" s="48">
        <f t="shared" si="14"/>
        <v>37685760.832728967</v>
      </c>
      <c r="E129" s="48">
        <f t="shared" si="15"/>
        <v>7474142.4126415821</v>
      </c>
      <c r="F129" s="48">
        <f t="shared" si="16"/>
        <v>9437769.2300511897</v>
      </c>
      <c r="G129" s="48">
        <f t="shared" si="17"/>
        <v>2356153.9803502224</v>
      </c>
      <c r="I129">
        <v>2149</v>
      </c>
      <c r="J129" s="48">
        <f t="shared" si="21"/>
        <v>17558464.650441688</v>
      </c>
      <c r="K129" s="48">
        <f t="shared" si="21"/>
        <v>12078865.21838505</v>
      </c>
      <c r="L129" s="48">
        <f t="shared" si="21"/>
        <v>13786606.908170452</v>
      </c>
      <c r="M129" s="48">
        <f t="shared" si="21"/>
        <v>2981964.0316627682</v>
      </c>
      <c r="N129" s="48">
        <f t="shared" si="21"/>
        <v>3697993.635744872</v>
      </c>
      <c r="O129" s="48">
        <f t="shared" si="21"/>
        <v>813214.55096432578</v>
      </c>
    </row>
    <row r="130" spans="1:15" x14ac:dyDescent="0.35">
      <c r="A130">
        <v>2150</v>
      </c>
      <c r="B130" s="48">
        <f t="shared" si="12"/>
        <v>48863221.25987161</v>
      </c>
      <c r="C130" s="48">
        <f t="shared" si="13"/>
        <v>33462401.355032865</v>
      </c>
      <c r="D130" s="48">
        <f t="shared" si="14"/>
        <v>38288733.006052628</v>
      </c>
      <c r="E130" s="48">
        <f t="shared" si="15"/>
        <v>7593728.6912438478</v>
      </c>
      <c r="F130" s="48">
        <f t="shared" si="16"/>
        <v>9588773.5377320088</v>
      </c>
      <c r="G130" s="48">
        <f t="shared" si="17"/>
        <v>2393852.4440358263</v>
      </c>
      <c r="I130">
        <v>2150</v>
      </c>
      <c r="J130" s="48">
        <f t="shared" si="21"/>
        <v>17839400.084848754</v>
      </c>
      <c r="K130" s="48">
        <f t="shared" si="21"/>
        <v>12272127.06187921</v>
      </c>
      <c r="L130" s="48">
        <f t="shared" si="21"/>
        <v>14007192.61870118</v>
      </c>
      <c r="M130" s="48">
        <f t="shared" si="21"/>
        <v>3029675.4561693724</v>
      </c>
      <c r="N130" s="48">
        <f t="shared" si="21"/>
        <v>3757161.53391679</v>
      </c>
      <c r="O130" s="48">
        <f t="shared" si="21"/>
        <v>826225.98377975496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33F5E-0B14-4E35-8DB8-AF442AB94A1C}">
  <dimension ref="A1:AM131"/>
  <sheetViews>
    <sheetView zoomScale="55" zoomScaleNormal="55" workbookViewId="0">
      <selection activeCell="V4" sqref="V4"/>
    </sheetView>
  </sheetViews>
  <sheetFormatPr defaultColWidth="8.81640625" defaultRowHeight="14.5" x14ac:dyDescent="0.35"/>
  <cols>
    <col min="2" max="2" width="13.453125" style="30" bestFit="1" customWidth="1"/>
    <col min="3" max="4" width="14.453125" style="30" bestFit="1" customWidth="1"/>
    <col min="5" max="7" width="13.453125" style="30" bestFit="1" customWidth="1"/>
    <col min="8" max="9" width="14.453125" style="32" bestFit="1" customWidth="1"/>
    <col min="10" max="13" width="13.453125" style="32" bestFit="1" customWidth="1"/>
    <col min="14" max="17" width="16" style="34" bestFit="1" customWidth="1"/>
    <col min="18" max="19" width="14.453125" style="34" bestFit="1" customWidth="1"/>
    <col min="22" max="22" width="13.453125" style="30" bestFit="1" customWidth="1"/>
    <col min="23" max="24" width="14.453125" style="30" bestFit="1" customWidth="1"/>
    <col min="25" max="27" width="13.453125" style="30" bestFit="1" customWidth="1"/>
    <col min="28" max="29" width="14.453125" style="32" bestFit="1" customWidth="1"/>
    <col min="30" max="33" width="13.453125" style="32" bestFit="1" customWidth="1"/>
    <col min="34" max="37" width="16" style="34" bestFit="1" customWidth="1"/>
    <col min="38" max="39" width="14.453125" style="34" bestFit="1" customWidth="1"/>
  </cols>
  <sheetData>
    <row r="1" spans="1:39" x14ac:dyDescent="0.35">
      <c r="A1" s="1" t="s">
        <v>131</v>
      </c>
      <c r="U1" s="1" t="s">
        <v>131</v>
      </c>
    </row>
    <row r="2" spans="1:39" x14ac:dyDescent="0.35">
      <c r="B2" s="30" t="s">
        <v>126</v>
      </c>
      <c r="H2" s="32" t="s">
        <v>127</v>
      </c>
      <c r="N2" s="34" t="s">
        <v>128</v>
      </c>
      <c r="V2" s="30" t="s">
        <v>126</v>
      </c>
      <c r="AB2" s="32" t="s">
        <v>127</v>
      </c>
      <c r="AH2" s="34" t="s">
        <v>128</v>
      </c>
    </row>
    <row r="3" spans="1:39" x14ac:dyDescent="0.35">
      <c r="A3" s="1" t="s">
        <v>0</v>
      </c>
      <c r="B3" s="31" t="s">
        <v>1</v>
      </c>
      <c r="C3" s="31" t="s">
        <v>2</v>
      </c>
      <c r="D3" s="31" t="s">
        <v>3</v>
      </c>
      <c r="E3" s="31" t="s">
        <v>4</v>
      </c>
      <c r="F3" s="31" t="s">
        <v>5</v>
      </c>
      <c r="G3" s="31" t="s">
        <v>6</v>
      </c>
      <c r="H3" s="33" t="s">
        <v>1</v>
      </c>
      <c r="I3" s="33" t="s">
        <v>2</v>
      </c>
      <c r="J3" s="33" t="s">
        <v>3</v>
      </c>
      <c r="K3" s="33" t="s">
        <v>4</v>
      </c>
      <c r="L3" s="33" t="s">
        <v>5</v>
      </c>
      <c r="M3" s="33" t="s">
        <v>6</v>
      </c>
      <c r="N3" s="35" t="s">
        <v>1</v>
      </c>
      <c r="O3" s="35" t="s">
        <v>2</v>
      </c>
      <c r="P3" s="35" t="s">
        <v>3</v>
      </c>
      <c r="Q3" s="35" t="s">
        <v>4</v>
      </c>
      <c r="R3" s="35" t="s">
        <v>5</v>
      </c>
      <c r="S3" s="35" t="s">
        <v>6</v>
      </c>
      <c r="U3" s="1" t="s">
        <v>0</v>
      </c>
      <c r="V3" s="31" t="s">
        <v>1</v>
      </c>
      <c r="W3" s="31" t="s">
        <v>2</v>
      </c>
      <c r="X3" s="31" t="s">
        <v>3</v>
      </c>
      <c r="Y3" s="31" t="s">
        <v>4</v>
      </c>
      <c r="Z3" s="31" t="s">
        <v>5</v>
      </c>
      <c r="AA3" s="31" t="s">
        <v>6</v>
      </c>
      <c r="AB3" s="33" t="s">
        <v>1</v>
      </c>
      <c r="AC3" s="33" t="s">
        <v>2</v>
      </c>
      <c r="AD3" s="33" t="s">
        <v>3</v>
      </c>
      <c r="AE3" s="33" t="s">
        <v>4</v>
      </c>
      <c r="AF3" s="33" t="s">
        <v>5</v>
      </c>
      <c r="AG3" s="33" t="s">
        <v>6</v>
      </c>
      <c r="AH3" s="35" t="s">
        <v>1</v>
      </c>
      <c r="AI3" s="35" t="s">
        <v>2</v>
      </c>
      <c r="AJ3" s="35" t="s">
        <v>3</v>
      </c>
      <c r="AK3" s="35" t="s">
        <v>4</v>
      </c>
      <c r="AL3" s="35" t="s">
        <v>5</v>
      </c>
      <c r="AM3" s="35" t="s">
        <v>6</v>
      </c>
    </row>
    <row r="4" spans="1:39" x14ac:dyDescent="0.35">
      <c r="A4">
        <v>2023</v>
      </c>
      <c r="B4" s="43">
        <f>'Property % affected'!B4*'Population Estimate'!B3</f>
        <v>49.972888607321593</v>
      </c>
      <c r="C4" s="43">
        <f>'Property % affected'!C4*'Population Estimate'!C3</f>
        <v>73.672987602805108</v>
      </c>
      <c r="D4" s="43">
        <f>'Property % affected'!D4*'Population Estimate'!D3</f>
        <v>80.477392838949228</v>
      </c>
      <c r="E4" s="43">
        <f>'Property % affected'!E4*'Population Estimate'!E3</f>
        <v>78.090672397478684</v>
      </c>
      <c r="F4" s="43">
        <f>'Property % affected'!F4*'Population Estimate'!F3</f>
        <v>59.549312911470892</v>
      </c>
      <c r="G4" s="43">
        <f>'Property % affected'!G4*'Population Estimate'!G3</f>
        <v>34.110410206273365</v>
      </c>
      <c r="H4" s="44">
        <f>'Property % affected'!H4*'Population Estimate'!B3</f>
        <v>100.3604213476721</v>
      </c>
      <c r="I4" s="44">
        <f>'Property % affected'!I4*'Population Estimate'!C3</f>
        <v>122.62533612822314</v>
      </c>
      <c r="J4" s="44">
        <f>'Property % affected'!J4*'Population Estimate'!D3</f>
        <v>80.157650263340287</v>
      </c>
      <c r="K4" s="44">
        <f>'Property % affected'!K4*'Population Estimate'!E3</f>
        <v>87.036559680988873</v>
      </c>
      <c r="L4" s="44">
        <f>'Property % affected'!L4*'Population Estimate'!F3</f>
        <v>71.570173286008071</v>
      </c>
      <c r="M4" s="44">
        <f>'Property % affected'!M4*'Population Estimate'!G3</f>
        <v>29.308483760139683</v>
      </c>
      <c r="N4" s="45">
        <f>'Property % affected'!N4*'Population Estimate'!B3</f>
        <v>5907.3158828485657</v>
      </c>
      <c r="O4" s="45">
        <f>'Property % affected'!O4*'Population Estimate'!C3</f>
        <v>12100.735143889222</v>
      </c>
      <c r="P4" s="45">
        <f>'Property % affected'!P4*'Population Estimate'!D3</f>
        <v>9173.1255334395355</v>
      </c>
      <c r="Q4" s="45">
        <f>'Property % affected'!Q4*'Population Estimate'!E3</f>
        <v>4511.94797185074</v>
      </c>
      <c r="R4" s="45">
        <f>'Property % affected'!R4*'Population Estimate'!F3</f>
        <v>2893.9367723332571</v>
      </c>
      <c r="S4" s="45">
        <f>'Property % affected'!S4*'Population Estimate'!G3</f>
        <v>1580.1163156958476</v>
      </c>
      <c r="U4">
        <v>2023</v>
      </c>
      <c r="V4" s="98">
        <f>'Population Estimate'!J3*Assumptions!C$41*'Property % affected'!B4</f>
        <v>46.523543520123404</v>
      </c>
      <c r="W4" s="43">
        <f>'Population Estimate'!K3*Assumptions!D$41*'Property % affected'!C4</f>
        <v>67.277581058515281</v>
      </c>
      <c r="X4" s="43">
        <f>'Population Estimate'!L3*Assumptions!E$41*'Property % affected'!D4</f>
        <v>72.719512203148284</v>
      </c>
      <c r="Y4" s="43">
        <f>'Population Estimate'!M3*Assumptions!F$41*'Property % affected'!E4</f>
        <v>77.889730835133165</v>
      </c>
      <c r="Z4" s="43">
        <f>'Population Estimate'!N3*Assumptions!G$41*'Property % affected'!F4</f>
        <v>58.33290017793874</v>
      </c>
      <c r="AA4" s="43">
        <f>'Population Estimate'!O3*Assumptions!H$41*'Property % affected'!G4</f>
        <v>31.198541223820115</v>
      </c>
      <c r="AB4" s="44">
        <f>'Population Estimate'!J3*Assumptions!C$41*'Property % affected'!H4</f>
        <v>93.433110640361605</v>
      </c>
      <c r="AC4" s="44">
        <f>'Population Estimate'!K3*Assumptions!D$41*'Property % affected'!I4</f>
        <v>111.98047289289102</v>
      </c>
      <c r="AD4" s="44">
        <f>'Population Estimate'!L3*Assumptions!E$41*'Property % affected'!J4</f>
        <v>72.43059225546321</v>
      </c>
      <c r="AE4" s="44">
        <f>'Population Estimate'!M3*Assumptions!F$41*'Property % affected'!K4</f>
        <v>86.812598716810498</v>
      </c>
      <c r="AF4" s="44">
        <f>'Population Estimate'!N3*Assumptions!G$41*'Property % affected'!L4</f>
        <v>70.108210655882871</v>
      </c>
      <c r="AG4" s="44">
        <f>'Population Estimate'!O3*Assumptions!H$41*'Property % affected'!M4</f>
        <v>26.806535989127831</v>
      </c>
      <c r="AH4" s="45">
        <f>'Population Estimate'!J3*Assumptions!C$41*'Property % affected'!N4</f>
        <v>5499.5673698669452</v>
      </c>
      <c r="AI4" s="45">
        <f>'Population Estimate'!K3*Assumptions!D$41*'Property % affected'!O4</f>
        <v>11050.294225880347</v>
      </c>
      <c r="AJ4" s="45">
        <f>'Population Estimate'!L3*Assumptions!E$41*'Property % affected'!P4</f>
        <v>8288.8521936203051</v>
      </c>
      <c r="AK4" s="45">
        <f>'Population Estimate'!M3*Assumptions!F$41*'Property % affected'!Q4</f>
        <v>4500.337905669332</v>
      </c>
      <c r="AL4" s="45">
        <f>'Population Estimate'!N3*Assumptions!G$41*'Property % affected'!R4</f>
        <v>2834.8223784335919</v>
      </c>
      <c r="AM4" s="45">
        <f>'Population Estimate'!O3*Assumptions!H$41*'Property % affected'!S4</f>
        <v>1445.2281199655938</v>
      </c>
    </row>
    <row r="5" spans="1:39" x14ac:dyDescent="0.35">
      <c r="A5">
        <v>2024</v>
      </c>
      <c r="B5" s="43">
        <f>'Property % affected'!B5*'Population Estimate'!B4</f>
        <v>51.419353907069684</v>
      </c>
      <c r="C5" s="43">
        <f>'Property % affected'!C5*'Population Estimate'!C4</f>
        <v>75.80545228647793</v>
      </c>
      <c r="D5" s="43">
        <f>'Property % affected'!D5*'Population Estimate'!D4</f>
        <v>82.806811037493787</v>
      </c>
      <c r="E5" s="43">
        <f>'Property % affected'!E5*'Population Estimate'!E4</f>
        <v>80.351006970981771</v>
      </c>
      <c r="F5" s="43">
        <f>'Property % affected'!F5*'Population Estimate'!F4</f>
        <v>61.272967820177989</v>
      </c>
      <c r="G5" s="43">
        <f>'Property % affected'!G5*'Population Estimate'!G4</f>
        <v>35.097736056320755</v>
      </c>
      <c r="H5" s="44">
        <f>'Property % affected'!H5*'Population Estimate'!B4</f>
        <v>100.96593093219163</v>
      </c>
      <c r="I5" s="44">
        <f>'Property % affected'!I5*'Population Estimate'!C4</f>
        <v>123.36517774440514</v>
      </c>
      <c r="J5" s="44">
        <f>'Property % affected'!J5*'Population Estimate'!D4</f>
        <v>80.641269451614463</v>
      </c>
      <c r="K5" s="44">
        <f>'Property % affected'!K5*'Population Estimate'!E4</f>
        <v>87.561681739891696</v>
      </c>
      <c r="L5" s="44">
        <f>'Property % affected'!L5*'Population Estimate'!F4</f>
        <v>72.001981216948025</v>
      </c>
      <c r="M5" s="44">
        <f>'Property % affected'!M5*'Population Estimate'!G4</f>
        <v>29.485312111258509</v>
      </c>
      <c r="N5" s="45">
        <f>'Property % affected'!N5*'Population Estimate'!B4</f>
        <v>5989.3794416934743</v>
      </c>
      <c r="O5" s="45">
        <f>'Property % affected'!O5*'Population Estimate'!C4</f>
        <v>12268.836767408357</v>
      </c>
      <c r="P5" s="45">
        <f>'Property % affected'!P5*'Population Estimate'!D4</f>
        <v>9300.5572370988539</v>
      </c>
      <c r="Q5" s="45">
        <f>'Property % affected'!Q5*'Population Estimate'!E4</f>
        <v>4574.6272859819128</v>
      </c>
      <c r="R5" s="45">
        <f>'Property % affected'!R5*'Population Estimate'!F4</f>
        <v>2934.1389141045033</v>
      </c>
      <c r="S5" s="45">
        <f>'Property % affected'!S5*'Population Estimate'!G4</f>
        <v>1602.0670579325022</v>
      </c>
      <c r="U5">
        <v>2024</v>
      </c>
      <c r="V5" s="43">
        <f>'Population Estimate'!J4*Assumptions!C$41*'Property % affected'!B5</f>
        <v>47.870167523629952</v>
      </c>
      <c r="W5" s="43">
        <f>'Population Estimate'!K4*Assumptions!D$41*'Property % affected'!C5</f>
        <v>69.224930694771331</v>
      </c>
      <c r="X5" s="43">
        <f>'Population Estimate'!L4*Assumptions!E$41*'Property % affected'!D5</f>
        <v>74.824378540633745</v>
      </c>
      <c r="Y5" s="43">
        <f>'Population Estimate'!M4*Assumptions!F$41*'Property % affected'!E5</f>
        <v>80.144249154957294</v>
      </c>
      <c r="Z5" s="43">
        <f>'Population Estimate'!N4*Assumptions!G$41*'Property % affected'!F5</f>
        <v>60.021346019124209</v>
      </c>
      <c r="AA5" s="43">
        <f>'Population Estimate'!O4*Assumptions!H$41*'Property % affected'!G5</f>
        <v>32.101583023897369</v>
      </c>
      <c r="AB5" s="44">
        <f>'Population Estimate'!J4*Assumptions!C$41*'Property % affected'!H5</f>
        <v>93.996825332313961</v>
      </c>
      <c r="AC5" s="44">
        <f>'Population Estimate'!K4*Assumptions!D$41*'Property % affected'!I5</f>
        <v>112.65609031961327</v>
      </c>
      <c r="AD5" s="44">
        <f>'Population Estimate'!L4*Assumptions!E$41*'Property % affected'!J5</f>
        <v>72.867591395504434</v>
      </c>
      <c r="AE5" s="44">
        <f>'Population Estimate'!M4*Assumptions!F$41*'Property % affected'!K5</f>
        <v>87.336369540748905</v>
      </c>
      <c r="AF5" s="44">
        <f>'Population Estimate'!N4*Assumptions!G$41*'Property % affected'!L5</f>
        <v>70.531198054058379</v>
      </c>
      <c r="AG5" s="44">
        <f>'Population Estimate'!O4*Assumptions!H$41*'Property % affected'!M5</f>
        <v>26.968269212755445</v>
      </c>
      <c r="AH5" s="45">
        <f>'Population Estimate'!J4*Assumptions!C$41*'Property % affected'!N5</f>
        <v>5575.9665466553352</v>
      </c>
      <c r="AI5" s="45">
        <f>'Population Estimate'!K4*Assumptions!D$41*'Property % affected'!O5</f>
        <v>11203.803279474718</v>
      </c>
      <c r="AJ5" s="45">
        <f>'Population Estimate'!L4*Assumptions!E$41*'Property % affected'!P5</f>
        <v>8403.9997027831141</v>
      </c>
      <c r="AK5" s="45">
        <f>'Population Estimate'!M4*Assumptions!F$41*'Property % affected'!Q5</f>
        <v>4562.8559344776668</v>
      </c>
      <c r="AL5" s="45">
        <f>'Population Estimate'!N4*Assumptions!G$41*'Property % affected'!R5</f>
        <v>2874.2033117848769</v>
      </c>
      <c r="AM5" s="45">
        <f>'Population Estimate'!O4*Assumptions!H$41*'Property % affected'!S5</f>
        <v>1465.3050153304514</v>
      </c>
    </row>
    <row r="6" spans="1:39" x14ac:dyDescent="0.35">
      <c r="A6">
        <v>2025</v>
      </c>
      <c r="B6" s="43">
        <f>'Property % affected'!B6*'Population Estimate'!B5</f>
        <v>52.907687146048083</v>
      </c>
      <c r="C6" s="43">
        <f>'Property % affected'!C6*'Population Estimate'!C5</f>
        <v>77.999641162084259</v>
      </c>
      <c r="D6" s="43">
        <f>'Property % affected'!D6*'Population Estimate'!D5</f>
        <v>85.203654247613585</v>
      </c>
      <c r="E6" s="43">
        <f>'Property % affected'!E6*'Population Estimate'!E5</f>
        <v>82.676766930479346</v>
      </c>
      <c r="F6" s="43">
        <f>'Property % affected'!F6*'Population Estimate'!F5</f>
        <v>63.046513921563111</v>
      </c>
      <c r="G6" s="43">
        <f>'Property % affected'!G6*'Population Estimate'!G5</f>
        <v>36.11364005386848</v>
      </c>
      <c r="H6" s="44">
        <f>'Property % affected'!H6*'Population Estimate'!B5</f>
        <v>101.57509376818243</v>
      </c>
      <c r="I6" s="44">
        <f>'Property % affected'!I6*'Population Estimate'!C5</f>
        <v>124.10948308427034</v>
      </c>
      <c r="J6" s="44">
        <f>'Property % affected'!J6*'Population Estimate'!D5</f>
        <v>81.127806483893565</v>
      </c>
      <c r="K6" s="44">
        <f>'Property % affected'!K6*'Population Estimate'!E5</f>
        <v>88.089972044158969</v>
      </c>
      <c r="L6" s="44">
        <f>'Property % affected'!L6*'Population Estimate'!F5</f>
        <v>72.43639439642466</v>
      </c>
      <c r="M6" s="44">
        <f>'Property % affected'!M6*'Population Estimate'!G5</f>
        <v>29.663207329773662</v>
      </c>
      <c r="N6" s="45">
        <f>'Property % affected'!N6*'Population Estimate'!B5</f>
        <v>6072.5830153647175</v>
      </c>
      <c r="O6" s="45">
        <f>'Property % affected'!O6*'Population Estimate'!C5</f>
        <v>12439.273633827506</v>
      </c>
      <c r="P6" s="45">
        <f>'Property % affected'!P6*'Population Estimate'!D5</f>
        <v>9429.7592031445674</v>
      </c>
      <c r="Q6" s="45">
        <f>'Property % affected'!Q6*'Population Estimate'!E5</f>
        <v>4638.1773318778287</v>
      </c>
      <c r="R6" s="45">
        <f>'Property % affected'!R6*'Population Estimate'!F5</f>
        <v>2974.8995380853294</v>
      </c>
      <c r="S6" s="45">
        <f>'Property % affected'!S6*'Population Estimate'!G5</f>
        <v>1624.3227366348806</v>
      </c>
      <c r="U6">
        <v>2025</v>
      </c>
      <c r="V6" s="43">
        <f>'Population Estimate'!J5*Assumptions!C$41*'Property % affected'!B6</f>
        <v>49.255769559969174</v>
      </c>
      <c r="W6" s="43">
        <f>'Population Estimate'!K5*Assumptions!D$41*'Property % affected'!C6</f>
        <v>71.228646367768903</v>
      </c>
      <c r="X6" s="43">
        <f>'Population Estimate'!L5*Assumptions!E$41*'Property % affected'!D6</f>
        <v>76.990170235900777</v>
      </c>
      <c r="Y6" s="43">
        <f>'Population Estimate'!M5*Assumptions!F$41*'Property % affected'!E6</f>
        <v>82.464024509308643</v>
      </c>
      <c r="Z6" s="43">
        <f>'Population Estimate'!N5*Assumptions!G$41*'Property % affected'!F6</f>
        <v>61.758663926500809</v>
      </c>
      <c r="AA6" s="43">
        <f>'Population Estimate'!O5*Assumptions!H$41*'Property % affected'!G6</f>
        <v>33.030763369582786</v>
      </c>
      <c r="AB6" s="44">
        <f>'Population Estimate'!J5*Assumptions!C$41*'Property % affected'!H6</f>
        <v>94.563941112507393</v>
      </c>
      <c r="AC6" s="44">
        <f>'Population Estimate'!K5*Assumptions!D$41*'Property % affected'!I6</f>
        <v>113.33578398298195</v>
      </c>
      <c r="AD6" s="44">
        <f>'Population Estimate'!L5*Assumptions!E$41*'Property % affected'!J6</f>
        <v>73.307227104465682</v>
      </c>
      <c r="AE6" s="44">
        <f>'Population Estimate'!M5*Assumptions!F$41*'Property % affected'!K6</f>
        <v>87.863300457577793</v>
      </c>
      <c r="AF6" s="44">
        <f>'Population Estimate'!N5*Assumptions!G$41*'Property % affected'!L6</f>
        <v>70.95673748340603</v>
      </c>
      <c r="AG6" s="44">
        <f>'Population Estimate'!O5*Assumptions!H$41*'Property % affected'!M6</f>
        <v>27.130978229586461</v>
      </c>
      <c r="AH6" s="45">
        <f>'Population Estimate'!J5*Assumptions!C$41*'Property % affected'!N6</f>
        <v>5653.4270495120136</v>
      </c>
      <c r="AI6" s="45">
        <f>'Population Estimate'!K5*Assumptions!D$41*'Property % affected'!O6</f>
        <v>11359.444858145231</v>
      </c>
      <c r="AJ6" s="45">
        <f>'Population Estimate'!L5*Assumptions!E$41*'Property % affected'!P6</f>
        <v>8520.7468241185961</v>
      </c>
      <c r="AK6" s="45">
        <f>'Population Estimate'!M5*Assumptions!F$41*'Property % affected'!Q6</f>
        <v>4626.2424544988853</v>
      </c>
      <c r="AL6" s="45">
        <f>'Population Estimate'!N5*Assumptions!G$41*'Property % affected'!R6</f>
        <v>2914.1313192397879</v>
      </c>
      <c r="AM6" s="45">
        <f>'Population Estimate'!O5*Assumptions!H$41*'Property % affected'!S6</f>
        <v>1485.6608159573389</v>
      </c>
    </row>
    <row r="7" spans="1:39" x14ac:dyDescent="0.35">
      <c r="A7">
        <v>2026</v>
      </c>
      <c r="B7" s="43">
        <f>'Property % affected'!B7*'Population Estimate'!B6</f>
        <v>54.439100191790537</v>
      </c>
      <c r="C7" s="43">
        <f>'Property % affected'!C7*'Population Estimate'!C6</f>
        <v>80.257340836407792</v>
      </c>
      <c r="D7" s="43">
        <f>'Property % affected'!D7*'Population Estimate'!D6</f>
        <v>87.669874086321286</v>
      </c>
      <c r="E7" s="43">
        <f>'Property % affected'!E7*'Population Estimate'!E6</f>
        <v>85.069846013820097</v>
      </c>
      <c r="F7" s="43">
        <f>'Property % affected'!F7*'Population Estimate'!F6</f>
        <v>64.871395316237283</v>
      </c>
      <c r="G7" s="43">
        <f>'Property % affected'!G7*'Population Estimate'!G6</f>
        <v>37.15894939341824</v>
      </c>
      <c r="H7" s="44">
        <f>'Property % affected'!H7*'Population Estimate'!B6</f>
        <v>102.18793189699058</v>
      </c>
      <c r="I7" s="44">
        <f>'Property % affected'!I7*'Population Estimate'!C6</f>
        <v>124.85827907902764</v>
      </c>
      <c r="J7" s="44">
        <f>'Property % affected'!J7*'Population Estimate'!D6</f>
        <v>81.617278964552725</v>
      </c>
      <c r="K7" s="44">
        <f>'Property % affected'!K7*'Population Estimate'!E6</f>
        <v>88.621449708924985</v>
      </c>
      <c r="L7" s="44">
        <f>'Property % affected'!L7*'Population Estimate'!F6</f>
        <v>72.873428542815176</v>
      </c>
      <c r="M7" s="44">
        <f>'Property % affected'!M7*'Population Estimate'!G6</f>
        <v>29.842175852469932</v>
      </c>
      <c r="N7" s="45">
        <f>'Property % affected'!N7*'Population Estimate'!B6</f>
        <v>6156.9424407797123</v>
      </c>
      <c r="O7" s="45">
        <f>'Property % affected'!O7*'Population Estimate'!C6</f>
        <v>12612.078183995776</v>
      </c>
      <c r="P7" s="45">
        <f>'Property % affected'!P7*'Population Estimate'!D6</f>
        <v>9560.7560238000133</v>
      </c>
      <c r="Q7" s="45">
        <f>'Property % affected'!Q7*'Population Estimate'!E6</f>
        <v>4702.610205615425</v>
      </c>
      <c r="R7" s="45">
        <f>'Property % affected'!R7*'Population Estimate'!F6</f>
        <v>3016.2264026280177</v>
      </c>
      <c r="S7" s="45">
        <f>'Property % affected'!S7*'Population Estimate'!G6</f>
        <v>1646.8875879352788</v>
      </c>
      <c r="U7">
        <v>2026</v>
      </c>
      <c r="V7" s="43">
        <f>'Population Estimate'!J6*Assumptions!C$41*'Property % affected'!B7</f>
        <v>50.681477848331866</v>
      </c>
      <c r="W7" s="43">
        <f>'Population Estimate'!K6*Assumptions!D$41*'Property % affected'!C7</f>
        <v>73.290359592485501</v>
      </c>
      <c r="X7" s="43">
        <f>'Population Estimate'!L6*Assumptions!E$41*'Property % affected'!D7</f>
        <v>79.218650773477947</v>
      </c>
      <c r="Y7" s="43">
        <f>'Population Estimate'!M6*Assumptions!F$41*'Property % affected'!E7</f>
        <v>84.85094576310253</v>
      </c>
      <c r="Z7" s="43">
        <f>'Population Estimate'!N6*Assumptions!G$41*'Property % affected'!F7</f>
        <v>63.546268502062595</v>
      </c>
      <c r="AA7" s="43">
        <f>'Population Estimate'!O6*Assumptions!H$41*'Property % affected'!G7</f>
        <v>33.986838841099384</v>
      </c>
      <c r="AB7" s="44">
        <f>'Population Estimate'!J6*Assumptions!C$41*'Property % affected'!H7</f>
        <v>95.134478500898808</v>
      </c>
      <c r="AC7" s="44">
        <f>'Population Estimate'!K6*Assumptions!D$41*'Property % affected'!I7</f>
        <v>114.01957847636093</v>
      </c>
      <c r="AD7" s="44">
        <f>'Population Estimate'!L6*Assumptions!E$41*'Property % affected'!J7</f>
        <v>73.749515289690933</v>
      </c>
      <c r="AE7" s="44">
        <f>'Population Estimate'!M6*Assumptions!F$41*'Property % affected'!K7</f>
        <v>88.393410533244733</v>
      </c>
      <c r="AF7" s="44">
        <f>'Population Estimate'!N6*Assumptions!G$41*'Property % affected'!L7</f>
        <v>71.384844341223996</v>
      </c>
      <c r="AG7" s="44">
        <f>'Population Estimate'!O6*Assumptions!H$41*'Property % affected'!M7</f>
        <v>27.294668926923162</v>
      </c>
      <c r="AH7" s="45">
        <f>'Population Estimate'!J6*Assumptions!C$41*'Property % affected'!N7</f>
        <v>5731.9636222218032</v>
      </c>
      <c r="AI7" s="45">
        <f>'Population Estimate'!K6*Assumptions!D$41*'Property % affected'!O7</f>
        <v>11517.248586614951</v>
      </c>
      <c r="AJ7" s="45">
        <f>'Population Estimate'!L6*Assumptions!E$41*'Property % affected'!P7</f>
        <v>8639.1157792025479</v>
      </c>
      <c r="AK7" s="45">
        <f>'Population Estimate'!M6*Assumptions!F$41*'Property % affected'!Q7</f>
        <v>4690.5095306845105</v>
      </c>
      <c r="AL7" s="45">
        <f>'Population Estimate'!N6*Assumptions!G$41*'Property % affected'!R7</f>
        <v>2954.6140006708856</v>
      </c>
      <c r="AM7" s="45">
        <f>'Population Estimate'!O6*Assumptions!H$41*'Property % affected'!S7</f>
        <v>1506.2993963569195</v>
      </c>
    </row>
    <row r="8" spans="1:39" x14ac:dyDescent="0.35">
      <c r="A8">
        <v>2027</v>
      </c>
      <c r="B8" s="43">
        <f>'Property % affected'!B8*'Population Estimate'!B7</f>
        <v>56.014839989337425</v>
      </c>
      <c r="C8" s="43">
        <f>'Property % affected'!C8*'Population Estimate'!C7</f>
        <v>82.580389629567009</v>
      </c>
      <c r="D8" s="43">
        <f>'Property % affected'!D8*'Population Estimate'!D7</f>
        <v>90.207478660185529</v>
      </c>
      <c r="E8" s="43">
        <f>'Property % affected'!E8*'Population Estimate'!E7</f>
        <v>87.53219277309617</v>
      </c>
      <c r="F8" s="43">
        <f>'Property % affected'!F8*'Population Estimate'!F7</f>
        <v>66.749097904304776</v>
      </c>
      <c r="G8" s="43">
        <f>'Property % affected'!G8*'Population Estimate'!G7</f>
        <v>38.234515212617239</v>
      </c>
      <c r="H8" s="44">
        <f>'Property % affected'!H8*'Population Estimate'!B7</f>
        <v>102.80446749294534</v>
      </c>
      <c r="I8" s="44">
        <f>'Property % affected'!I8*'Population Estimate'!C7</f>
        <v>125.61159282237131</v>
      </c>
      <c r="J8" s="44">
        <f>'Property % affected'!J8*'Population Estimate'!D7</f>
        <v>82.109704604180507</v>
      </c>
      <c r="K8" s="44">
        <f>'Property % affected'!K8*'Population Estimate'!E7</f>
        <v>89.156133964652412</v>
      </c>
      <c r="L8" s="44">
        <f>'Property % affected'!L8*'Population Estimate'!F7</f>
        <v>73.313099469331249</v>
      </c>
      <c r="M8" s="44">
        <f>'Property % affected'!M8*'Population Estimate'!G7</f>
        <v>30.022224154967486</v>
      </c>
      <c r="N8" s="45">
        <f>'Property % affected'!N8*'Population Estimate'!B7</f>
        <v>6242.4737748599882</v>
      </c>
      <c r="O8" s="45">
        <f>'Property % affected'!O8*'Population Estimate'!C7</f>
        <v>12787.283309425742</v>
      </c>
      <c r="P8" s="45">
        <f>'Property % affected'!P8*'Population Estimate'!D7</f>
        <v>9693.5726329200552</v>
      </c>
      <c r="Q8" s="45">
        <f>'Property % affected'!Q8*'Population Estimate'!E7</f>
        <v>4767.9381713085504</v>
      </c>
      <c r="R8" s="45">
        <f>'Property % affected'!R8*'Population Estimate'!F7</f>
        <v>3058.1273738627356</v>
      </c>
      <c r="S8" s="45">
        <f>'Property % affected'!S8*'Population Estimate'!G7</f>
        <v>1669.7659068137175</v>
      </c>
      <c r="U8">
        <v>2027</v>
      </c>
      <c r="V8" s="43">
        <f>'Population Estimate'!J7*Assumptions!C$41*'Property % affected'!B8</f>
        <v>52.148453264214119</v>
      </c>
      <c r="W8" s="43">
        <f>'Population Estimate'!K7*Assumptions!D$41*'Property % affected'!C8</f>
        <v>75.411749108100921</v>
      </c>
      <c r="X8" s="43">
        <f>'Population Estimate'!L7*Assumptions!E$41*'Property % affected'!D8</f>
        <v>81.51163468195486</v>
      </c>
      <c r="Y8" s="43">
        <f>'Population Estimate'!M7*Assumptions!F$41*'Property % affected'!E8</f>
        <v>87.306956454450727</v>
      </c>
      <c r="Z8" s="43">
        <f>'Population Estimate'!N7*Assumptions!G$41*'Property % affected'!F8</f>
        <v>65.385615293459409</v>
      </c>
      <c r="AA8" s="43">
        <f>'Population Estimate'!O7*Assumptions!H$41*'Property % affected'!G8</f>
        <v>34.970587917885346</v>
      </c>
      <c r="AB8" s="44">
        <f>'Population Estimate'!J7*Assumptions!C$41*'Property % affected'!H8</f>
        <v>95.708458141249309</v>
      </c>
      <c r="AC8" s="44">
        <f>'Population Estimate'!K7*Assumptions!D$41*'Property % affected'!I8</f>
        <v>114.70749854149437</v>
      </c>
      <c r="AD8" s="44">
        <f>'Population Estimate'!L7*Assumptions!E$41*'Property % affected'!J8</f>
        <v>74.194471954498852</v>
      </c>
      <c r="AE8" s="44">
        <f>'Population Estimate'!M7*Assumptions!F$41*'Property % affected'!K8</f>
        <v>88.926718948728933</v>
      </c>
      <c r="AF8" s="44">
        <f>'Population Estimate'!N7*Assumptions!G$41*'Property % affected'!L8</f>
        <v>71.81553411770777</v>
      </c>
      <c r="AG8" s="44">
        <f>'Population Estimate'!O7*Assumptions!H$41*'Property % affected'!M8</f>
        <v>27.459347227587976</v>
      </c>
      <c r="AH8" s="45">
        <f>'Population Estimate'!J7*Assumptions!C$41*'Property % affected'!N8</f>
        <v>5811.5912133880047</v>
      </c>
      <c r="AI8" s="45">
        <f>'Population Estimate'!K7*Assumptions!D$41*'Property % affected'!O8</f>
        <v>11677.244501149209</v>
      </c>
      <c r="AJ8" s="45">
        <f>'Population Estimate'!L7*Assumptions!E$41*'Property % affected'!P8</f>
        <v>8759.1290983096169</v>
      </c>
      <c r="AK8" s="45">
        <f>'Population Estimate'!M7*Assumptions!F$41*'Property % affected'!Q8</f>
        <v>4755.6693955905876</v>
      </c>
      <c r="AL8" s="45">
        <f>'Population Estimate'!N7*Assumptions!G$41*'Property % affected'!R8</f>
        <v>2995.6590615270397</v>
      </c>
      <c r="AM8" s="45">
        <f>'Population Estimate'!O7*Assumptions!H$41*'Property % affected'!S8</f>
        <v>1527.2246848639863</v>
      </c>
    </row>
    <row r="9" spans="1:39" x14ac:dyDescent="0.35">
      <c r="A9">
        <v>2028</v>
      </c>
      <c r="B9" s="43">
        <f>'Property % affected'!B9*'Population Estimate'!B8</f>
        <v>57.636189576554344</v>
      </c>
      <c r="C9" s="43">
        <f>'Property % affected'!C9*'Population Estimate'!C8</f>
        <v>84.970679071857617</v>
      </c>
      <c r="D9" s="43">
        <f>'Property % affected'!D9*'Population Estimate'!D8</f>
        <v>92.818534200421141</v>
      </c>
      <c r="E9" s="43">
        <f>'Property % affected'!E9*'Population Estimate'!E8</f>
        <v>90.06581216124161</v>
      </c>
      <c r="F9" s="43">
        <f>'Property % affected'!F9*'Population Estimate'!F8</f>
        <v>68.681150595249662</v>
      </c>
      <c r="G9" s="43">
        <f>'Property % affected'!G9*'Population Estimate'!G8</f>
        <v>39.341213285292547</v>
      </c>
      <c r="H9" s="44">
        <f>'Property % affected'!H9*'Population Estimate'!B8</f>
        <v>103.42472286416145</v>
      </c>
      <c r="I9" s="44">
        <f>'Property % affected'!I9*'Population Estimate'!C8</f>
        <v>126.36945157146151</v>
      </c>
      <c r="J9" s="44">
        <f>'Property % affected'!J9*'Population Estimate'!D8</f>
        <v>82.605101220219652</v>
      </c>
      <c r="K9" s="44">
        <f>'Property % affected'!K9*'Population Estimate'!E8</f>
        <v>89.694044157827932</v>
      </c>
      <c r="L9" s="44">
        <f>'Property % affected'!L9*'Population Estimate'!F8</f>
        <v>73.7554230845912</v>
      </c>
      <c r="M9" s="44">
        <f>'Property % affected'!M9*'Population Estimate'!G8</f>
        <v>30.203358751956181</v>
      </c>
      <c r="N9" s="45">
        <f>'Property % affected'!N9*'Population Estimate'!B8</f>
        <v>6329.193297587457</v>
      </c>
      <c r="O9" s="45">
        <f>'Property % affected'!O9*'Population Estimate'!C8</f>
        <v>12964.92235855402</v>
      </c>
      <c r="P9" s="45">
        <f>'Property % affected'!P9*'Population Estimate'!D8</f>
        <v>9828.2343107369943</v>
      </c>
      <c r="Q9" s="45">
        <f>'Property % affected'!Q9*'Population Estimate'!E8</f>
        <v>4834.1736634423123</v>
      </c>
      <c r="R9" s="45">
        <f>'Property % affected'!R9*'Population Estimate'!F8</f>
        <v>3100.610427194767</v>
      </c>
      <c r="S9" s="45">
        <f>'Property % affected'!S9*'Population Estimate'!G8</f>
        <v>1692.9620479154446</v>
      </c>
      <c r="U9">
        <v>2028</v>
      </c>
      <c r="V9" s="43">
        <f>'Population Estimate'!J8*Assumptions!C$41*'Property % affected'!B9</f>
        <v>53.657890284654215</v>
      </c>
      <c r="W9" s="43">
        <f>'Population Estimate'!K8*Assumptions!D$41*'Property % affected'!C9</f>
        <v>77.594542244901803</v>
      </c>
      <c r="X9" s="43">
        <f>'Population Estimate'!L8*Assumptions!E$41*'Property % affected'!D9</f>
        <v>83.870989011452551</v>
      </c>
      <c r="Y9" s="43">
        <f>'Population Estimate'!M8*Assumptions!F$41*'Property % affected'!E9</f>
        <v>89.834056377177163</v>
      </c>
      <c r="Z9" s="43">
        <f>'Population Estimate'!N8*Assumptions!G$41*'Property % affected'!F9</f>
        <v>67.278201979169026</v>
      </c>
      <c r="AA9" s="43">
        <f>'Population Estimate'!O8*Assumptions!H$41*'Property % affected'!G9</f>
        <v>35.982811612466804</v>
      </c>
      <c r="AB9" s="44">
        <f>'Population Estimate'!J8*Assumptions!C$41*'Property % affected'!H9</f>
        <v>96.285900801871009</v>
      </c>
      <c r="AC9" s="44">
        <f>'Population Estimate'!K8*Assumptions!D$41*'Property % affected'!I9</f>
        <v>115.3995690694022</v>
      </c>
      <c r="AD9" s="44">
        <f>'Population Estimate'!L8*Assumptions!E$41*'Property % affected'!J9</f>
        <v>74.642113198761692</v>
      </c>
      <c r="AE9" s="44">
        <f>'Population Estimate'!M8*Assumptions!F$41*'Property % affected'!K9</f>
        <v>89.463245000734958</v>
      </c>
      <c r="AF9" s="44">
        <f>'Population Estimate'!N8*Assumptions!G$41*'Property % affected'!L9</f>
        <v>72.248822396510633</v>
      </c>
      <c r="AG9" s="44">
        <f>'Population Estimate'!O8*Assumptions!H$41*'Property % affected'!M9</f>
        <v>27.625019090137805</v>
      </c>
      <c r="AH9" s="45">
        <f>'Population Estimate'!J8*Assumptions!C$41*'Property % affected'!N9</f>
        <v>5892.3249792777078</v>
      </c>
      <c r="AI9" s="45">
        <f>'Population Estimate'!K8*Assumptions!D$41*'Property % affected'!O9</f>
        <v>11839.463055272705</v>
      </c>
      <c r="AJ9" s="45">
        <f>'Population Estimate'!L8*Assumptions!E$41*'Property % affected'!P9</f>
        <v>8880.8096247016929</v>
      </c>
      <c r="AK9" s="45">
        <f>'Population Estimate'!M8*Assumptions!F$41*'Property % affected'!Q9</f>
        <v>4821.7344517060201</v>
      </c>
      <c r="AL9" s="45">
        <f>'Population Estimate'!N8*Assumptions!G$41*'Property % affected'!R9</f>
        <v>3037.2743143000748</v>
      </c>
      <c r="AM9" s="45">
        <f>'Population Estimate'!O8*Assumptions!H$41*'Property % affected'!S9</f>
        <v>1548.4406643851794</v>
      </c>
    </row>
    <row r="10" spans="1:39" x14ac:dyDescent="0.35">
      <c r="A10">
        <v>2029</v>
      </c>
      <c r="B10" s="43">
        <f>'Property % affected'!B10*'Population Estimate'!B9</f>
        <v>59.304469128838875</v>
      </c>
      <c r="C10" s="43">
        <f>'Property % affected'!C10*'Population Estimate'!C9</f>
        <v>87.430155443921194</v>
      </c>
      <c r="D10" s="43">
        <f>'Property % affected'!D10*'Population Estimate'!D9</f>
        <v>95.505166745307065</v>
      </c>
      <c r="E10" s="43">
        <f>'Property % affected'!E10*'Population Estimate'!E9</f>
        <v>92.672767164554699</v>
      </c>
      <c r="F10" s="43">
        <f>'Property % affected'!F10*'Population Estimate'!F9</f>
        <v>70.669126552842101</v>
      </c>
      <c r="G10" s="43">
        <f>'Property % affected'!G10*'Population Estimate'!G9</f>
        <v>40.479944734545342</v>
      </c>
      <c r="H10" s="44">
        <f>'Property % affected'!H10*'Population Estimate'!B9</f>
        <v>104.04872045334632</v>
      </c>
      <c r="I10" s="44">
        <f>'Property % affected'!I10*'Population Estimate'!C9</f>
        <v>127.13188274791025</v>
      </c>
      <c r="J10" s="44">
        <f>'Property % affected'!J10*'Population Estimate'!D9</f>
        <v>83.10348673761176</v>
      </c>
      <c r="K10" s="44">
        <f>'Property % affected'!K10*'Population Estimate'!E9</f>
        <v>90.235199751662478</v>
      </c>
      <c r="L10" s="44">
        <f>'Property % affected'!L10*'Population Estimate'!F9</f>
        <v>74.200415393195613</v>
      </c>
      <c r="M10" s="44">
        <f>'Property % affected'!M10*'Population Estimate'!G9</f>
        <v>30.385586197431284</v>
      </c>
      <c r="N10" s="45">
        <f>'Property % affected'!N10*'Population Estimate'!B9</f>
        <v>6417.1175151031293</v>
      </c>
      <c r="O10" s="45">
        <f>'Property % affected'!O10*'Population Estimate'!C9</f>
        <v>13145.029143088765</v>
      </c>
      <c r="P10" s="45">
        <f>'Property % affected'!P10*'Population Estimate'!D9</f>
        <v>9964.7666886723673</v>
      </c>
      <c r="Q10" s="45">
        <f>'Property % affected'!Q10*'Population Estimate'!E9</f>
        <v>4901.3292892398458</v>
      </c>
      <c r="R10" s="45">
        <f>'Property % affected'!R10*'Population Estimate'!F9</f>
        <v>3143.6836488225458</v>
      </c>
      <c r="S10" s="45">
        <f>'Property % affected'!S10*'Population Estimate'!G9</f>
        <v>1716.480426379796</v>
      </c>
      <c r="U10">
        <v>2029</v>
      </c>
      <c r="V10" s="43">
        <f>'Population Estimate'!J9*Assumptions!C$41*'Property % affected'!B10</f>
        <v>55.21101796082921</v>
      </c>
      <c r="W10" s="43">
        <f>'Population Estimate'!K9*Assumptions!D$41*'Property % affected'!C10</f>
        <v>79.840516330751271</v>
      </c>
      <c r="X10" s="43">
        <f>'Population Estimate'!L9*Assumptions!E$41*'Property % affected'!D10</f>
        <v>86.298634853859284</v>
      </c>
      <c r="Y10" s="43">
        <f>'Population Estimate'!M9*Assumptions!F$41*'Property % affected'!E10</f>
        <v>92.4343032091396</v>
      </c>
      <c r="Z10" s="43">
        <f>'Population Estimate'!N9*Assumptions!G$41*'Property % affected'!F10</f>
        <v>69.225569587973865</v>
      </c>
      <c r="AA10" s="43">
        <f>'Population Estimate'!O9*Assumptions!H$41*'Property % affected'!G10</f>
        <v>37.024334122678063</v>
      </c>
      <c r="AB10" s="44">
        <f>'Population Estimate'!J9*Assumptions!C$41*'Property % affected'!H10</f>
        <v>96.866827376378467</v>
      </c>
      <c r="AC10" s="44">
        <f>'Population Estimate'!K9*Assumptions!D$41*'Property % affected'!I10</f>
        <v>116.09581510128045</v>
      </c>
      <c r="AD10" s="44">
        <f>'Population Estimate'!L9*Assumptions!E$41*'Property % affected'!J10</f>
        <v>75.092455219487888</v>
      </c>
      <c r="AE10" s="44">
        <f>'Population Estimate'!M9*Assumptions!F$41*'Property % affected'!K10</f>
        <v>90.003008102391391</v>
      </c>
      <c r="AF10" s="44">
        <f>'Population Estimate'!N9*Assumptions!G$41*'Property % affected'!L10</f>
        <v>72.684724855307451</v>
      </c>
      <c r="AG10" s="44">
        <f>'Population Estimate'!O9*Assumptions!H$41*'Property % affected'!M10</f>
        <v>27.791690509079608</v>
      </c>
      <c r="AH10" s="45">
        <f>'Population Estimate'!J9*Assumptions!C$41*'Property % affected'!N10</f>
        <v>5974.1802867066217</v>
      </c>
      <c r="AI10" s="45">
        <f>'Population Estimate'!K9*Assumptions!D$41*'Property % affected'!O10</f>
        <v>12003.935125565986</v>
      </c>
      <c r="AJ10" s="45">
        <f>'Population Estimate'!L9*Assumptions!E$41*'Property % affected'!P10</f>
        <v>9004.1805189758816</v>
      </c>
      <c r="AK10" s="45">
        <f>'Population Estimate'!M9*Assumptions!F$41*'Property % affected'!Q10</f>
        <v>4888.7172738132567</v>
      </c>
      <c r="AL10" s="45">
        <f>'Population Estimate'!N9*Assumptions!G$41*'Property % affected'!R10</f>
        <v>3079.4676800117973</v>
      </c>
      <c r="AM10" s="45">
        <f>'Population Estimate'!O9*Assumptions!H$41*'Property % affected'!S10</f>
        <v>1569.9513731570876</v>
      </c>
    </row>
    <row r="11" spans="1:39" x14ac:dyDescent="0.35">
      <c r="A11">
        <v>2030</v>
      </c>
      <c r="B11" s="43">
        <f>'Property % affected'!B11*'Population Estimate'!B10</f>
        <v>67.666518669961491</v>
      </c>
      <c r="C11" s="43">
        <f>'Property % affected'!C11*'Population Estimate'!C10</f>
        <v>99.757983379145045</v>
      </c>
      <c r="D11" s="43">
        <f>'Property % affected'!D11*'Population Estimate'!D10</f>
        <v>108.97158753093852</v>
      </c>
      <c r="E11" s="43">
        <f>'Property % affected'!E11*'Population Estimate'!E10</f>
        <v>105.73981390700821</v>
      </c>
      <c r="F11" s="43">
        <f>'Property % affected'!F11*'Population Estimate'!F10</f>
        <v>80.633615670498912</v>
      </c>
      <c r="G11" s="43">
        <f>'Property % affected'!G11*'Population Estimate'!G10</f>
        <v>46.18769843784203</v>
      </c>
      <c r="H11" s="44">
        <f>'Property % affected'!H11*'Population Estimate'!B10</f>
        <v>116.07625049621056</v>
      </c>
      <c r="I11" s="44">
        <f>'Property % affected'!I11*'Population Estimate'!C10</f>
        <v>141.82771497433339</v>
      </c>
      <c r="J11" s="44">
        <f>'Property % affected'!J11*'Population Estimate'!D10</f>
        <v>92.70984882499144</v>
      </c>
      <c r="K11" s="44">
        <f>'Property % affected'!K11*'Population Estimate'!E10</f>
        <v>100.66595345250791</v>
      </c>
      <c r="L11" s="44">
        <f>'Property % affected'!L11*'Population Estimate'!F10</f>
        <v>82.777625391033354</v>
      </c>
      <c r="M11" s="44">
        <f>'Property % affected'!M11*'Population Estimate'!G10</f>
        <v>33.898013349512532</v>
      </c>
      <c r="N11" s="45">
        <f>'Property % affected'!N11*'Population Estimate'!B10</f>
        <v>7214.826216978463</v>
      </c>
      <c r="O11" s="45">
        <f>'Property % affected'!O11*'Population Estimate'!C10</f>
        <v>14779.081209170996</v>
      </c>
      <c r="P11" s="45">
        <f>'Property % affected'!P11*'Population Estimate'!D10</f>
        <v>11203.481903253201</v>
      </c>
      <c r="Q11" s="45">
        <f>'Property % affected'!Q11*'Population Estimate'!E10</f>
        <v>5510.6111070624129</v>
      </c>
      <c r="R11" s="45">
        <f>'Property % affected'!R11*'Population Estimate'!F10</f>
        <v>3534.4734071068219</v>
      </c>
      <c r="S11" s="45">
        <f>'Property % affected'!S11*'Population Estimate'!G10</f>
        <v>1929.8552585375703</v>
      </c>
      <c r="U11">
        <v>2030</v>
      </c>
      <c r="V11" s="43">
        <f>'Population Estimate'!J10*Assumptions!C$41*'Property % affected'!B11</f>
        <v>62.995882646174785</v>
      </c>
      <c r="W11" s="43">
        <f>'Population Estimate'!K10*Assumptions!D$41*'Property % affected'!C11</f>
        <v>91.098189871275281</v>
      </c>
      <c r="X11" s="43">
        <f>'Population Estimate'!L10*Assumptions!E$41*'Property % affected'!D11</f>
        <v>98.466916107865188</v>
      </c>
      <c r="Y11" s="43">
        <f>'Population Estimate'!M10*Assumptions!F$41*'Property % affected'!E11</f>
        <v>105.4677260537951</v>
      </c>
      <c r="Z11" s="43">
        <f>'Population Estimate'!N10*Assumptions!G$41*'Property % affected'!F11</f>
        <v>78.986514267361855</v>
      </c>
      <c r="AA11" s="43">
        <f>'Population Estimate'!O10*Assumptions!H$41*'Property % affected'!G11</f>
        <v>42.24483977273804</v>
      </c>
      <c r="AB11" s="44">
        <f>'Population Estimate'!J10*Assumptions!C$41*'Property % affected'!H11</f>
        <v>108.06416523262565</v>
      </c>
      <c r="AC11" s="44">
        <f>'Population Estimate'!K10*Assumptions!D$41*'Property % affected'!I11</f>
        <v>129.5159311574655</v>
      </c>
      <c r="AD11" s="44">
        <f>'Population Estimate'!L10*Assumptions!E$41*'Property % affected'!J11</f>
        <v>83.772780717097376</v>
      </c>
      <c r="AE11" s="44">
        <f>'Population Estimate'!M10*Assumptions!F$41*'Property % affected'!K11</f>
        <v>100.40692156892021</v>
      </c>
      <c r="AF11" s="44">
        <f>'Population Estimate'!N10*Assumptions!G$41*'Property % affected'!L11</f>
        <v>81.086728340266376</v>
      </c>
      <c r="AG11" s="44">
        <f>'Population Estimate'!O10*Assumptions!H$41*'Property % affected'!M11</f>
        <v>31.004275835295299</v>
      </c>
      <c r="AH11" s="45">
        <f>'Population Estimate'!J10*Assumptions!C$41*'Property % affected'!N11</f>
        <v>6716.8276809707349</v>
      </c>
      <c r="AI11" s="45">
        <f>'Population Estimate'!K10*Assumptions!D$41*'Property % affected'!O11</f>
        <v>13496.138359163317</v>
      </c>
      <c r="AJ11" s="45">
        <f>'Population Estimate'!L10*Assumptions!E$41*'Property % affected'!P11</f>
        <v>10123.485742285007</v>
      </c>
      <c r="AK11" s="45">
        <f>'Population Estimate'!M10*Assumptions!F$41*'Property % affected'!Q11</f>
        <v>5496.431298241002</v>
      </c>
      <c r="AL11" s="45">
        <f>'Population Estimate'!N10*Assumptions!G$41*'Property % affected'!R11</f>
        <v>3462.2747829996533</v>
      </c>
      <c r="AM11" s="45">
        <f>'Population Estimate'!O10*Assumptions!H$41*'Property % affected'!S11</f>
        <v>1765.1112512395773</v>
      </c>
    </row>
    <row r="12" spans="1:39" x14ac:dyDescent="0.35">
      <c r="A12">
        <v>2031</v>
      </c>
      <c r="B12" s="43">
        <f>'Property % affected'!B12*'Population Estimate'!B11</f>
        <v>69.625126105684444</v>
      </c>
      <c r="C12" s="43">
        <f>'Property % affected'!C12*'Population Estimate'!C11</f>
        <v>102.64547828592613</v>
      </c>
      <c r="D12" s="43">
        <f>'Property % affected'!D12*'Population Estimate'!D11</f>
        <v>112.12577021708542</v>
      </c>
      <c r="E12" s="43">
        <f>'Property % affected'!E12*'Population Estimate'!E11</f>
        <v>108.80045290308774</v>
      </c>
      <c r="F12" s="43">
        <f>'Property % affected'!F12*'Population Estimate'!F11</f>
        <v>82.967555739024618</v>
      </c>
      <c r="G12" s="43">
        <f>'Property % affected'!G12*'Population Estimate'!G11</f>
        <v>47.52460140517978</v>
      </c>
      <c r="H12" s="44">
        <f>'Property % affected'!H12*'Population Estimate'!B11</f>
        <v>116.77657918422055</v>
      </c>
      <c r="I12" s="44">
        <f>'Property % affected'!I12*'Population Estimate'!C11</f>
        <v>142.68341126988761</v>
      </c>
      <c r="J12" s="44">
        <f>'Property % affected'!J12*'Population Estimate'!D11</f>
        <v>93.269199825007831</v>
      </c>
      <c r="K12" s="44">
        <f>'Property % affected'!K12*'Population Estimate'!E11</f>
        <v>101.27330641926289</v>
      </c>
      <c r="L12" s="44">
        <f>'Property % affected'!L12*'Population Estimate'!F11</f>
        <v>83.277051807193956</v>
      </c>
      <c r="M12" s="44">
        <f>'Property % affected'!M12*'Population Estimate'!G11</f>
        <v>34.102531940643139</v>
      </c>
      <c r="N12" s="45">
        <f>'Property % affected'!N12*'Population Estimate'!B11</f>
        <v>7315.0535160690451</v>
      </c>
      <c r="O12" s="45">
        <f>'Property % affected'!O12*'Population Estimate'!C11</f>
        <v>14984.390020234214</v>
      </c>
      <c r="P12" s="45">
        <f>'Property % affected'!P12*'Population Estimate'!D11</f>
        <v>11359.119017412762</v>
      </c>
      <c r="Q12" s="45">
        <f>'Property % affected'!Q12*'Population Estimate'!E11</f>
        <v>5587.1637018151014</v>
      </c>
      <c r="R12" s="45">
        <f>'Property % affected'!R12*'Population Estimate'!F11</f>
        <v>3583.5737891046792</v>
      </c>
      <c r="S12" s="45">
        <f>'Property % affected'!S12*'Population Estimate'!G11</f>
        <v>1956.6645224591039</v>
      </c>
      <c r="U12">
        <v>2031</v>
      </c>
      <c r="V12" s="43">
        <f>'Population Estimate'!J11*Assumptions!C$41*'Property % affected'!B12</f>
        <v>64.819298518543292</v>
      </c>
      <c r="W12" s="43">
        <f>'Population Estimate'!K11*Assumptions!D$41*'Property % affected'!C12</f>
        <v>93.735027048211165</v>
      </c>
      <c r="X12" s="43">
        <f>'Population Estimate'!L11*Assumptions!E$41*'Property % affected'!D12</f>
        <v>101.31704107147122</v>
      </c>
      <c r="Y12" s="43">
        <f>'Population Estimate'!M11*Assumptions!F$41*'Property % affected'!E12</f>
        <v>108.52048946675099</v>
      </c>
      <c r="Z12" s="43">
        <f>'Population Estimate'!N11*Assumptions!G$41*'Property % affected'!F12</f>
        <v>81.272778984488028</v>
      </c>
      <c r="AA12" s="43">
        <f>'Population Estimate'!O11*Assumptions!H$41*'Property % affected'!G12</f>
        <v>43.467616692936545</v>
      </c>
      <c r="AB12" s="44">
        <f>'Population Estimate'!J11*Assumptions!C$41*'Property % affected'!H12</f>
        <v>108.71615420310616</v>
      </c>
      <c r="AC12" s="44">
        <f>'Population Estimate'!K11*Assumptions!D$41*'Property % affected'!I12</f>
        <v>130.29734614766505</v>
      </c>
      <c r="AD12" s="44">
        <f>'Population Estimate'!L11*Assumptions!E$41*'Property % affected'!J12</f>
        <v>84.278211254005257</v>
      </c>
      <c r="AE12" s="44">
        <f>'Population Estimate'!M11*Assumptions!F$41*'Property % affected'!K12</f>
        <v>101.01271170556646</v>
      </c>
      <c r="AF12" s="44">
        <f>'Population Estimate'!N11*Assumptions!G$41*'Property % affected'!L12</f>
        <v>81.575952982092772</v>
      </c>
      <c r="AG12" s="44">
        <f>'Population Estimate'!O11*Assumptions!H$41*'Property % affected'!M12</f>
        <v>31.191335494145505</v>
      </c>
      <c r="AH12" s="45">
        <f>'Population Estimate'!J11*Assumptions!C$41*'Property % affected'!N12</f>
        <v>6810.1368580284325</v>
      </c>
      <c r="AI12" s="45">
        <f>'Population Estimate'!K11*Assumptions!D$41*'Property % affected'!O12</f>
        <v>13683.624717837973</v>
      </c>
      <c r="AJ12" s="45">
        <f>'Population Estimate'!L11*Assumptions!E$41*'Property % affected'!P12</f>
        <v>10264.119709454373</v>
      </c>
      <c r="AK12" s="45">
        <f>'Population Estimate'!M11*Assumptions!F$41*'Property % affected'!Q12</f>
        <v>5572.7869091860357</v>
      </c>
      <c r="AL12" s="45">
        <f>'Population Estimate'!N11*Assumptions!G$41*'Property % affected'!R12</f>
        <v>3510.3721923860166</v>
      </c>
      <c r="AM12" s="45">
        <f>'Population Estimate'!O11*Assumptions!H$41*'Property % affected'!S12</f>
        <v>1789.6319157692114</v>
      </c>
    </row>
    <row r="13" spans="1:39" x14ac:dyDescent="0.35">
      <c r="A13">
        <v>2032</v>
      </c>
      <c r="B13" s="43">
        <f>'Property % affected'!B13*'Population Estimate'!B12</f>
        <v>71.640425435163294</v>
      </c>
      <c r="C13" s="43">
        <f>'Property % affected'!C13*'Population Estimate'!C12</f>
        <v>105.61655173503797</v>
      </c>
      <c r="D13" s="43">
        <f>'Property % affected'!D13*'Population Estimate'!D12</f>
        <v>115.37125072354506</v>
      </c>
      <c r="E13" s="43">
        <f>'Property % affected'!E13*'Population Estimate'!E12</f>
        <v>111.94968209729795</v>
      </c>
      <c r="F13" s="43">
        <f>'Property % affected'!F13*'Population Estimate'!F12</f>
        <v>85.369051704655689</v>
      </c>
      <c r="G13" s="43">
        <f>'Property % affected'!G13*'Population Estimate'!G12</f>
        <v>48.900201029950708</v>
      </c>
      <c r="H13" s="44">
        <f>'Property % affected'!H13*'Population Estimate'!B12</f>
        <v>117.48113320057421</v>
      </c>
      <c r="I13" s="44">
        <f>'Property % affected'!I13*'Population Estimate'!C12</f>
        <v>143.54427028099684</v>
      </c>
      <c r="J13" s="44">
        <f>'Property % affected'!J13*'Population Estimate'!D12</f>
        <v>93.831925585582965</v>
      </c>
      <c r="K13" s="44">
        <f>'Property % affected'!K13*'Population Estimate'!E12</f>
        <v>101.88432375926006</v>
      </c>
      <c r="L13" s="44">
        <f>'Property % affected'!L13*'Population Estimate'!F12</f>
        <v>83.779491437903587</v>
      </c>
      <c r="M13" s="44">
        <f>'Property % affected'!M13*'Population Estimate'!G12</f>
        <v>34.308284464089695</v>
      </c>
      <c r="N13" s="45">
        <f>'Property % affected'!N13*'Population Estimate'!B12</f>
        <v>7416.6731579799352</v>
      </c>
      <c r="O13" s="45">
        <f>'Property % affected'!O13*'Population Estimate'!C12</f>
        <v>15192.550950945713</v>
      </c>
      <c r="P13" s="45">
        <f>'Property % affected'!P13*'Population Estimate'!D12</f>
        <v>11516.918219351202</v>
      </c>
      <c r="Q13" s="45">
        <f>'Property % affected'!Q13*'Population Estimate'!E12</f>
        <v>5664.7797538957548</v>
      </c>
      <c r="R13" s="45">
        <f>'Property % affected'!R13*'Population Estimate'!F12</f>
        <v>3633.3562663497351</v>
      </c>
      <c r="S13" s="45">
        <f>'Property % affected'!S13*'Population Estimate'!G12</f>
        <v>1983.8462167112723</v>
      </c>
      <c r="U13">
        <v>2032</v>
      </c>
      <c r="V13" s="43">
        <f>'Population Estimate'!J12*Assumptions!C$41*'Property % affected'!B13</f>
        <v>66.69549316476089</v>
      </c>
      <c r="W13" s="43">
        <f>'Population Estimate'!K12*Assumptions!D$41*'Property % affected'!C13</f>
        <v>96.448187479291803</v>
      </c>
      <c r="X13" s="43">
        <f>'Population Estimate'!L12*Assumptions!E$41*'Property % affected'!D13</f>
        <v>104.24966290437369</v>
      </c>
      <c r="Y13" s="43">
        <f>'Population Estimate'!M12*Assumptions!F$41*'Property % affected'!E13</f>
        <v>111.66161511907788</v>
      </c>
      <c r="Z13" s="43">
        <f>'Population Estimate'!N12*Assumptions!G$41*'Property % affected'!F13</f>
        <v>83.625219635636071</v>
      </c>
      <c r="AA13" s="43">
        <f>'Population Estimate'!O12*Assumptions!H$41*'Property % affected'!G13</f>
        <v>44.725786892044681</v>
      </c>
      <c r="AB13" s="44">
        <f>'Population Estimate'!J12*Assumptions!C$41*'Property % affected'!H13</f>
        <v>109.37207685147803</v>
      </c>
      <c r="AC13" s="44">
        <f>'Population Estimate'!K12*Assumptions!D$41*'Property % affected'!I13</f>
        <v>131.08347568827907</v>
      </c>
      <c r="AD13" s="44">
        <f>'Population Estimate'!L12*Assumptions!E$41*'Property % affected'!J13</f>
        <v>84.786691230426214</v>
      </c>
      <c r="AE13" s="44">
        <f>'Population Estimate'!M12*Assumptions!F$41*'Property % affected'!K13</f>
        <v>101.62215678635327</v>
      </c>
      <c r="AF13" s="44">
        <f>'Population Estimate'!N12*Assumptions!G$41*'Property % affected'!L13</f>
        <v>82.068129287589301</v>
      </c>
      <c r="AG13" s="44">
        <f>'Population Estimate'!O12*Assumptions!H$41*'Property % affected'!M13</f>
        <v>31.379523749456244</v>
      </c>
      <c r="AH13" s="45">
        <f>'Population Estimate'!J12*Assumptions!C$41*'Property % affected'!N13</f>
        <v>6904.7422723780037</v>
      </c>
      <c r="AI13" s="45">
        <f>'Population Estimate'!K12*Assumptions!D$41*'Property % affected'!O13</f>
        <v>13873.715609287387</v>
      </c>
      <c r="AJ13" s="45">
        <f>'Population Estimate'!L12*Assumptions!E$41*'Property % affected'!P13</f>
        <v>10406.707342902855</v>
      </c>
      <c r="AK13" s="45">
        <f>'Population Estimate'!M12*Assumptions!F$41*'Property % affected'!Q13</f>
        <v>5650.2032409891008</v>
      </c>
      <c r="AL13" s="45">
        <f>'Population Estimate'!N12*Assumptions!G$41*'Property % affected'!R13</f>
        <v>3559.1377638723498</v>
      </c>
      <c r="AM13" s="45">
        <f>'Population Estimate'!O12*Assumptions!H$41*'Property % affected'!S13</f>
        <v>1814.4932177450987</v>
      </c>
    </row>
    <row r="14" spans="1:39" x14ac:dyDescent="0.35">
      <c r="A14">
        <v>2033</v>
      </c>
      <c r="B14" s="43">
        <f>'Property % affected'!B14*'Population Estimate'!B13</f>
        <v>73.71405760530709</v>
      </c>
      <c r="C14" s="43">
        <f>'Property % affected'!C14*'Population Estimate'!C13</f>
        <v>108.67362290745362</v>
      </c>
      <c r="D14" s="43">
        <f>'Property % affected'!D14*'Population Estimate'!D13</f>
        <v>118.71067166579761</v>
      </c>
      <c r="E14" s="43">
        <f>'Property % affected'!E14*'Population Estimate'!E13</f>
        <v>115.19006573299288</v>
      </c>
      <c r="F14" s="43">
        <f>'Property % affected'!F14*'Population Estimate'!F13</f>
        <v>87.840058972886581</v>
      </c>
      <c r="G14" s="43">
        <f>'Property % affected'!G14*'Population Estimate'!G13</f>
        <v>50.315617386934449</v>
      </c>
      <c r="H14" s="44">
        <f>'Property % affected'!H14*'Population Estimate'!B13</f>
        <v>118.18993803815786</v>
      </c>
      <c r="I14" s="44">
        <f>'Property % affected'!I14*'Population Estimate'!C13</f>
        <v>144.41032315613279</v>
      </c>
      <c r="J14" s="44">
        <f>'Property % affected'!J14*'Population Estimate'!D13</f>
        <v>94.398046467829644</v>
      </c>
      <c r="K14" s="44">
        <f>'Property % affected'!K14*'Population Estimate'!E13</f>
        <v>102.49902758094697</v>
      </c>
      <c r="L14" s="44">
        <f>'Property % affected'!L14*'Population Estimate'!F13</f>
        <v>84.284962462941266</v>
      </c>
      <c r="M14" s="44">
        <f>'Property % affected'!M14*'Population Estimate'!G13</f>
        <v>34.515278364598167</v>
      </c>
      <c r="N14" s="45">
        <f>'Property % affected'!N14*'Population Estimate'!B13</f>
        <v>7519.7044849317381</v>
      </c>
      <c r="O14" s="45">
        <f>'Property % affected'!O14*'Population Estimate'!C13</f>
        <v>15403.603622529952</v>
      </c>
      <c r="P14" s="45">
        <f>'Property % affected'!P14*'Population Estimate'!D13</f>
        <v>11676.909544472279</v>
      </c>
      <c r="Q14" s="45">
        <f>'Property % affected'!Q14*'Population Estimate'!E13</f>
        <v>5743.4740366963397</v>
      </c>
      <c r="R14" s="45">
        <f>'Property % affected'!R14*'Population Estimate'!F13</f>
        <v>3683.8303144083156</v>
      </c>
      <c r="S14" s="45">
        <f>'Property % affected'!S14*'Population Estimate'!G13</f>
        <v>2011.4055150411648</v>
      </c>
      <c r="U14">
        <v>2033</v>
      </c>
      <c r="V14" s="43">
        <f>'Population Estimate'!J13*Assumptions!C$41*'Property % affected'!B14</f>
        <v>68.625994266477832</v>
      </c>
      <c r="W14" s="43">
        <f>'Population Estimate'!K13*Assumptions!D$41*'Property % affected'!C14</f>
        <v>99.239880341168003</v>
      </c>
      <c r="X14" s="43">
        <f>'Population Estimate'!L13*Assumptions!E$41*'Property % affected'!D14</f>
        <v>107.26716947851872</v>
      </c>
      <c r="Y14" s="43">
        <f>'Population Estimate'!M13*Assumptions!F$41*'Property % affected'!E14</f>
        <v>114.89366065586336</v>
      </c>
      <c r="Z14" s="43">
        <f>'Population Estimate'!N13*Assumptions!G$41*'Property % affected'!F14</f>
        <v>86.045751683267952</v>
      </c>
      <c r="AA14" s="43">
        <f>'Population Estimate'!O13*Assumptions!H$41*'Property % affected'!G14</f>
        <v>46.020374828548157</v>
      </c>
      <c r="AB14" s="44">
        <f>'Population Estimate'!J13*Assumptions!C$41*'Property % affected'!H14</f>
        <v>110.03195691099825</v>
      </c>
      <c r="AC14" s="44">
        <f>'Population Estimate'!K13*Assumptions!D$41*'Property % affected'!I14</f>
        <v>131.87434822384188</v>
      </c>
      <c r="AD14" s="44">
        <f>'Population Estimate'!L13*Assumptions!E$41*'Property % affected'!J14</f>
        <v>85.298239044697212</v>
      </c>
      <c r="AE14" s="44">
        <f>'Population Estimate'!M13*Assumptions!F$41*'Property % affected'!K14</f>
        <v>102.23527886283917</v>
      </c>
      <c r="AF14" s="44">
        <f>'Population Estimate'!N13*Assumptions!G$41*'Property % affected'!L14</f>
        <v>82.56327506517701</v>
      </c>
      <c r="AG14" s="44">
        <f>'Population Estimate'!O13*Assumptions!H$41*'Property % affected'!M14</f>
        <v>31.568847410445386</v>
      </c>
      <c r="AH14" s="45">
        <f>'Population Estimate'!J13*Assumptions!C$41*'Property % affected'!N14</f>
        <v>7000.6619311562627</v>
      </c>
      <c r="AI14" s="45">
        <f>'Population Estimate'!K13*Assumptions!D$41*'Property % affected'!O14</f>
        <v>14066.447215295777</v>
      </c>
      <c r="AJ14" s="45">
        <f>'Population Estimate'!L13*Assumptions!E$41*'Property % affected'!P14</f>
        <v>10551.275782673545</v>
      </c>
      <c r="AK14" s="45">
        <f>'Population Estimate'!M13*Assumptions!F$41*'Property % affected'!Q14</f>
        <v>5728.6950290275317</v>
      </c>
      <c r="AL14" s="45">
        <f>'Population Estimate'!N13*Assumptions!G$41*'Property % affected'!R14</f>
        <v>3608.5807794677571</v>
      </c>
      <c r="AM14" s="45">
        <f>'Population Estimate'!O13*Assumptions!H$41*'Property % affected'!S14</f>
        <v>1839.6998892522793</v>
      </c>
    </row>
    <row r="15" spans="1:39" x14ac:dyDescent="0.35">
      <c r="A15">
        <v>2034</v>
      </c>
      <c r="B15" s="43">
        <f>'Property % affected'!B15*'Population Estimate'!B14</f>
        <v>75.847711060234374</v>
      </c>
      <c r="C15" s="43">
        <f>'Property % affected'!C15*'Population Estimate'!C14</f>
        <v>111.8191810073412</v>
      </c>
      <c r="D15" s="43">
        <f>'Property % affected'!D15*'Population Estimate'!D14</f>
        <v>122.14675214983043</v>
      </c>
      <c r="E15" s="43">
        <f>'Property % affected'!E15*'Population Estimate'!E14</f>
        <v>118.52424227555248</v>
      </c>
      <c r="F15" s="43">
        <f>'Property % affected'!F15*'Population Estimate'!F14</f>
        <v>90.382589548425301</v>
      </c>
      <c r="G15" s="43">
        <f>'Property % affected'!G15*'Population Estimate'!G14</f>
        <v>51.772002971475949</v>
      </c>
      <c r="H15" s="44">
        <f>'Property % affected'!H15*'Population Estimate'!B14</f>
        <v>118.90301934366531</v>
      </c>
      <c r="I15" s="44">
        <f>'Property % affected'!I15*'Population Estimate'!C14</f>
        <v>145.28160123169687</v>
      </c>
      <c r="J15" s="44">
        <f>'Property % affected'!J15*'Population Estimate'!D14</f>
        <v>94.967582955706476</v>
      </c>
      <c r="K15" s="44">
        <f>'Property % affected'!K15*'Population Estimate'!E14</f>
        <v>103.11744012615929</v>
      </c>
      <c r="L15" s="44">
        <f>'Property % affected'!L15*'Population Estimate'!F14</f>
        <v>84.793483171771101</v>
      </c>
      <c r="M15" s="44">
        <f>'Property % affected'!M15*'Population Estimate'!G14</f>
        <v>34.723521131831312</v>
      </c>
      <c r="N15" s="45">
        <f>'Property % affected'!N15*'Population Estimate'!B14</f>
        <v>7624.1671078443214</v>
      </c>
      <c r="O15" s="45">
        <f>'Property % affected'!O15*'Population Estimate'!C14</f>
        <v>15617.588206623597</v>
      </c>
      <c r="P15" s="45">
        <f>'Property % affected'!P15*'Population Estimate'!D14</f>
        <v>11839.123445427142</v>
      </c>
      <c r="Q15" s="45">
        <f>'Property % affected'!Q15*'Population Estimate'!E14</f>
        <v>5823.2615288386014</v>
      </c>
      <c r="R15" s="45">
        <f>'Property % affected'!R15*'Population Estimate'!F14</f>
        <v>3735.0055404799114</v>
      </c>
      <c r="S15" s="45">
        <f>'Property % affected'!S15*'Population Estimate'!G14</f>
        <v>2039.3476630687996</v>
      </c>
      <c r="U15">
        <v>2034</v>
      </c>
      <c r="V15" s="43">
        <f>'Population Estimate'!J14*Assumptions!C$41*'Property % affected'!B15</f>
        <v>70.612373724090929</v>
      </c>
      <c r="W15" s="43">
        <f>'Population Estimate'!K14*Assumptions!D$41*'Property % affected'!C15</f>
        <v>102.11237875511041</v>
      </c>
      <c r="X15" s="43">
        <f>'Population Estimate'!L14*Assumptions!E$41*'Property % affected'!D15</f>
        <v>110.3720177828079</v>
      </c>
      <c r="Y15" s="43">
        <f>'Population Estimate'!M14*Assumptions!F$41*'Property % affected'!E15</f>
        <v>118.21925775323406</v>
      </c>
      <c r="Z15" s="43">
        <f>'Population Estimate'!N14*Assumptions!G$41*'Property % affected'!F15</f>
        <v>88.536346032908</v>
      </c>
      <c r="AA15" s="43">
        <f>'Population Estimate'!O14*Assumptions!H$41*'Property % affected'!G15</f>
        <v>47.352434613884277</v>
      </c>
      <c r="AB15" s="44">
        <f>'Population Estimate'!J14*Assumptions!C$41*'Property % affected'!H15</f>
        <v>110.6958182581148</v>
      </c>
      <c r="AC15" s="44">
        <f>'Population Estimate'!K14*Assumptions!D$41*'Property % affected'!I15</f>
        <v>132.66999237050385</v>
      </c>
      <c r="AD15" s="44">
        <f>'Population Estimate'!L14*Assumptions!E$41*'Property % affected'!J15</f>
        <v>85.81287320615894</v>
      </c>
      <c r="AE15" s="44">
        <f>'Population Estimate'!M14*Assumptions!F$41*'Property % affected'!K15</f>
        <v>102.85210011962748</v>
      </c>
      <c r="AF15" s="44">
        <f>'Population Estimate'!N14*Assumptions!G$41*'Property % affected'!L15</f>
        <v>83.061408230721412</v>
      </c>
      <c r="AG15" s="44">
        <f>'Population Estimate'!O14*Assumptions!H$41*'Property % affected'!M15</f>
        <v>31.759313327413185</v>
      </c>
      <c r="AH15" s="45">
        <f>'Population Estimate'!J14*Assumptions!C$41*'Property % affected'!N15</f>
        <v>7097.9140916524993</v>
      </c>
      <c r="AI15" s="45">
        <f>'Population Estimate'!K14*Assumptions!D$41*'Property % affected'!O15</f>
        <v>14261.856220279375</v>
      </c>
      <c r="AJ15" s="45">
        <f>'Population Estimate'!L14*Assumptions!E$41*'Property % affected'!P15</f>
        <v>10697.852545835018</v>
      </c>
      <c r="AK15" s="45">
        <f>'Population Estimate'!M14*Assumptions!F$41*'Property % affected'!Q15</f>
        <v>5808.2772133803419</v>
      </c>
      <c r="AL15" s="45">
        <f>'Population Estimate'!N14*Assumptions!G$41*'Property % affected'!R15</f>
        <v>3658.7106501256403</v>
      </c>
      <c r="AM15" s="45">
        <f>'Population Estimate'!O14*Assumptions!H$41*'Property % affected'!S15</f>
        <v>1865.2567281132181</v>
      </c>
    </row>
    <row r="16" spans="1:39" x14ac:dyDescent="0.35">
      <c r="A16">
        <v>2035</v>
      </c>
      <c r="B16" s="43">
        <f>'Property % affected'!B16*'Population Estimate'!B15</f>
        <v>78.043123116080068</v>
      </c>
      <c r="C16" s="43">
        <f>'Property % affected'!C16*'Population Estimate'!C15</f>
        <v>115.05578728888547</v>
      </c>
      <c r="D16" s="43">
        <f>'Property % affected'!D16*'Population Estimate'!D15</f>
        <v>125.68228998615581</v>
      </c>
      <c r="E16" s="43">
        <f>'Property % affected'!E16*'Population Estimate'!E15</f>
        <v>121.95492656073911</v>
      </c>
      <c r="F16" s="43">
        <f>'Property % affected'!F16*'Population Estimate'!F15</f>
        <v>92.998713673457715</v>
      </c>
      <c r="G16" s="43">
        <f>'Property % affected'!G16*'Population Estimate'!G15</f>
        <v>53.270543637898889</v>
      </c>
      <c r="H16" s="44">
        <f>'Property % affected'!H16*'Population Estimate'!B15</f>
        <v>119.62040291852583</v>
      </c>
      <c r="I16" s="44">
        <f>'Property % affected'!I16*'Population Estimate'!C15</f>
        <v>146.15813603315402</v>
      </c>
      <c r="J16" s="44">
        <f>'Property % affected'!J16*'Population Estimate'!D15</f>
        <v>95.540555656758869</v>
      </c>
      <c r="K16" s="44">
        <f>'Property % affected'!K16*'Population Estimate'!E15</f>
        <v>103.73958377092545</v>
      </c>
      <c r="L16" s="44">
        <f>'Property % affected'!L16*'Population Estimate'!F15</f>
        <v>85.305071964203918</v>
      </c>
      <c r="M16" s="44">
        <f>'Property % affected'!M16*'Population Estimate'!G15</f>
        <v>34.93302030063964</v>
      </c>
      <c r="N16" s="45">
        <f>'Property % affected'!N16*'Population Estimate'!B15</f>
        <v>7730.0809100695542</v>
      </c>
      <c r="O16" s="45">
        <f>'Property % affected'!O16*'Population Estimate'!C15</f>
        <v>15834.545432921746</v>
      </c>
      <c r="P16" s="45">
        <f>'Property % affected'!P16*'Population Estimate'!D15</f>
        <v>12003.59079791066</v>
      </c>
      <c r="Q16" s="45">
        <f>'Property % affected'!Q16*'Population Estimate'!E15</f>
        <v>5904.1574170250815</v>
      </c>
      <c r="R16" s="45">
        <f>'Property % affected'!R16*'Population Estimate'!F15</f>
        <v>3786.8916852258112</v>
      </c>
      <c r="S16" s="45">
        <f>'Property % affected'!S16*'Population Estimate'!G15</f>
        <v>2067.6779792855746</v>
      </c>
      <c r="U16">
        <v>2035</v>
      </c>
      <c r="V16" s="43">
        <f>'Population Estimate'!J15*Assumptions!C$41*'Property % affected'!B16</f>
        <v>72.656248936655203</v>
      </c>
      <c r="W16" s="43">
        <f>'Population Estimate'!K15*Assumptions!D$41*'Property % affected'!C16</f>
        <v>105.06802163788667</v>
      </c>
      <c r="X16" s="43">
        <f>'Population Estimate'!L15*Assumptions!E$41*'Property % affected'!D16</f>
        <v>113.5667359236884</v>
      </c>
      <c r="Y16" s="43">
        <f>'Population Estimate'!M15*Assumptions!F$41*'Property % affected'!E16</f>
        <v>121.64111426118414</v>
      </c>
      <c r="Z16" s="43">
        <f>'Population Estimate'!N15*Assumptions!G$41*'Property % affected'!F16</f>
        <v>91.09903063794259</v>
      </c>
      <c r="AA16" s="43">
        <f>'Population Estimate'!O15*Assumptions!H$41*'Property % affected'!G16</f>
        <v>48.723050870746775</v>
      </c>
      <c r="AB16" s="44">
        <f>'Population Estimate'!J15*Assumptions!C$41*'Property % affected'!H16</f>
        <v>111.36368491333062</v>
      </c>
      <c r="AC16" s="44">
        <f>'Population Estimate'!K15*Assumptions!D$41*'Property % affected'!I16</f>
        <v>133.47043691706651</v>
      </c>
      <c r="AD16" s="44">
        <f>'Population Estimate'!L15*Assumptions!E$41*'Property % affected'!J16</f>
        <v>86.330612335825251</v>
      </c>
      <c r="AE16" s="44">
        <f>'Population Estimate'!M15*Assumptions!F$41*'Property % affected'!K16</f>
        <v>103.47264287516906</v>
      </c>
      <c r="AF16" s="44">
        <f>'Population Estimate'!N15*Assumptions!G$41*'Property % affected'!L16</f>
        <v>83.562546808180755</v>
      </c>
      <c r="AG16" s="44">
        <f>'Population Estimate'!O15*Assumptions!H$41*'Property % affected'!M16</f>
        <v>31.950928391990171</v>
      </c>
      <c r="AH16" s="45">
        <f>'Population Estimate'!J15*Assumptions!C$41*'Property % affected'!N16</f>
        <v>7196.517264783568</v>
      </c>
      <c r="AI16" s="45">
        <f>'Population Estimate'!K15*Assumptions!D$41*'Property % affected'!O16</f>
        <v>14459.979818268885</v>
      </c>
      <c r="AJ16" s="45">
        <f>'Population Estimate'!L15*Assumptions!E$41*'Property % affected'!P16</f>
        <v>10846.465531718881</v>
      </c>
      <c r="AK16" s="45">
        <f>'Population Estimate'!M15*Assumptions!F$41*'Property % affected'!Q16</f>
        <v>5888.9649416719158</v>
      </c>
      <c r="AL16" s="45">
        <f>'Population Estimate'!N15*Assumptions!G$41*'Property % affected'!R16</f>
        <v>3709.5369175349765</v>
      </c>
      <c r="AM16" s="45">
        <f>'Population Estimate'!O15*Assumptions!H$41*'Property % affected'!S16</f>
        <v>1891.168598801022</v>
      </c>
    </row>
    <row r="17" spans="1:39" x14ac:dyDescent="0.35">
      <c r="A17">
        <v>2036</v>
      </c>
      <c r="B17" s="43">
        <f>'Property % affected'!B17*'Population Estimate'!B16</f>
        <v>80.302081375595961</v>
      </c>
      <c r="C17" s="43">
        <f>'Property % affected'!C17*'Population Estimate'!C16</f>
        <v>118.38607714177556</v>
      </c>
      <c r="D17" s="43">
        <f>'Property % affected'!D17*'Population Estimate'!D16</f>
        <v>129.32016396791346</v>
      </c>
      <c r="E17" s="43">
        <f>'Property % affected'!E17*'Population Estimate'!E16</f>
        <v>125.48491200523851</v>
      </c>
      <c r="F17" s="43">
        <f>'Property % affected'!F17*'Population Estimate'!F16</f>
        <v>95.69056151333136</v>
      </c>
      <c r="G17" s="43">
        <f>'Property % affected'!G17*'Population Estimate'!G16</f>
        <v>54.812459565081205</v>
      </c>
      <c r="H17" s="44">
        <f>'Property % affected'!H17*'Population Estimate'!B16</f>
        <v>120.34211471983777</v>
      </c>
      <c r="I17" s="44">
        <f>'Property % affected'!I17*'Population Estimate'!C16</f>
        <v>147.03995927617328</v>
      </c>
      <c r="J17" s="44">
        <f>'Property % affected'!J17*'Population Estimate'!D16</f>
        <v>96.116985302864876</v>
      </c>
      <c r="K17" s="44">
        <f>'Property % affected'!K17*'Population Estimate'!E16</f>
        <v>104.36548102627627</v>
      </c>
      <c r="L17" s="44">
        <f>'Property % affected'!L17*'Population Estimate'!F16</f>
        <v>85.819747351063</v>
      </c>
      <c r="M17" s="44">
        <f>'Property % affected'!M17*'Population Estimate'!G16</f>
        <v>35.143783451334038</v>
      </c>
      <c r="N17" s="45">
        <f>'Property % affected'!N17*'Population Estimate'!B16</f>
        <v>7837.4660511758921</v>
      </c>
      <c r="O17" s="45">
        <f>'Property % affected'!O17*'Population Estimate'!C16</f>
        <v>16054.516596930391</v>
      </c>
      <c r="P17" s="45">
        <f>'Property % affected'!P17*'Population Estimate'!D16</f>
        <v>12170.342906538299</v>
      </c>
      <c r="Q17" s="45">
        <f>'Property % affected'!Q17*'Population Estimate'!E16</f>
        <v>5986.1770989297511</v>
      </c>
      <c r="R17" s="45">
        <f>'Property % affected'!R17*'Population Estimate'!F16</f>
        <v>3839.4986246231292</v>
      </c>
      <c r="S17" s="45">
        <f>'Property % affected'!S17*'Population Estimate'!G16</f>
        <v>2096.4018560665804</v>
      </c>
      <c r="U17">
        <v>2036</v>
      </c>
      <c r="V17" s="43">
        <f>'Population Estimate'!J16*Assumptions!C$41*'Property % affected'!B17</f>
        <v>74.759284118842629</v>
      </c>
      <c r="W17" s="43">
        <f>'Population Estimate'!K16*Assumptions!D$41*'Property % affected'!C17</f>
        <v>108.10921560621208</v>
      </c>
      <c r="X17" s="43">
        <f>'Population Estimate'!L16*Assumptions!E$41*'Property % affected'!D17</f>
        <v>116.85392518365046</v>
      </c>
      <c r="Y17" s="43">
        <f>'Population Estimate'!M16*Assumptions!F$41*'Property % affected'!E17</f>
        <v>125.16201640842796</v>
      </c>
      <c r="Z17" s="43">
        <f>'Population Estimate'!N16*Assumptions!G$41*'Property % affected'!F17</f>
        <v>93.735892150870342</v>
      </c>
      <c r="AA17" s="43">
        <f>'Population Estimate'!O16*Assumptions!H$41*'Property % affected'!G17</f>
        <v>50.133339616234068</v>
      </c>
      <c r="AB17" s="44">
        <f>'Population Estimate'!J16*Assumptions!C$41*'Property % affected'!H17</f>
        <v>112.03558104207278</v>
      </c>
      <c r="AC17" s="44">
        <f>'Population Estimate'!K16*Assumptions!D$41*'Property % affected'!I17</f>
        <v>134.27571082602429</v>
      </c>
      <c r="AD17" s="44">
        <f>'Population Estimate'!L16*Assumptions!E$41*'Property % affected'!J17</f>
        <v>86.851475167057202</v>
      </c>
      <c r="AE17" s="44">
        <f>'Population Estimate'!M16*Assumptions!F$41*'Property % affected'!K17</f>
        <v>104.0969295825697</v>
      </c>
      <c r="AF17" s="44">
        <f>'Population Estimate'!N16*Assumptions!G$41*'Property % affected'!L17</f>
        <v>84.066708930258073</v>
      </c>
      <c r="AG17" s="44">
        <f>'Population Estimate'!O16*Assumptions!H$41*'Property % affected'!M17</f>
        <v>32.143699537386482</v>
      </c>
      <c r="AH17" s="45">
        <f>'Population Estimate'!J16*Assumptions!C$41*'Property % affected'!N17</f>
        <v>7296.4902186172467</v>
      </c>
      <c r="AI17" s="45">
        <f>'Population Estimate'!K16*Assumptions!D$41*'Property % affected'!O17</f>
        <v>14660.855719988987</v>
      </c>
      <c r="AJ17" s="45">
        <f>'Population Estimate'!L16*Assumptions!E$41*'Property % affected'!P17</f>
        <v>10997.143027230135</v>
      </c>
      <c r="AK17" s="45">
        <f>'Population Estimate'!M16*Assumptions!F$41*'Property % affected'!Q17</f>
        <v>5970.7735719551947</v>
      </c>
      <c r="AL17" s="45">
        <f>'Population Estimate'!N16*Assumptions!G$41*'Property % affected'!R17</f>
        <v>3761.0692559364747</v>
      </c>
      <c r="AM17" s="45">
        <f>'Population Estimate'!O16*Assumptions!H$41*'Property % affected'!S17</f>
        <v>1917.4404333653372</v>
      </c>
    </row>
    <row r="18" spans="1:39" x14ac:dyDescent="0.35">
      <c r="A18">
        <v>2037</v>
      </c>
      <c r="B18" s="43">
        <f>'Property % affected'!B18*'Population Estimate'!B17</f>
        <v>82.626425183696909</v>
      </c>
      <c r="C18" s="43">
        <f>'Property % affected'!C18*'Population Estimate'!C17</f>
        <v>121.81276223705717</v>
      </c>
      <c r="D18" s="43">
        <f>'Property % affected'!D18*'Population Estimate'!D17</f>
        <v>133.06333621491288</v>
      </c>
      <c r="E18" s="43">
        <f>'Property % affected'!E18*'Population Estimate'!E17</f>
        <v>129.11707288118444</v>
      </c>
      <c r="F18" s="43">
        <f>'Property % affected'!F18*'Population Estimate'!F17</f>
        <v>98.460324891031391</v>
      </c>
      <c r="G18" s="43">
        <f>'Property % affected'!G18*'Population Estimate'!G17</f>
        <v>56.399006249979436</v>
      </c>
      <c r="H18" s="44">
        <f>'Property % affected'!H18*'Population Estimate'!B17</f>
        <v>121.06818086130781</v>
      </c>
      <c r="I18" s="44">
        <f>'Property % affected'!I18*'Population Estimate'!C17</f>
        <v>147.92710286777549</v>
      </c>
      <c r="J18" s="44">
        <f>'Property % affected'!J18*'Population Estimate'!D17</f>
        <v>96.696892750985185</v>
      </c>
      <c r="K18" s="44">
        <f>'Property % affected'!K18*'Population Estimate'!E17</f>
        <v>104.99515453905958</v>
      </c>
      <c r="L18" s="44">
        <f>'Property % affected'!L18*'Population Estimate'!F17</f>
        <v>86.337527954853968</v>
      </c>
      <c r="M18" s="44">
        <f>'Property % affected'!M18*'Population Estimate'!G17</f>
        <v>35.355818209960077</v>
      </c>
      <c r="N18" s="45">
        <f>'Property % affected'!N18*'Population Estimate'!B17</f>
        <v>7946.3429707855303</v>
      </c>
      <c r="O18" s="45">
        <f>'Property % affected'!O18*'Population Estimate'!C17</f>
        <v>16277.543567826595</v>
      </c>
      <c r="P18" s="45">
        <f>'Property % affected'!P18*'Population Estimate'!D17</f>
        <v>12339.41151080461</v>
      </c>
      <c r="Q18" s="45">
        <f>'Property % affected'!Q18*'Population Estimate'!E17</f>
        <v>6069.3361861287885</v>
      </c>
      <c r="R18" s="45">
        <f>'Property % affected'!R18*'Population Estimate'!F17</f>
        <v>3892.8363718445917</v>
      </c>
      <c r="S18" s="45">
        <f>'Property % affected'!S18*'Population Estimate'!G17</f>
        <v>2125.5247606969892</v>
      </c>
      <c r="U18">
        <v>2037</v>
      </c>
      <c r="V18" s="43">
        <f>'Population Estimate'!J17*Assumptions!C$41*'Property % affected'!B18</f>
        <v>76.923191656020094</v>
      </c>
      <c r="W18" s="43">
        <f>'Population Estimate'!K17*Assumptions!D$41*'Property % affected'!C18</f>
        <v>111.2384369363246</v>
      </c>
      <c r="X18" s="43">
        <f>'Population Estimate'!L17*Assumptions!E$41*'Property % affected'!D18</f>
        <v>120.23626213930815</v>
      </c>
      <c r="Y18" s="43">
        <f>'Population Estimate'!M17*Assumptions!F$41*'Property % affected'!E18</f>
        <v>128.78483107107215</v>
      </c>
      <c r="Z18" s="43">
        <f>'Population Estimate'!N17*Assumptions!G$41*'Property % affected'!F18</f>
        <v>96.449077622348113</v>
      </c>
      <c r="AA18" s="43">
        <f>'Population Estimate'!O17*Assumptions!H$41*'Property % affected'!G18</f>
        <v>51.584449170560376</v>
      </c>
      <c r="AB18" s="44">
        <f>'Population Estimate'!J17*Assumptions!C$41*'Property % affected'!H18</f>
        <v>112.71153095556689</v>
      </c>
      <c r="AC18" s="44">
        <f>'Population Estimate'!K17*Assumptions!D$41*'Property % affected'!I18</f>
        <v>135.08584323461264</v>
      </c>
      <c r="AD18" s="44">
        <f>'Population Estimate'!L17*Assumptions!E$41*'Property % affected'!J18</f>
        <v>87.375480546240823</v>
      </c>
      <c r="AE18" s="44">
        <f>'Population Estimate'!M17*Assumptions!F$41*'Property % affected'!K18</f>
        <v>104.72498283040277</v>
      </c>
      <c r="AF18" s="44">
        <f>'Population Estimate'!N17*Assumptions!G$41*'Property % affected'!L18</f>
        <v>84.573912839057371</v>
      </c>
      <c r="AG18" s="44">
        <f>'Population Estimate'!O17*Assumptions!H$41*'Property % affected'!M18</f>
        <v>32.337633738642758</v>
      </c>
      <c r="AH18" s="45">
        <f>'Population Estimate'!J17*Assumptions!C$41*'Property % affected'!N18</f>
        <v>7397.8519819445282</v>
      </c>
      <c r="AI18" s="45">
        <f>'Population Estimate'!K17*Assumptions!D$41*'Property % affected'!O18</f>
        <v>14864.522160036184</v>
      </c>
      <c r="AJ18" s="45">
        <f>'Population Estimate'!L17*Assumptions!E$41*'Property % affected'!P18</f>
        <v>11149.913712231291</v>
      </c>
      <c r="AK18" s="45">
        <f>'Population Estimate'!M17*Assumptions!F$41*'Property % affected'!Q18</f>
        <v>6053.7186756349211</v>
      </c>
      <c r="AL18" s="45">
        <f>'Population Estimate'!N17*Assumptions!G$41*'Property % affected'!R18</f>
        <v>3813.3174739639639</v>
      </c>
      <c r="AM18" s="45">
        <f>'Population Estimate'!O17*Assumptions!H$41*'Property % affected'!S18</f>
        <v>1944.0772323711169</v>
      </c>
    </row>
    <row r="19" spans="1:39" x14ac:dyDescent="0.35">
      <c r="A19">
        <v>2038</v>
      </c>
      <c r="B19" s="43">
        <f>'Property % affected'!B19*'Population Estimate'!B18</f>
        <v>85.018047125137741</v>
      </c>
      <c r="C19" s="43">
        <f>'Property % affected'!C19*'Population Estimate'!C18</f>
        <v>125.3386327350966</v>
      </c>
      <c r="D19" s="43">
        <f>'Property % affected'!D19*'Population Estimate'!D18</f>
        <v>136.91485458552364</v>
      </c>
      <c r="E19" s="43">
        <f>'Property % affected'!E19*'Population Estimate'!E18</f>
        <v>132.85436665651997</v>
      </c>
      <c r="F19" s="43">
        <f>'Property % affected'!F19*'Population Estimate'!F18</f>
        <v>101.31025907186104</v>
      </c>
      <c r="G19" s="43">
        <f>'Property % affected'!G19*'Population Estimate'!G18</f>
        <v>58.03147552991053</v>
      </c>
      <c r="H19" s="44">
        <f>'Property % affected'!H19*'Population Estimate'!B18</f>
        <v>121.79862761419568</v>
      </c>
      <c r="I19" s="44">
        <f>'Property % affected'!I19*'Population Estimate'!C18</f>
        <v>148.81959890748769</v>
      </c>
      <c r="J19" s="44">
        <f>'Property % affected'!J19*'Population Estimate'!D18</f>
        <v>97.280298983917831</v>
      </c>
      <c r="K19" s="44">
        <f>'Property % affected'!K19*'Population Estimate'!E18</f>
        <v>105.62862709275952</v>
      </c>
      <c r="L19" s="44">
        <f>'Property % affected'!L19*'Population Estimate'!F18</f>
        <v>86.858432510438519</v>
      </c>
      <c r="M19" s="44">
        <f>'Property % affected'!M19*'Population Estimate'!G18</f>
        <v>35.569132248573943</v>
      </c>
      <c r="N19" s="45">
        <f>'Property % affected'!N19*'Population Estimate'!B18</f>
        <v>8056.732392464879</v>
      </c>
      <c r="O19" s="45">
        <f>'Property % affected'!O19*'Population Estimate'!C18</f>
        <v>16503.668796427839</v>
      </c>
      <c r="P19" s="45">
        <f>'Property % affected'!P19*'Population Estimate'!D18</f>
        <v>12510.828791124508</v>
      </c>
      <c r="Q19" s="45">
        <f>'Property % affected'!Q19*'Population Estimate'!E18</f>
        <v>6153.6505070720832</v>
      </c>
      <c r="R19" s="45">
        <f>'Property % affected'!R19*'Population Estimate'!F18</f>
        <v>3946.9150791644402</v>
      </c>
      <c r="S19" s="45">
        <f>'Property % affected'!S19*'Population Estimate'!G18</f>
        <v>2155.0522364126869</v>
      </c>
      <c r="U19">
        <v>2038</v>
      </c>
      <c r="V19" s="43">
        <f>'Population Estimate'!J18*Assumptions!C$41*'Property % affected'!B19</f>
        <v>79.149733498550347</v>
      </c>
      <c r="W19" s="43">
        <f>'Population Estimate'!K18*Assumptions!D$41*'Property % affected'!C19</f>
        <v>114.45823358027995</v>
      </c>
      <c r="X19" s="43">
        <f>'Population Estimate'!L18*Assumptions!E$41*'Property % affected'!D19</f>
        <v>123.71650084078765</v>
      </c>
      <c r="Y19" s="43">
        <f>'Population Estimate'!M18*Assumptions!F$41*'Property % affected'!E19</f>
        <v>132.51250810695464</v>
      </c>
      <c r="Z19" s="43">
        <f>'Population Estimate'!N18*Assumptions!G$41*'Property % affected'!F19</f>
        <v>99.240796249415752</v>
      </c>
      <c r="AA19" s="43">
        <f>'Population Estimate'!O18*Assumptions!H$41*'Property % affected'!G19</f>
        <v>53.077561092069409</v>
      </c>
      <c r="AB19" s="44">
        <f>'Population Estimate'!J18*Assumptions!C$41*'Property % affected'!H19</f>
        <v>113.3915591117166</v>
      </c>
      <c r="AC19" s="44">
        <f>'Population Estimate'!K18*Assumptions!D$41*'Property % affected'!I19</f>
        <v>135.90086345586201</v>
      </c>
      <c r="AD19" s="44">
        <f>'Population Estimate'!L18*Assumptions!E$41*'Property % affected'!J19</f>
        <v>87.902647433468871</v>
      </c>
      <c r="AE19" s="44">
        <f>'Population Estimate'!M18*Assumptions!F$41*'Property % affected'!K19</f>
        <v>105.35682534352632</v>
      </c>
      <c r="AF19" s="44">
        <f>'Population Estimate'!N18*Assumptions!G$41*'Property % affected'!L19</f>
        <v>85.08417688674372</v>
      </c>
      <c r="AG19" s="44">
        <f>'Population Estimate'!O18*Assumptions!H$41*'Property % affected'!M19</f>
        <v>32.532738012882483</v>
      </c>
      <c r="AH19" s="45">
        <f>'Population Estimate'!J18*Assumptions!C$41*'Property % affected'!N19</f>
        <v>7500.6218479015661</v>
      </c>
      <c r="AI19" s="45">
        <f>'Population Estimate'!K18*Assumptions!D$41*'Property % affected'!O19</f>
        <v>15071.01790415633</v>
      </c>
      <c r="AJ19" s="45">
        <f>'Population Estimate'!L18*Assumptions!E$41*'Property % affected'!P19</f>
        <v>11304.806665001257</v>
      </c>
      <c r="AK19" s="45">
        <f>'Population Estimate'!M18*Assumptions!F$41*'Property % affected'!Q19</f>
        <v>6137.8160404314913</v>
      </c>
      <c r="AL19" s="45">
        <f>'Population Estimate'!N18*Assumptions!G$41*'Property % affected'!R19</f>
        <v>3866.2915165113645</v>
      </c>
      <c r="AM19" s="45">
        <f>'Population Estimate'!O18*Assumptions!H$41*'Property % affected'!S19</f>
        <v>1971.0840658504198</v>
      </c>
    </row>
    <row r="20" spans="1:39" x14ac:dyDescent="0.35">
      <c r="A20">
        <v>2039</v>
      </c>
      <c r="B20" s="43">
        <f>'Property % affected'!B20*'Population Estimate'!B19</f>
        <v>87.478894565540472</v>
      </c>
      <c r="C20" s="43">
        <f>'Property % affected'!C20*'Population Estimate'!C19</f>
        <v>128.96655955745413</v>
      </c>
      <c r="D20" s="43">
        <f>'Property % affected'!D20*'Population Estimate'!D19</f>
        <v>140.87785515837822</v>
      </c>
      <c r="E20" s="43">
        <f>'Property % affected'!E20*'Population Estimate'!E19</f>
        <v>136.69983640309991</v>
      </c>
      <c r="F20" s="43">
        <f>'Property % affected'!F20*'Population Estimate'!F19</f>
        <v>104.24268459977951</v>
      </c>
      <c r="G20" s="43">
        <f>'Property % affected'!G20*'Population Estimate'!G19</f>
        <v>59.711196634423523</v>
      </c>
      <c r="H20" s="44">
        <f>'Property % affected'!H20*'Population Estimate'!B19</f>
        <v>122.53348140826489</v>
      </c>
      <c r="I20" s="44">
        <f>'Property % affected'!I20*'Population Estimate'!C19</f>
        <v>149.71747968850465</v>
      </c>
      <c r="J20" s="44">
        <f>'Property % affected'!J20*'Population Estimate'!D19</f>
        <v>97.867225111057436</v>
      </c>
      <c r="K20" s="44">
        <f>'Property % affected'!K20*'Population Estimate'!E19</f>
        <v>106.26592160832095</v>
      </c>
      <c r="L20" s="44">
        <f>'Property % affected'!L20*'Population Estimate'!F19</f>
        <v>87.382479865712327</v>
      </c>
      <c r="M20" s="44">
        <f>'Property % affected'!M20*'Population Estimate'!G19</f>
        <v>35.783733285520015</v>
      </c>
      <c r="N20" s="45">
        <f>'Property % affected'!N20*'Population Estimate'!B19</f>
        <v>8168.6553276690629</v>
      </c>
      <c r="O20" s="45">
        <f>'Property % affected'!O20*'Population Estimate'!C19</f>
        <v>16732.935323272086</v>
      </c>
      <c r="P20" s="45">
        <f>'Property % affected'!P20*'Population Estimate'!D19</f>
        <v>12684.627374958482</v>
      </c>
      <c r="Q20" s="45">
        <f>'Property % affected'!Q20*'Population Estimate'!E19</f>
        <v>6239.1361100960057</v>
      </c>
      <c r="R20" s="45">
        <f>'Property % affected'!R20*'Population Estimate'!F19</f>
        <v>4001.7450398908131</v>
      </c>
      <c r="S20" s="45">
        <f>'Property % affected'!S20*'Population Estimate'!G19</f>
        <v>2184.989903455375</v>
      </c>
      <c r="U20">
        <v>2039</v>
      </c>
      <c r="V20" s="43">
        <f>'Population Estimate'!J19*Assumptions!C$41*'Property % affected'!B20</f>
        <v>81.440722596450669</v>
      </c>
      <c r="W20" s="43">
        <f>'Population Estimate'!K19*Assumptions!D$41*'Property % affected'!C20</f>
        <v>117.77122724060801</v>
      </c>
      <c r="X20" s="43">
        <f>'Population Estimate'!L19*Assumptions!E$41*'Property % affected'!D20</f>
        <v>127.29747505419813</v>
      </c>
      <c r="Y20" s="43">
        <f>'Population Estimate'!M19*Assumptions!F$41*'Property % affected'!E20</f>
        <v>136.34808275755057</v>
      </c>
      <c r="Z20" s="43">
        <f>'Population Estimate'!N19*Assumptions!G$41*'Property % affected'!F20</f>
        <v>102.11332117432309</v>
      </c>
      <c r="AA20" s="43">
        <f>'Population Estimate'!O19*Assumptions!H$41*'Property % affected'!G20</f>
        <v>54.613891139312031</v>
      </c>
      <c r="AB20" s="44">
        <f>'Population Estimate'!J19*Assumptions!C$41*'Property % affected'!H20</f>
        <v>114.07569011598873</v>
      </c>
      <c r="AC20" s="44">
        <f>'Population Estimate'!K19*Assumptions!D$41*'Property % affected'!I20</f>
        <v>136.72080097965878</v>
      </c>
      <c r="AD20" s="44">
        <f>'Population Estimate'!L19*Assumptions!E$41*'Property % affected'!J20</f>
        <v>88.432994903227097</v>
      </c>
      <c r="AE20" s="44">
        <f>'Population Estimate'!M19*Assumptions!F$41*'Property % affected'!K20</f>
        <v>105.99247998390551</v>
      </c>
      <c r="AF20" s="44">
        <f>'Population Estimate'!N19*Assumptions!G$41*'Property % affected'!L20</f>
        <v>85.597519536207116</v>
      </c>
      <c r="AG20" s="44">
        <f>'Population Estimate'!O19*Assumptions!H$41*'Property % affected'!M20</f>
        <v>32.729019419565915</v>
      </c>
      <c r="AH20" s="45">
        <f>'Population Estimate'!J19*Assumptions!C$41*'Property % affected'!N20</f>
        <v>7604.8193776419021</v>
      </c>
      <c r="AI20" s="45">
        <f>'Population Estimate'!K19*Assumptions!D$41*'Property % affected'!O20</f>
        <v>15280.382256623296</v>
      </c>
      <c r="AJ20" s="45">
        <f>'Population Estimate'!L19*Assumptions!E$41*'Property % affected'!P20</f>
        <v>11461.851367770105</v>
      </c>
      <c r="AK20" s="45">
        <f>'Population Estimate'!M19*Assumptions!F$41*'Property % affected'!Q20</f>
        <v>6223.0816733859774</v>
      </c>
      <c r="AL20" s="45">
        <f>'Population Estimate'!N19*Assumptions!G$41*'Property % affected'!R20</f>
        <v>3920.0014666255947</v>
      </c>
      <c r="AM20" s="45">
        <f>'Population Estimate'!O19*Assumptions!H$41*'Property % affected'!S20</f>
        <v>1998.4660742674437</v>
      </c>
    </row>
    <row r="21" spans="1:39" x14ac:dyDescent="0.35">
      <c r="A21">
        <v>2040</v>
      </c>
      <c r="B21" s="43">
        <f>'Property % affected'!B21*'Population Estimate'!B20</f>
        <v>96.623180997831781</v>
      </c>
      <c r="C21" s="43">
        <f>'Property % affected'!C21*'Population Estimate'!C20</f>
        <v>142.44760737633072</v>
      </c>
      <c r="D21" s="43">
        <f>'Property % affected'!D21*'Population Estimate'!D20</f>
        <v>155.60400671679668</v>
      </c>
      <c r="E21" s="43">
        <f>'Property % affected'!E21*'Population Estimate'!E20</f>
        <v>150.98925404521211</v>
      </c>
      <c r="F21" s="43">
        <f>'Property % affected'!F21*'Population Estimate'!F20</f>
        <v>115.13931253712977</v>
      </c>
      <c r="G21" s="43">
        <f>'Property % affected'!G21*'Population Estimate'!G20</f>
        <v>65.952888278468635</v>
      </c>
      <c r="H21" s="44">
        <f>'Property % affected'!H21*'Population Estimate'!B20</f>
        <v>132.32839165421578</v>
      </c>
      <c r="I21" s="44">
        <f>'Property % affected'!I21*'Population Estimate'!C20</f>
        <v>161.68538641036457</v>
      </c>
      <c r="J21" s="44">
        <f>'Property % affected'!J21*'Population Estimate'!D20</f>
        <v>105.6903986222152</v>
      </c>
      <c r="K21" s="44">
        <f>'Property % affected'!K21*'Population Estimate'!E20</f>
        <v>114.76045838630358</v>
      </c>
      <c r="L21" s="44">
        <f>'Property % affected'!L21*'Population Estimate'!F20</f>
        <v>94.367538459628463</v>
      </c>
      <c r="M21" s="44">
        <f>'Property % affected'!M21*'Population Estimate'!G20</f>
        <v>38.644163363638008</v>
      </c>
      <c r="N21" s="45">
        <f>'Property % affected'!N21*'Population Estimate'!B20</f>
        <v>8890.5389266901002</v>
      </c>
      <c r="O21" s="45">
        <f>'Property % affected'!O21*'Population Estimate'!C20</f>
        <v>18211.66481898661</v>
      </c>
      <c r="P21" s="45">
        <f>'Property % affected'!P21*'Population Estimate'!D20</f>
        <v>13805.598219530608</v>
      </c>
      <c r="Q21" s="45">
        <f>'Property % affected'!Q21*'Population Estimate'!E20</f>
        <v>6790.5034832158399</v>
      </c>
      <c r="R21" s="45">
        <f>'Property % affected'!R21*'Population Estimate'!F20</f>
        <v>4355.3888155041586</v>
      </c>
      <c r="S21" s="45">
        <f>'Property % affected'!S21*'Population Estimate'!G20</f>
        <v>2378.0826845876991</v>
      </c>
      <c r="U21">
        <v>2040</v>
      </c>
      <c r="V21" s="43">
        <f>'Population Estimate'!J20*Assumptions!C$41*'Property % affected'!B21</f>
        <v>89.953830796700871</v>
      </c>
      <c r="W21" s="43">
        <f>'Population Estimate'!K20*Assumptions!D$41*'Property % affected'!C21</f>
        <v>130.08201192437801</v>
      </c>
      <c r="X21" s="43">
        <f>'Population Estimate'!L20*Assumptions!E$41*'Property % affected'!D21</f>
        <v>140.60405122647617</v>
      </c>
      <c r="Y21" s="43">
        <f>'Population Estimate'!M20*Assumptions!F$41*'Property % affected'!E21</f>
        <v>150.60073111828945</v>
      </c>
      <c r="Z21" s="43">
        <f>'Population Estimate'!N20*Assumptions!G$41*'Property % affected'!F21</f>
        <v>112.78736389066064</v>
      </c>
      <c r="AA21" s="43">
        <f>'Population Estimate'!O20*Assumptions!H$41*'Property % affected'!G21</f>
        <v>60.322754588491577</v>
      </c>
      <c r="AB21" s="44">
        <f>'Population Estimate'!J20*Assumptions!C$41*'Property % affected'!H21</f>
        <v>123.19451325795205</v>
      </c>
      <c r="AC21" s="44">
        <f>'Population Estimate'!K20*Assumptions!D$41*'Property % affected'!I21</f>
        <v>147.64979735648038</v>
      </c>
      <c r="AD21" s="44">
        <f>'Population Estimate'!L20*Assumptions!E$41*'Property % affected'!J21</f>
        <v>95.502028100543228</v>
      </c>
      <c r="AE21" s="44">
        <f>'Population Estimate'!M20*Assumptions!F$41*'Property % affected'!K21</f>
        <v>114.46515876733942</v>
      </c>
      <c r="AF21" s="44">
        <f>'Population Estimate'!N20*Assumptions!G$41*'Property % affected'!L21</f>
        <v>92.439894465061684</v>
      </c>
      <c r="AG21" s="44">
        <f>'Population Estimate'!O20*Assumptions!H$41*'Property % affected'!M21</f>
        <v>35.345266048391466</v>
      </c>
      <c r="AH21" s="45">
        <f>'Population Estimate'!J20*Assumptions!C$41*'Property % affected'!N21</f>
        <v>8276.8754458716267</v>
      </c>
      <c r="AI21" s="45">
        <f>'Population Estimate'!K20*Assumptions!D$41*'Property % affected'!O21</f>
        <v>16630.746165413162</v>
      </c>
      <c r="AJ21" s="45">
        <f>'Population Estimate'!L20*Assumptions!E$41*'Property % affected'!P21</f>
        <v>12474.762573459462</v>
      </c>
      <c r="AK21" s="45">
        <f>'Population Estimate'!M20*Assumptions!F$41*'Property % affected'!Q21</f>
        <v>6773.0302775545442</v>
      </c>
      <c r="AL21" s="45">
        <f>'Population Estimate'!N20*Assumptions!G$41*'Property % affected'!R21</f>
        <v>4266.4213672560336</v>
      </c>
      <c r="AM21" s="45">
        <f>'Population Estimate'!O20*Assumptions!H$41*'Property % affected'!S21</f>
        <v>2175.0752987167862</v>
      </c>
    </row>
    <row r="22" spans="1:39" x14ac:dyDescent="0.35">
      <c r="A22">
        <v>2041</v>
      </c>
      <c r="B22" s="43">
        <f>'Property % affected'!B22*'Population Estimate'!B21</f>
        <v>99.419939047238699</v>
      </c>
      <c r="C22" s="43">
        <f>'Property % affected'!C22*'Population Estimate'!C21</f>
        <v>146.57075348303417</v>
      </c>
      <c r="D22" s="43">
        <f>'Property % affected'!D22*'Population Estimate'!D21</f>
        <v>160.10796481267985</v>
      </c>
      <c r="E22" s="43">
        <f>'Property % affected'!E22*'Population Estimate'!E21</f>
        <v>155.35963812141401</v>
      </c>
      <c r="F22" s="43">
        <f>'Property % affected'!F22*'Population Estimate'!F21</f>
        <v>118.47202002839546</v>
      </c>
      <c r="G22" s="43">
        <f>'Property % affected'!G22*'Population Estimate'!G21</f>
        <v>67.86189468117216</v>
      </c>
      <c r="H22" s="44">
        <f>'Property % affected'!H22*'Population Estimate'!B21</f>
        <v>133.12677520397293</v>
      </c>
      <c r="I22" s="44">
        <f>'Property % affected'!I22*'Population Estimate'!C21</f>
        <v>162.66089099507596</v>
      </c>
      <c r="J22" s="44">
        <f>'Property % affected'!J22*'Population Estimate'!D21</f>
        <v>106.32806582705628</v>
      </c>
      <c r="K22" s="44">
        <f>'Property % affected'!K22*'Population Estimate'!E21</f>
        <v>115.45284843951028</v>
      </c>
      <c r="L22" s="44">
        <f>'Property % affected'!L22*'Population Estimate'!F21</f>
        <v>94.936890882002928</v>
      </c>
      <c r="M22" s="44">
        <f>'Property % affected'!M22*'Population Estimate'!G21</f>
        <v>38.877317140676872</v>
      </c>
      <c r="N22" s="45">
        <f>'Property % affected'!N22*'Population Estimate'!B21</f>
        <v>9014.0449789890263</v>
      </c>
      <c r="O22" s="45">
        <f>'Property % affected'!O22*'Population Estimate'!C21</f>
        <v>18464.658574048171</v>
      </c>
      <c r="P22" s="45">
        <f>'Property % affected'!P22*'Population Estimate'!D21</f>
        <v>13997.383548831689</v>
      </c>
      <c r="Q22" s="45">
        <f>'Property % affected'!Q22*'Population Estimate'!E21</f>
        <v>6884.8361536253196</v>
      </c>
      <c r="R22" s="45">
        <f>'Property % affected'!R22*'Population Estimate'!F21</f>
        <v>4415.8932329827167</v>
      </c>
      <c r="S22" s="45">
        <f>'Property % affected'!S22*'Population Estimate'!G21</f>
        <v>2411.1186576412697</v>
      </c>
      <c r="U22">
        <v>2041</v>
      </c>
      <c r="V22" s="43">
        <f>'Population Estimate'!J21*Assumptions!C$41*'Property % affected'!B22</f>
        <v>92.557544499329907</v>
      </c>
      <c r="W22" s="43">
        <f>'Population Estimate'!K21*Assumptions!D$41*'Property % affected'!C22</f>
        <v>133.84723586107202</v>
      </c>
      <c r="X22" s="43">
        <f>'Population Estimate'!L21*Assumptions!E$41*'Property % affected'!D22</f>
        <v>144.67383559898295</v>
      </c>
      <c r="Y22" s="43">
        <f>'Population Estimate'!M21*Assumptions!F$41*'Property % affected'!E22</f>
        <v>154.95986939806826</v>
      </c>
      <c r="Z22" s="43">
        <f>'Population Estimate'!N21*Assumptions!G$41*'Property % affected'!F22</f>
        <v>116.05199422651835</v>
      </c>
      <c r="AA22" s="43">
        <f>'Population Estimate'!O21*Assumptions!H$41*'Property % affected'!G22</f>
        <v>62.068796767143795</v>
      </c>
      <c r="AB22" s="44">
        <f>'Population Estimate'!J21*Assumptions!C$41*'Property % affected'!H22</f>
        <v>123.93778891917599</v>
      </c>
      <c r="AC22" s="44">
        <f>'Population Estimate'!K21*Assumptions!D$41*'Property % affected'!I22</f>
        <v>148.54062031488547</v>
      </c>
      <c r="AD22" s="44">
        <f>'Population Estimate'!L21*Assumptions!E$41*'Property % affected'!J22</f>
        <v>96.078225296403986</v>
      </c>
      <c r="AE22" s="44">
        <f>'Population Estimate'!M21*Assumptions!F$41*'Property % affected'!K22</f>
        <v>115.15576717448297</v>
      </c>
      <c r="AF22" s="44">
        <f>'Population Estimate'!N21*Assumptions!G$41*'Property % affected'!L22</f>
        <v>92.99761673584274</v>
      </c>
      <c r="AG22" s="44">
        <f>'Population Estimate'!O21*Assumptions!H$41*'Property % affected'!M22</f>
        <v>35.558516422117506</v>
      </c>
      <c r="AH22" s="45">
        <f>'Population Estimate'!J21*Assumptions!C$41*'Property % affected'!N22</f>
        <v>8391.8565758254754</v>
      </c>
      <c r="AI22" s="45">
        <f>'Population Estimate'!K21*Assumptions!D$41*'Property % affected'!O22</f>
        <v>16861.7780322789</v>
      </c>
      <c r="AJ22" s="45">
        <f>'Population Estimate'!L21*Assumptions!E$41*'Property % affected'!P22</f>
        <v>12648.06013073004</v>
      </c>
      <c r="AK22" s="45">
        <f>'Population Estimate'!M21*Assumptions!F$41*'Property % affected'!Q22</f>
        <v>6867.1202127743982</v>
      </c>
      <c r="AL22" s="45">
        <f>'Population Estimate'!N21*Assumptions!G$41*'Property % affected'!R22</f>
        <v>4325.6898620974107</v>
      </c>
      <c r="AM22" s="45">
        <f>'Population Estimate'!O21*Assumptions!H$41*'Property % affected'!S22</f>
        <v>2205.2911231805824</v>
      </c>
    </row>
    <row r="23" spans="1:39" x14ac:dyDescent="0.35">
      <c r="A23">
        <v>2042</v>
      </c>
      <c r="B23" s="43">
        <f>'Property % affected'!B23*'Population Estimate'!B22</f>
        <v>102.29764926056886</v>
      </c>
      <c r="C23" s="43">
        <f>'Property % affected'!C23*'Population Estimate'!C22</f>
        <v>150.81324405701463</v>
      </c>
      <c r="D23" s="43">
        <f>'Property % affected'!D23*'Population Estimate'!D22</f>
        <v>164.74228997916418</v>
      </c>
      <c r="E23" s="43">
        <f>'Property % affected'!E23*'Population Estimate'!E22</f>
        <v>159.85652296811307</v>
      </c>
      <c r="F23" s="43">
        <f>'Property % affected'!F23*'Population Estimate'!F22</f>
        <v>121.90119274059738</v>
      </c>
      <c r="G23" s="43">
        <f>'Property % affected'!G23*'Population Estimate'!G22</f>
        <v>69.826157275692111</v>
      </c>
      <c r="H23" s="44">
        <f>'Property % affected'!H23*'Population Estimate'!B22</f>
        <v>133.9299756814095</v>
      </c>
      <c r="I23" s="44">
        <f>'Property % affected'!I23*'Population Estimate'!C22</f>
        <v>163.64228114072716</v>
      </c>
      <c r="J23" s="44">
        <f>'Property % affected'!J23*'Population Estimate'!D22</f>
        <v>106.96958030155881</v>
      </c>
      <c r="K23" s="44">
        <f>'Property % affected'!K23*'Population Estimate'!E22</f>
        <v>116.1494159244955</v>
      </c>
      <c r="L23" s="44">
        <f>'Property % affected'!L23*'Population Estimate'!F22</f>
        <v>95.50967840702134</v>
      </c>
      <c r="M23" s="44">
        <f>'Property % affected'!M23*'Population Estimate'!G22</f>
        <v>39.111877616140958</v>
      </c>
      <c r="N23" s="45">
        <f>'Property % affected'!N23*'Population Estimate'!B22</f>
        <v>9139.2667591060599</v>
      </c>
      <c r="O23" s="45">
        <f>'Property % affected'!O23*'Population Estimate'!C22</f>
        <v>18721.166880949793</v>
      </c>
      <c r="P23" s="45">
        <f>'Property % affected'!P23*'Population Estimate'!D22</f>
        <v>14191.833131571862</v>
      </c>
      <c r="Q23" s="45">
        <f>'Property % affected'!Q23*'Population Estimate'!E22</f>
        <v>6980.4792795449957</v>
      </c>
      <c r="R23" s="45">
        <f>'Property % affected'!R23*'Population Estimate'!F22</f>
        <v>4477.2381688832766</v>
      </c>
      <c r="S23" s="45">
        <f>'Property % affected'!S23*'Population Estimate'!G22</f>
        <v>2444.6135615481166</v>
      </c>
      <c r="U23">
        <v>2042</v>
      </c>
      <c r="V23" s="43">
        <f>'Population Estimate'!J22*Assumptions!C$41*'Property % affected'!B23</f>
        <v>95.236622697114015</v>
      </c>
      <c r="W23" s="43">
        <f>'Population Estimate'!K22*Assumptions!D$41*'Property % affected'!C23</f>
        <v>137.72144420755271</v>
      </c>
      <c r="X23" s="43">
        <f>'Population Estimate'!L22*Assumptions!E$41*'Property % affected'!D23</f>
        <v>148.86141988332886</v>
      </c>
      <c r="Y23" s="43">
        <f>'Population Estimate'!M22*Assumptions!F$41*'Property % affected'!E23</f>
        <v>159.44518293875799</v>
      </c>
      <c r="Z23" s="43">
        <f>'Population Estimate'!N22*Assumptions!G$41*'Property % affected'!F23</f>
        <v>119.41111928999585</v>
      </c>
      <c r="AA23" s="43">
        <f>'Population Estimate'!O22*Assumptions!H$41*'Property % affected'!G23</f>
        <v>63.865378138020084</v>
      </c>
      <c r="AB23" s="44">
        <f>'Population Estimate'!J22*Assumptions!C$41*'Property % affected'!H23</f>
        <v>124.6855490228801</v>
      </c>
      <c r="AC23" s="44">
        <f>'Population Estimate'!K22*Assumptions!D$41*'Property % affected'!I23</f>
        <v>149.43681792030961</v>
      </c>
      <c r="AD23" s="44">
        <f>'Population Estimate'!L22*Assumptions!E$41*'Property % affected'!J23</f>
        <v>96.657898891825269</v>
      </c>
      <c r="AE23" s="44">
        <f>'Population Estimate'!M22*Assumptions!F$41*'Property % affected'!K23</f>
        <v>115.85054226411013</v>
      </c>
      <c r="AF23" s="44">
        <f>'Population Estimate'!N22*Assumptions!G$41*'Property % affected'!L23</f>
        <v>93.5587039404884</v>
      </c>
      <c r="AG23" s="44">
        <f>'Population Estimate'!O22*Assumptions!H$41*'Property % affected'!M23</f>
        <v>35.773053410063184</v>
      </c>
      <c r="AH23" s="45">
        <f>'Population Estimate'!J22*Assumptions!C$41*'Property % affected'!N23</f>
        <v>8508.4350066366314</v>
      </c>
      <c r="AI23" s="45">
        <f>'Population Estimate'!K22*Assumptions!D$41*'Property % affected'!O23</f>
        <v>17096.019359680955</v>
      </c>
      <c r="AJ23" s="45">
        <f>'Population Estimate'!L22*Assumptions!E$41*'Property % affected'!P23</f>
        <v>12823.765112044093</v>
      </c>
      <c r="AK23" s="45">
        <f>'Population Estimate'!M22*Assumptions!F$41*'Property % affected'!Q23</f>
        <v>6962.5172314630836</v>
      </c>
      <c r="AL23" s="45">
        <f>'Population Estimate'!N22*Assumptions!G$41*'Property % affected'!R23</f>
        <v>4385.781706106246</v>
      </c>
      <c r="AM23" s="45">
        <f>'Population Estimate'!O22*Assumptions!H$41*'Property % affected'!S23</f>
        <v>2235.9267014104062</v>
      </c>
    </row>
    <row r="24" spans="1:39" x14ac:dyDescent="0.35">
      <c r="A24">
        <v>2043</v>
      </c>
      <c r="B24" s="43">
        <f>'Property % affected'!B24*'Population Estimate'!B23</f>
        <v>105.25865479827024</v>
      </c>
      <c r="C24" s="43">
        <f>'Property % affected'!C24*'Population Estimate'!C23</f>
        <v>155.17853352397071</v>
      </c>
      <c r="D24" s="43">
        <f>'Property % affected'!D24*'Population Estimate'!D23</f>
        <v>169.51075569120999</v>
      </c>
      <c r="E24" s="43">
        <f>'Property % affected'!E24*'Population Estimate'!E23</f>
        <v>164.48357015021011</v>
      </c>
      <c r="F24" s="43">
        <f>'Property % affected'!F24*'Population Estimate'!F23</f>
        <v>125.42962285963081</v>
      </c>
      <c r="G24" s="43">
        <f>'Property % affected'!G24*'Population Estimate'!G23</f>
        <v>71.847275452543769</v>
      </c>
      <c r="H24" s="44">
        <f>'Property % affected'!H24*'Population Estimate'!B23</f>
        <v>134.73802214873774</v>
      </c>
      <c r="I24" s="44">
        <f>'Property % affected'!I24*'Population Estimate'!C23</f>
        <v>164.62959235696934</v>
      </c>
      <c r="J24" s="44">
        <f>'Property % affected'!J24*'Population Estimate'!D23</f>
        <v>107.61496525764868</v>
      </c>
      <c r="K24" s="44">
        <f>'Property % affected'!K24*'Population Estimate'!E23</f>
        <v>116.85018604516875</v>
      </c>
      <c r="L24" s="44">
        <f>'Property % affected'!L24*'Population Estimate'!F23</f>
        <v>96.085921759861449</v>
      </c>
      <c r="M24" s="44">
        <f>'Property % affected'!M24*'Population Estimate'!G23</f>
        <v>39.34785327713471</v>
      </c>
      <c r="N24" s="45">
        <f>'Property % affected'!N24*'Population Estimate'!B23</f>
        <v>9266.2281016783745</v>
      </c>
      <c r="O24" s="45">
        <f>'Property % affected'!O24*'Population Estimate'!C23</f>
        <v>18981.238563326013</v>
      </c>
      <c r="P24" s="45">
        <f>'Property % affected'!P24*'Population Estimate'!D23</f>
        <v>14388.983979165998</v>
      </c>
      <c r="Q24" s="45">
        <f>'Property % affected'!Q24*'Population Estimate'!E23</f>
        <v>7077.451065629064</v>
      </c>
      <c r="R24" s="45">
        <f>'Property % affected'!R24*'Population Estimate'!F23</f>
        <v>4539.4352995634881</v>
      </c>
      <c r="S24" s="45">
        <f>'Property % affected'!S24*'Population Estimate'!G23</f>
        <v>2478.5737717077986</v>
      </c>
      <c r="U24">
        <v>2043</v>
      </c>
      <c r="V24" s="43">
        <f>'Population Estimate'!J23*Assumptions!C$41*'Property % affected'!B24</f>
        <v>97.9932468154243</v>
      </c>
      <c r="W24" s="43">
        <f>'Population Estimate'!K23*Assumptions!D$41*'Property % affected'!C24</f>
        <v>141.7077915176466</v>
      </c>
      <c r="X24" s="43">
        <f>'Population Estimate'!L23*Assumptions!E$41*'Property % affected'!D24</f>
        <v>153.17021379805399</v>
      </c>
      <c r="Y24" s="43">
        <f>'Population Estimate'!M23*Assumptions!F$41*'Property % affected'!E24</f>
        <v>164.06032388338426</v>
      </c>
      <c r="Z24" s="43">
        <f>'Population Estimate'!N23*Assumptions!G$41*'Property % affected'!F24</f>
        <v>122.86747423105786</v>
      </c>
      <c r="AA24" s="43">
        <f>'Population Estimate'!O23*Assumptions!H$41*'Property % affected'!G24</f>
        <v>65.713961558078793</v>
      </c>
      <c r="AB24" s="44">
        <f>'Population Estimate'!J23*Assumptions!C$41*'Property % affected'!H24</f>
        <v>125.4378206252769</v>
      </c>
      <c r="AC24" s="44">
        <f>'Population Estimate'!K23*Assumptions!D$41*'Property % affected'!I24</f>
        <v>150.33842259988131</v>
      </c>
      <c r="AD24" s="44">
        <f>'Population Estimate'!L23*Assumptions!E$41*'Property % affected'!J24</f>
        <v>97.241069861143615</v>
      </c>
      <c r="AE24" s="44">
        <f>'Population Estimate'!M23*Assumptions!F$41*'Property % affected'!K24</f>
        <v>116.54950917527617</v>
      </c>
      <c r="AF24" s="44">
        <f>'Population Estimate'!N23*Assumptions!G$41*'Property % affected'!L24</f>
        <v>94.123176380823622</v>
      </c>
      <c r="AG24" s="44">
        <f>'Population Estimate'!O23*Assumptions!H$41*'Property % affected'!M24</f>
        <v>35.988884774822843</v>
      </c>
      <c r="AH24" s="45">
        <f>'Population Estimate'!J23*Assumptions!C$41*'Property % affected'!N24</f>
        <v>8626.6329277724308</v>
      </c>
      <c r="AI24" s="45">
        <f>'Population Estimate'!K23*Assumptions!D$41*'Property % affected'!O24</f>
        <v>17333.514732970583</v>
      </c>
      <c r="AJ24" s="45">
        <f>'Population Estimate'!L23*Assumptions!E$41*'Property % affected'!P24</f>
        <v>13001.910960980493</v>
      </c>
      <c r="AK24" s="45">
        <f>'Population Estimate'!M23*Assumptions!F$41*'Property % affected'!Q24</f>
        <v>7059.2394914308952</v>
      </c>
      <c r="AL24" s="45">
        <f>'Population Estimate'!N23*Assumptions!G$41*'Property % affected'!R24</f>
        <v>4446.7083371274439</v>
      </c>
      <c r="AM24" s="45">
        <f>'Population Estimate'!O23*Assumptions!H$41*'Property % affected'!S24</f>
        <v>2266.9878645635126</v>
      </c>
    </row>
    <row r="25" spans="1:39" x14ac:dyDescent="0.35">
      <c r="A25">
        <v>2044</v>
      </c>
      <c r="B25" s="43">
        <f>'Property % affected'!B25*'Population Estimate'!B24</f>
        <v>108.30536664357174</v>
      </c>
      <c r="C25" s="43">
        <f>'Property % affected'!C25*'Population Estimate'!C24</f>
        <v>159.67017629795538</v>
      </c>
      <c r="D25" s="43">
        <f>'Property % affected'!D25*'Population Estimate'!D24</f>
        <v>174.41724464701323</v>
      </c>
      <c r="E25" s="43">
        <f>'Property % affected'!E25*'Population Estimate'!E24</f>
        <v>169.24454721660487</v>
      </c>
      <c r="F25" s="43">
        <f>'Property % affected'!F25*'Population Estimate'!F24</f>
        <v>129.060183391214</v>
      </c>
      <c r="G25" s="43">
        <f>'Property % affected'!G25*'Population Estimate'!G24</f>
        <v>73.926894896602079</v>
      </c>
      <c r="H25" s="44">
        <f>'Property % affected'!H25*'Population Estimate'!B24</f>
        <v>135.55094384351256</v>
      </c>
      <c r="I25" s="44">
        <f>'Property % affected'!I25*'Population Estimate'!C24</f>
        <v>165.62286036769595</v>
      </c>
      <c r="J25" s="44">
        <f>'Property % affected'!J25*'Population Estimate'!D24</f>
        <v>108.26424404729728</v>
      </c>
      <c r="K25" s="44">
        <f>'Property % affected'!K25*'Population Estimate'!E24</f>
        <v>117.55518415750362</v>
      </c>
      <c r="L25" s="44">
        <f>'Property % affected'!L25*'Population Estimate'!F24</f>
        <v>96.665641790743308</v>
      </c>
      <c r="M25" s="44">
        <f>'Property % affected'!M25*'Population Estimate'!G24</f>
        <v>39.585252661968255</v>
      </c>
      <c r="N25" s="45">
        <f>'Property % affected'!N25*'Population Estimate'!B24</f>
        <v>9394.953172450405</v>
      </c>
      <c r="O25" s="45">
        <f>'Property % affected'!O25*'Population Estimate'!C24</f>
        <v>19244.923123062068</v>
      </c>
      <c r="P25" s="45">
        <f>'Property % affected'!P25*'Population Estimate'!D24</f>
        <v>14588.873617186051</v>
      </c>
      <c r="Q25" s="45">
        <f>'Property % affected'!Q25*'Population Estimate'!E24</f>
        <v>7175.7699694280827</v>
      </c>
      <c r="R25" s="45">
        <f>'Property % affected'!R25*'Population Estimate'!F24</f>
        <v>4602.496463587232</v>
      </c>
      <c r="S25" s="45">
        <f>'Property % affected'!S25*'Population Estimate'!G24</f>
        <v>2513.0057520859855</v>
      </c>
      <c r="U25">
        <v>2044</v>
      </c>
      <c r="V25" s="43">
        <f>'Population Estimate'!J24*Assumptions!C$41*'Property % affected'!B25</f>
        <v>100.82966142099092</v>
      </c>
      <c r="W25" s="43">
        <f>'Population Estimate'!K24*Assumptions!D$41*'Property % affected'!C25</f>
        <v>145.80952365374284</v>
      </c>
      <c r="X25" s="43">
        <f>'Population Estimate'!L24*Assumptions!E$41*'Property % affected'!D25</f>
        <v>157.60372575600431</v>
      </c>
      <c r="Y25" s="43">
        <f>'Population Estimate'!M24*Assumptions!F$41*'Property % affected'!E25</f>
        <v>168.80905008625538</v>
      </c>
      <c r="Z25" s="43">
        <f>'Population Estimate'!N24*Assumptions!G$41*'Property % affected'!F25</f>
        <v>126.42387336858697</v>
      </c>
      <c r="AA25" s="43">
        <f>'Population Estimate'!O24*Assumptions!H$41*'Property % affected'!G25</f>
        <v>67.616052226674114</v>
      </c>
      <c r="AB25" s="44">
        <f>'Population Estimate'!J24*Assumptions!C$41*'Property % affected'!H25</f>
        <v>126.19463094581874</v>
      </c>
      <c r="AC25" s="44">
        <f>'Population Estimate'!K24*Assumptions!D$41*'Property % affected'!I25</f>
        <v>151.24546697637331</v>
      </c>
      <c r="AD25" s="44">
        <f>'Population Estimate'!L24*Assumptions!E$41*'Property % affected'!J25</f>
        <v>97.827759305241116</v>
      </c>
      <c r="AE25" s="44">
        <f>'Population Estimate'!M24*Assumptions!F$41*'Property % affected'!K25</f>
        <v>117.25269319870908</v>
      </c>
      <c r="AF25" s="44">
        <f>'Population Estimate'!N24*Assumptions!G$41*'Property % affected'!L25</f>
        <v>94.691054481161359</v>
      </c>
      <c r="AG25" s="44">
        <f>'Population Estimate'!O24*Assumptions!H$41*'Property % affected'!M25</f>
        <v>36.206018325825305</v>
      </c>
      <c r="AH25" s="45">
        <f>'Population Estimate'!J24*Assumptions!C$41*'Property % affected'!N25</f>
        <v>8746.4728369530276</v>
      </c>
      <c r="AI25" s="45">
        <f>'Population Estimate'!K24*Assumptions!D$41*'Property % affected'!O25</f>
        <v>17574.309356872138</v>
      </c>
      <c r="AJ25" s="45">
        <f>'Population Estimate'!L24*Assumptions!E$41*'Property % affected'!P25</f>
        <v>13182.531585711356</v>
      </c>
      <c r="AK25" s="45">
        <f>'Population Estimate'!M24*Assumptions!F$41*'Property % affected'!Q25</f>
        <v>7157.3054027337457</v>
      </c>
      <c r="AL25" s="45">
        <f>'Population Estimate'!N24*Assumptions!G$41*'Property % affected'!R25</f>
        <v>4508.4813518987539</v>
      </c>
      <c r="AM25" s="45">
        <f>'Population Estimate'!O24*Assumptions!H$41*'Property % affected'!S25</f>
        <v>2298.4805248027333</v>
      </c>
    </row>
    <row r="26" spans="1:39" x14ac:dyDescent="0.35">
      <c r="A26">
        <v>2045</v>
      </c>
      <c r="B26" s="43">
        <f>'Property % affected'!B26*'Population Estimate'!B25</f>
        <v>111.4402655656138</v>
      </c>
      <c r="C26" s="43">
        <f>'Property % affected'!C26*'Population Estimate'!C25</f>
        <v>164.29182967553925</v>
      </c>
      <c r="D26" s="43">
        <f>'Property % affected'!D26*'Population Estimate'!D25</f>
        <v>179.46575192947222</v>
      </c>
      <c r="E26" s="43">
        <f>'Property % affected'!E26*'Population Estimate'!E25</f>
        <v>174.14333076790288</v>
      </c>
      <c r="F26" s="43">
        <f>'Property % affected'!F26*'Population Estimate'!F25</f>
        <v>132.79583050021787</v>
      </c>
      <c r="G26" s="43">
        <f>'Property % affected'!G26*'Population Estimate'!G25</f>
        <v>76.066708927092051</v>
      </c>
      <c r="H26" s="44">
        <f>'Property % affected'!H26*'Population Estimate'!B25</f>
        <v>136.36877017968928</v>
      </c>
      <c r="I26" s="44">
        <f>'Property % affected'!I26*'Population Estimate'!C25</f>
        <v>166.62212111233512</v>
      </c>
      <c r="J26" s="44">
        <f>'Property % affected'!J26*'Population Estimate'!D25</f>
        <v>108.91744016336679</v>
      </c>
      <c r="K26" s="44">
        <f>'Property % affected'!K26*'Population Estimate'!E25</f>
        <v>118.26443577045509</v>
      </c>
      <c r="L26" s="44">
        <f>'Property % affected'!L26*'Population Estimate'!F25</f>
        <v>97.248859475683659</v>
      </c>
      <c r="M26" s="44">
        <f>'Property % affected'!M26*'Population Estimate'!G25</f>
        <v>39.824084360466358</v>
      </c>
      <c r="N26" s="45">
        <f>'Property % affected'!N26*'Population Estimate'!B25</f>
        <v>9525.466472873537</v>
      </c>
      <c r="O26" s="45">
        <f>'Property % affected'!O26*'Population Estimate'!C25</f>
        <v>19512.270749716081</v>
      </c>
      <c r="P26" s="45">
        <f>'Property % affected'!P26*'Population Estimate'!D25</f>
        <v>14791.540092503701</v>
      </c>
      <c r="Q26" s="45">
        <f>'Property % affected'!Q26*'Population Estimate'!E25</f>
        <v>7275.4547049021794</v>
      </c>
      <c r="R26" s="45">
        <f>'Property % affected'!R26*'Population Estimate'!F25</f>
        <v>4666.4336639779694</v>
      </c>
      <c r="S26" s="45">
        <f>'Property % affected'!S26*'Population Estimate'!G25</f>
        <v>2547.9160564447998</v>
      </c>
      <c r="U26">
        <v>2045</v>
      </c>
      <c r="V26" s="43">
        <f>'Population Estimate'!J25*Assumptions!C$41*'Property % affected'!B26</f>
        <v>103.74817604952979</v>
      </c>
      <c r="W26" s="43">
        <f>'Population Estimate'!K25*Assumptions!D$41*'Property % affected'!C26</f>
        <v>150.0299804297203</v>
      </c>
      <c r="X26" s="43">
        <f>'Population Estimate'!L25*Assumptions!E$41*'Property % affected'!D26</f>
        <v>162.16556572103826</v>
      </c>
      <c r="Y26" s="43">
        <f>'Population Estimate'!M25*Assumptions!F$41*'Property % affected'!E26</f>
        <v>173.69522817277544</v>
      </c>
      <c r="Z26" s="43">
        <f>'Population Estimate'!N25*Assumptions!G$41*'Property % affected'!F26</f>
        <v>130.083212481928</v>
      </c>
      <c r="AA26" s="43">
        <f>'Population Estimate'!O25*Assumptions!H$41*'Property % affected'!G26</f>
        <v>69.573198911156737</v>
      </c>
      <c r="AB26" s="44">
        <f>'Population Estimate'!J25*Assumptions!C$41*'Property % affected'!H26</f>
        <v>126.95600736818243</v>
      </c>
      <c r="AC26" s="44">
        <f>'Population Estimate'!K25*Assumptions!D$41*'Property % affected'!I26</f>
        <v>152.15798386938303</v>
      </c>
      <c r="AD26" s="44">
        <f>'Population Estimate'!L25*Assumptions!E$41*'Property % affected'!J26</f>
        <v>98.417988452308805</v>
      </c>
      <c r="AE26" s="44">
        <f>'Population Estimate'!M25*Assumptions!F$41*'Property % affected'!K26</f>
        <v>117.96011977772464</v>
      </c>
      <c r="AF26" s="44">
        <f>'Population Estimate'!N25*Assumptions!G$41*'Property % affected'!L26</f>
        <v>95.262358789041642</v>
      </c>
      <c r="AG26" s="44">
        <f>'Population Estimate'!O25*Assumptions!H$41*'Property % affected'!M26</f>
        <v>36.424461919616434</v>
      </c>
      <c r="AH26" s="45">
        <f>'Population Estimate'!J25*Assumptions!C$41*'Property % affected'!N26</f>
        <v>8867.9775444335737</v>
      </c>
      <c r="AI26" s="45">
        <f>'Population Estimate'!K25*Assumptions!D$41*'Property % affected'!O26</f>
        <v>17818.449064087334</v>
      </c>
      <c r="AJ26" s="45">
        <f>'Population Estimate'!L25*Assumptions!E$41*'Property % affected'!P26</f>
        <v>13365.661365456133</v>
      </c>
      <c r="AK26" s="45">
        <f>'Population Estimate'!M25*Assumptions!F$41*'Property % affected'!Q26</f>
        <v>7256.7336311773188</v>
      </c>
      <c r="AL26" s="45">
        <f>'Population Estimate'!N25*Assumptions!G$41*'Property % affected'!R26</f>
        <v>4571.1125082580966</v>
      </c>
      <c r="AM26" s="45">
        <f>'Population Estimate'!O25*Assumptions!H$41*'Property % affected'!S26</f>
        <v>2330.4106764217913</v>
      </c>
    </row>
    <row r="27" spans="1:39" x14ac:dyDescent="0.35">
      <c r="A27">
        <v>2046</v>
      </c>
      <c r="B27" s="43">
        <f>'Property % affected'!B27*'Population Estimate'!B26</f>
        <v>114.66590413940148</v>
      </c>
      <c r="C27" s="43">
        <f>'Property % affected'!C27*'Population Estimate'!C26</f>
        <v>169.04725681374501</v>
      </c>
      <c r="D27" s="43">
        <f>'Property % affected'!D27*'Population Estimate'!D26</f>
        <v>184.66038825916297</v>
      </c>
      <c r="E27" s="43">
        <f>'Property % affected'!E27*'Population Estimate'!E26</f>
        <v>179.18390961291723</v>
      </c>
      <c r="F27" s="43">
        <f>'Property % affected'!F27*'Population Estimate'!F26</f>
        <v>136.639605917708</v>
      </c>
      <c r="G27" s="43">
        <f>'Property % affected'!G27*'Population Estimate'!G26</f>
        <v>78.268459876364886</v>
      </c>
      <c r="H27" s="44">
        <f>'Property % affected'!H27*'Population Estimate'!B26</f>
        <v>137.1915307486878</v>
      </c>
      <c r="I27" s="44">
        <f>'Property % affected'!I27*'Population Estimate'!C26</f>
        <v>167.62741074715026</v>
      </c>
      <c r="J27" s="44">
        <f>'Property % affected'!J27*'Population Estimate'!D26</f>
        <v>109.57457724045999</v>
      </c>
      <c r="K27" s="44">
        <f>'Property % affected'!K27*'Population Estimate'!E26</f>
        <v>118.9779665468827</v>
      </c>
      <c r="L27" s="44">
        <f>'Property % affected'!L27*'Population Estimate'!F26</f>
        <v>97.835595917254864</v>
      </c>
      <c r="M27" s="44">
        <f>'Property % affected'!M27*'Population Estimate'!G26</f>
        <v>40.06435701427916</v>
      </c>
      <c r="N27" s="45">
        <f>'Property % affected'!N27*'Population Estimate'!B26</f>
        <v>9657.7928447696886</v>
      </c>
      <c r="O27" s="45">
        <f>'Property % affected'!O27*'Population Estimate'!C26</f>
        <v>19783.332330072095</v>
      </c>
      <c r="P27" s="45">
        <f>'Property % affected'!P27*'Population Estimate'!D26</f>
        <v>14997.021980532123</v>
      </c>
      <c r="Q27" s="45">
        <f>'Property % affected'!Q27*'Population Estimate'!E26</f>
        <v>7376.5242459830433</v>
      </c>
      <c r="R27" s="45">
        <f>'Property % affected'!R27*'Population Estimate'!F26</f>
        <v>4731.2590705033881</v>
      </c>
      <c r="S27" s="45">
        <f>'Property % affected'!S27*'Population Estimate'!G26</f>
        <v>2583.3113295902604</v>
      </c>
      <c r="U27">
        <v>2046</v>
      </c>
      <c r="V27" s="43">
        <f>'Population Estimate'!J26*Assumptions!C$41*'Property % affected'!B27</f>
        <v>106.75116708626993</v>
      </c>
      <c r="W27" s="43">
        <f>'Population Estimate'!K26*Assumptions!D$41*'Property % affected'!C27</f>
        <v>154.37259833037294</v>
      </c>
      <c r="X27" s="43">
        <f>'Population Estimate'!L26*Assumptions!E$41*'Property % affected'!D27</f>
        <v>166.85944814742126</v>
      </c>
      <c r="Y27" s="43">
        <f>'Population Estimate'!M26*Assumptions!F$41*'Property % affected'!E27</f>
        <v>178.72283668782404</v>
      </c>
      <c r="Z27" s="43">
        <f>'Population Estimate'!N26*Assumptions!G$41*'Property % affected'!F27</f>
        <v>133.84847116876122</v>
      </c>
      <c r="AA27" s="43">
        <f>'Population Estimate'!O26*Assumptions!H$41*'Property % affected'!G27</f>
        <v>71.586995207949442</v>
      </c>
      <c r="AB27" s="44">
        <f>'Population Estimate'!J26*Assumptions!C$41*'Property % affected'!H27</f>
        <v>127.72197744125992</v>
      </c>
      <c r="AC27" s="44">
        <f>'Population Estimate'!K26*Assumptions!D$41*'Property % affected'!I27</f>
        <v>153.07600629652003</v>
      </c>
      <c r="AD27" s="44">
        <f>'Population Estimate'!L26*Assumptions!E$41*'Property % affected'!J27</f>
        <v>99.011778658614944</v>
      </c>
      <c r="AE27" s="44">
        <f>'Population Estimate'!M26*Assumptions!F$41*'Property % affected'!K27</f>
        <v>118.67181450914718</v>
      </c>
      <c r="AF27" s="44">
        <f>'Population Estimate'!N26*Assumptions!G$41*'Property % affected'!L27</f>
        <v>95.837109975974968</v>
      </c>
      <c r="AG27" s="44">
        <f>'Population Estimate'!O26*Assumptions!H$41*'Property % affected'!M27</f>
        <v>36.644223460143337</v>
      </c>
      <c r="AH27" s="45">
        <f>'Population Estimate'!J26*Assumptions!C$41*'Property % affected'!N27</f>
        <v>8991.1701773459063</v>
      </c>
      <c r="AI27" s="45">
        <f>'Population Estimate'!K26*Assumptions!D$41*'Property % affected'!O27</f>
        <v>18065.980324018979</v>
      </c>
      <c r="AJ27" s="45">
        <f>'Population Estimate'!L26*Assumptions!E$41*'Property % affected'!P27</f>
        <v>13551.335157025298</v>
      </c>
      <c r="AK27" s="45">
        <f>'Population Estimate'!M26*Assumptions!F$41*'Property % affected'!Q27</f>
        <v>7357.5431018699173</v>
      </c>
      <c r="AL27" s="45">
        <f>'Population Estimate'!N26*Assumptions!G$41*'Property % affected'!R27</f>
        <v>4634.6137273815357</v>
      </c>
      <c r="AM27" s="45">
        <f>'Population Estimate'!O26*Assumptions!H$41*'Property % affected'!S27</f>
        <v>2362.784396986252</v>
      </c>
    </row>
    <row r="28" spans="1:39" x14ac:dyDescent="0.35">
      <c r="A28">
        <v>2047</v>
      </c>
      <c r="B28" s="43">
        <f>'Property % affected'!B28*'Population Estimate'!B27</f>
        <v>117.9849088242254</v>
      </c>
      <c r="C28" s="43">
        <f>'Property % affected'!C28*'Population Estimate'!C27</f>
        <v>173.94032979417821</v>
      </c>
      <c r="D28" s="43">
        <f>'Property % affected'!D28*'Population Estimate'!D27</f>
        <v>190.00538334147151</v>
      </c>
      <c r="E28" s="43">
        <f>'Property % affected'!E28*'Population Estimate'!E27</f>
        <v>184.37038801653526</v>
      </c>
      <c r="F28" s="43">
        <f>'Property % affected'!F28*'Population Estimate'!F27</f>
        <v>140.59463941765782</v>
      </c>
      <c r="G28" s="43">
        <f>'Property % affected'!G28*'Population Estimate'!G27</f>
        <v>80.533940508583129</v>
      </c>
      <c r="H28" s="44">
        <f>'Property % affected'!H28*'Population Estimate'!B27</f>
        <v>138.01925532046354</v>
      </c>
      <c r="I28" s="44">
        <f>'Property % affected'!I28*'Population Estimate'!C27</f>
        <v>168.63876564654802</v>
      </c>
      <c r="J28" s="44">
        <f>'Property % affected'!J28*'Population Estimate'!D27</f>
        <v>110.23567905577549</v>
      </c>
      <c r="K28" s="44">
        <f>'Property % affected'!K28*'Population Estimate'!E27</f>
        <v>119.69580230447892</v>
      </c>
      <c r="L28" s="44">
        <f>'Property % affected'!L28*'Population Estimate'!F27</f>
        <v>98.425872345348509</v>
      </c>
      <c r="M28" s="44">
        <f>'Property % affected'!M28*'Population Estimate'!G27</f>
        <v>40.30607931719495</v>
      </c>
      <c r="N28" s="45">
        <f>'Property % affected'!N28*'Population Estimate'!B27</f>
        <v>9791.9574750597003</v>
      </c>
      <c r="O28" s="45">
        <f>'Property % affected'!O28*'Population Estimate'!C27</f>
        <v>20058.159457825819</v>
      </c>
      <c r="P28" s="45">
        <f>'Property % affected'!P28*'Population Estimate'!D27</f>
        <v>15205.358392568432</v>
      </c>
      <c r="Q28" s="45">
        <f>'Property % affected'!Q28*'Population Estimate'!E27</f>
        <v>7478.9978301854217</v>
      </c>
      <c r="R28" s="45">
        <f>'Property % affected'!R28*'Population Estimate'!F27</f>
        <v>4796.985021991788</v>
      </c>
      <c r="S28" s="45">
        <f>'Property % affected'!S28*'Population Estimate'!G27</f>
        <v>2619.1983086370492</v>
      </c>
      <c r="U28">
        <v>2047</v>
      </c>
      <c r="V28" s="43">
        <f>'Population Estimate'!J27*Assumptions!C$41*'Property % affected'!B28</f>
        <v>109.84107970091266</v>
      </c>
      <c r="W28" s="43">
        <f>'Population Estimate'!K27*Assumptions!D$41*'Property % affected'!C28</f>
        <v>158.84091330954979</v>
      </c>
      <c r="X28" s="43">
        <f>'Population Estimate'!L27*Assumptions!E$41*'Property % affected'!D28</f>
        <v>171.6891950042999</v>
      </c>
      <c r="Y28" s="43">
        <f>'Population Estimate'!M27*Assumptions!F$41*'Property % affected'!E28</f>
        <v>183.89596933526533</v>
      </c>
      <c r="Z28" s="43">
        <f>'Population Estimate'!N27*Assumptions!G$41*'Property % affected'!F28</f>
        <v>137.72271527122396</v>
      </c>
      <c r="AA28" s="43">
        <f>'Population Estimate'!O27*Assumptions!H$41*'Property % affected'!G28</f>
        <v>73.659080840124801</v>
      </c>
      <c r="AB28" s="44">
        <f>'Population Estimate'!J27*Assumptions!C$41*'Property % affected'!H28</f>
        <v>128.49256888015552</v>
      </c>
      <c r="AC28" s="44">
        <f>'Population Estimate'!K27*Assumptions!D$41*'Property % affected'!I28</f>
        <v>153.99956747460055</v>
      </c>
      <c r="AD28" s="44">
        <f>'Population Estimate'!L27*Assumptions!E$41*'Property % affected'!J28</f>
        <v>99.609151409277558</v>
      </c>
      <c r="AE28" s="44">
        <f>'Population Estimate'!M27*Assumptions!F$41*'Property % affected'!K28</f>
        <v>119.38780314423555</v>
      </c>
      <c r="AF28" s="44">
        <f>'Population Estimate'!N27*Assumptions!G$41*'Property % affected'!L28</f>
        <v>96.415328838190305</v>
      </c>
      <c r="AG28" s="44">
        <f>'Population Estimate'!O27*Assumptions!H$41*'Property % affected'!M28</f>
        <v>36.865310899040452</v>
      </c>
      <c r="AH28" s="45">
        <f>'Population Estimate'!J27*Assumptions!C$41*'Property % affected'!N28</f>
        <v>9116.0741841005656</v>
      </c>
      <c r="AI28" s="45">
        <f>'Population Estimate'!K27*Assumptions!D$41*'Property % affected'!O28</f>
        <v>18316.95025161597</v>
      </c>
      <c r="AJ28" s="45">
        <f>'Population Estimate'!L27*Assumptions!E$41*'Property % affected'!P28</f>
        <v>13739.588301454974</v>
      </c>
      <c r="AK28" s="45">
        <f>'Population Estimate'!M27*Assumptions!F$41*'Property % affected'!Q28</f>
        <v>7459.7530028246474</v>
      </c>
      <c r="AL28" s="45">
        <f>'Population Estimate'!N27*Assumptions!G$41*'Property % affected'!R28</f>
        <v>4698.9970960523488</v>
      </c>
      <c r="AM28" s="45">
        <f>'Population Estimate'!O27*Assumptions!H$41*'Property % affected'!S28</f>
        <v>2395.6078484903237</v>
      </c>
    </row>
    <row r="29" spans="1:39" x14ac:dyDescent="0.35">
      <c r="A29">
        <v>2048</v>
      </c>
      <c r="B29" s="43">
        <f>'Property % affected'!B29*'Population Estimate'!B28</f>
        <v>121.39998210224236</v>
      </c>
      <c r="C29" s="43">
        <f>'Property % affected'!C29*'Population Estimate'!C28</f>
        <v>178.97503277584963</v>
      </c>
      <c r="D29" s="43">
        <f>'Property % affected'!D29*'Population Estimate'!D28</f>
        <v>195.50508931060983</v>
      </c>
      <c r="E29" s="43">
        <f>'Property % affected'!E29*'Population Estimate'!E28</f>
        <v>189.70698904159462</v>
      </c>
      <c r="F29" s="43">
        <f>'Property % affected'!F29*'Population Estimate'!F28</f>
        <v>144.66415136535099</v>
      </c>
      <c r="G29" s="43">
        <f>'Property % affected'!G29*'Population Estimate'!G28</f>
        <v>82.864995479469371</v>
      </c>
      <c r="H29" s="44">
        <f>'Property % affected'!H29*'Population Estimate'!B28</f>
        <v>138.85197384458451</v>
      </c>
      <c r="I29" s="44">
        <f>'Property % affected'!I29*'Population Estimate'!C28</f>
        <v>169.65622240439467</v>
      </c>
      <c r="J29" s="44">
        <f>'Property % affected'!J29*'Population Estimate'!D28</f>
        <v>110.90076952996807</v>
      </c>
      <c r="K29" s="44">
        <f>'Property % affected'!K29*'Population Estimate'!E28</f>
        <v>120.41796901670345</v>
      </c>
      <c r="L29" s="44">
        <f>'Property % affected'!L29*'Population Estimate'!F28</f>
        <v>99.019710117943603</v>
      </c>
      <c r="M29" s="44">
        <f>'Property % affected'!M29*'Population Estimate'!G28</f>
        <v>40.549260015454657</v>
      </c>
      <c r="N29" s="45">
        <f>'Property % affected'!N29*'Population Estimate'!B28</f>
        <v>9927.9859005573944</v>
      </c>
      <c r="O29" s="45">
        <f>'Property % affected'!O29*'Population Estimate'!C28</f>
        <v>20336.804443404977</v>
      </c>
      <c r="P29" s="45">
        <f>'Property % affected'!P29*'Population Estimate'!D28</f>
        <v>15416.588983238111</v>
      </c>
      <c r="Q29" s="45">
        <f>'Property % affected'!Q29*'Population Estimate'!E28</f>
        <v>7582.8949622687678</v>
      </c>
      <c r="R29" s="45">
        <f>'Property % affected'!R29*'Population Estimate'!F28</f>
        <v>4863.6240286806515</v>
      </c>
      <c r="S29" s="45">
        <f>'Property % affected'!S29*'Population Estimate'!G28</f>
        <v>2655.583824290848</v>
      </c>
      <c r="U29">
        <v>2048</v>
      </c>
      <c r="V29" s="43">
        <f>'Population Estimate'!J28*Assumptions!C$41*'Property % affected'!B29</f>
        <v>113.0204298385982</v>
      </c>
      <c r="W29" s="43">
        <f>'Population Estimate'!K28*Assumptions!D$41*'Property % affected'!C29</f>
        <v>163.43856366928694</v>
      </c>
      <c r="X29" s="43">
        <f>'Population Estimate'!L28*Assumptions!E$41*'Property % affected'!D29</f>
        <v>176.65873888772106</v>
      </c>
      <c r="Y29" s="43">
        <f>'Population Estimate'!M28*Assumptions!F$41*'Property % affected'!E29</f>
        <v>189.21883831122497</v>
      </c>
      <c r="Z29" s="43">
        <f>'Population Estimate'!N28*Assumptions!G$41*'Property % affected'!F29</f>
        <v>141.70909937225679</v>
      </c>
      <c r="AA29" s="43">
        <f>'Population Estimate'!O28*Assumptions!H$41*'Property % affected'!G29</f>
        <v>75.791142992540969</v>
      </c>
      <c r="AB29" s="44">
        <f>'Population Estimate'!J28*Assumptions!C$41*'Property % affected'!H29</f>
        <v>129.26780956718832</v>
      </c>
      <c r="AC29" s="44">
        <f>'Population Estimate'!K28*Assumptions!D$41*'Property % affected'!I29</f>
        <v>154.92870082084963</v>
      </c>
      <c r="AD29" s="44">
        <f>'Population Estimate'!L28*Assumptions!E$41*'Property % affected'!J29</f>
        <v>100.21012831904193</v>
      </c>
      <c r="AE29" s="44">
        <f>'Population Estimate'!M28*Assumptions!F$41*'Property % affected'!K29</f>
        <v>120.10811158961496</v>
      </c>
      <c r="AF29" s="44">
        <f>'Population Estimate'!N28*Assumptions!G$41*'Property % affected'!L29</f>
        <v>96.997036297387638</v>
      </c>
      <c r="AG29" s="44">
        <f>'Population Estimate'!O28*Assumptions!H$41*'Property % affected'!M29</f>
        <v>37.08773223591718</v>
      </c>
      <c r="AH29" s="45">
        <f>'Population Estimate'!J28*Assumptions!C$41*'Property % affected'!N29</f>
        <v>9242.7133388499387</v>
      </c>
      <c r="AI29" s="45">
        <f>'Population Estimate'!K28*Assumptions!D$41*'Property % affected'!O29</f>
        <v>18571.406616341115</v>
      </c>
      <c r="AJ29" s="45">
        <f>'Population Estimate'!L28*Assumptions!E$41*'Property % affected'!P29</f>
        <v>13930.45663073375</v>
      </c>
      <c r="AK29" s="45">
        <f>'Population Estimate'!M28*Assumptions!F$41*'Property % affected'!Q29</f>
        <v>7563.3827886116533</v>
      </c>
      <c r="AL29" s="45">
        <f>'Population Estimate'!N28*Assumptions!G$41*'Property % affected'!R29</f>
        <v>4764.2748689616255</v>
      </c>
      <c r="AM29" s="45">
        <f>'Population Estimate'!O28*Assumptions!H$41*'Property % affected'!S29</f>
        <v>2428.8872785297262</v>
      </c>
    </row>
    <row r="30" spans="1:39" x14ac:dyDescent="0.35">
      <c r="A30">
        <v>2049</v>
      </c>
      <c r="B30" s="43">
        <f>'Property % affected'!B30*'Population Estimate'!B29</f>
        <v>124.91390467895739</v>
      </c>
      <c r="C30" s="43">
        <f>'Property % affected'!C30*'Population Estimate'!C29</f>
        <v>184.15546523925565</v>
      </c>
      <c r="D30" s="43">
        <f>'Property % affected'!D30*'Population Estimate'!D29</f>
        <v>201.16398427331799</v>
      </c>
      <c r="E30" s="43">
        <f>'Property % affected'!E30*'Population Estimate'!E29</f>
        <v>195.19805798749005</v>
      </c>
      <c r="F30" s="43">
        <f>'Property % affected'!F30*'Population Estimate'!F29</f>
        <v>148.85145533954685</v>
      </c>
      <c r="G30" s="43">
        <f>'Property % affected'!G30*'Population Estimate'!G29</f>
        <v>85.263522838307566</v>
      </c>
      <c r="H30" s="44">
        <f>'Property % affected'!H30*'Population Estimate'!B29</f>
        <v>139.68971645131478</v>
      </c>
      <c r="I30" s="44">
        <f>'Property % affected'!I30*'Population Estimate'!C29</f>
        <v>170.67981783534015</v>
      </c>
      <c r="J30" s="44">
        <f>'Property % affected'!J30*'Population Estimate'!D29</f>
        <v>111.56987272801425</v>
      </c>
      <c r="K30" s="44">
        <f>'Property % affected'!K30*'Population Estimate'!E29</f>
        <v>121.14449281372299</v>
      </c>
      <c r="L30" s="44">
        <f>'Property % affected'!L30*'Population Estimate'!F29</f>
        <v>99.617130721879221</v>
      </c>
      <c r="M30" s="44">
        <f>'Property % affected'!M30*'Population Estimate'!G29</f>
        <v>40.793907908068377</v>
      </c>
      <c r="N30" s="45">
        <f>'Property % affected'!N30*'Population Estimate'!B29</f>
        <v>10065.904012830229</v>
      </c>
      <c r="O30" s="45">
        <f>'Property % affected'!O30*'Population Estimate'!C29</f>
        <v>20619.320323925996</v>
      </c>
      <c r="P30" s="45">
        <f>'Property % affected'!P30*'Population Estimate'!D29</f>
        <v>15630.75395804282</v>
      </c>
      <c r="Q30" s="45">
        <f>'Property % affected'!Q30*'Population Estimate'!E29</f>
        <v>7688.2354179497734</v>
      </c>
      <c r="R30" s="45">
        <f>'Property % affected'!R30*'Population Estimate'!F29</f>
        <v>4931.1887745978247</v>
      </c>
      <c r="S30" s="45">
        <f>'Property % affected'!S30*'Population Estimate'!G29</f>
        <v>2692.4748021484925</v>
      </c>
      <c r="U30">
        <v>2049</v>
      </c>
      <c r="V30" s="43">
        <f>'Population Estimate'!J29*Assumptions!C$41*'Property % affected'!B30</f>
        <v>116.29180626850092</v>
      </c>
      <c r="W30" s="43">
        <f>'Population Estimate'!K29*Assumptions!D$41*'Property % affected'!C30</f>
        <v>168.16929302227561</v>
      </c>
      <c r="X30" s="43">
        <f>'Population Estimate'!L29*Assumptions!E$41*'Property % affected'!D30</f>
        <v>181.77212622272714</v>
      </c>
      <c r="Y30" s="43">
        <f>'Population Estimate'!M29*Assumptions!F$41*'Property % affected'!E30</f>
        <v>194.69577773384881</v>
      </c>
      <c r="Z30" s="43">
        <f>'Population Estimate'!N29*Assumptions!G$41*'Property % affected'!F30</f>
        <v>145.81086936420579</v>
      </c>
      <c r="AA30" s="43">
        <f>'Population Estimate'!O29*Assumptions!H$41*'Property % affected'!G30</f>
        <v>77.984917685623131</v>
      </c>
      <c r="AB30" s="44">
        <f>'Population Estimate'!J29*Assumptions!C$41*'Property % affected'!H30</f>
        <v>130.04772755290125</v>
      </c>
      <c r="AC30" s="44">
        <f>'Population Estimate'!K29*Assumptions!D$41*'Property % affected'!I30</f>
        <v>155.86343995411016</v>
      </c>
      <c r="AD30" s="44">
        <f>'Population Estimate'!L29*Assumptions!E$41*'Property % affected'!J30</f>
        <v>100.81473113306271</v>
      </c>
      <c r="AE30" s="44">
        <f>'Population Estimate'!M29*Assumptions!F$41*'Property % affected'!K30</f>
        <v>120.83276590821444</v>
      </c>
      <c r="AF30" s="44">
        <f>'Population Estimate'!N29*Assumptions!G$41*'Property % affected'!L30</f>
        <v>97.582253401494782</v>
      </c>
      <c r="AG30" s="44">
        <f>'Population Estimate'!O29*Assumptions!H$41*'Property % affected'!M30</f>
        <v>37.311495518647391</v>
      </c>
      <c r="AH30" s="45">
        <f>'Population Estimate'!J29*Assumptions!C$41*'Property % affected'!N30</f>
        <v>9371.1117460134265</v>
      </c>
      <c r="AI30" s="45">
        <f>'Population Estimate'!K29*Assumptions!D$41*'Property % affected'!O30</f>
        <v>18829.397851263522</v>
      </c>
      <c r="AJ30" s="45">
        <f>'Population Estimate'!L29*Assumptions!E$41*'Property % affected'!P30</f>
        <v>14123.976474622885</v>
      </c>
      <c r="AK30" s="45">
        <f>'Population Estimate'!M29*Assumptions!F$41*'Property % affected'!Q30</f>
        <v>7668.4521840610987</v>
      </c>
      <c r="AL30" s="45">
        <f>'Population Estimate'!N29*Assumptions!G$41*'Property % affected'!R30</f>
        <v>4830.4594710408055</v>
      </c>
      <c r="AM30" s="45">
        <f>'Population Estimate'!O29*Assumptions!H$41*'Property % affected'!S30</f>
        <v>2462.6290214908558</v>
      </c>
    </row>
    <row r="31" spans="1:39" x14ac:dyDescent="0.35">
      <c r="A31">
        <v>2050</v>
      </c>
      <c r="B31" s="43">
        <f>'Property % affected'!B31*'Population Estimate'!B30</f>
        <v>133.34801179362549</v>
      </c>
      <c r="C31" s="43">
        <f>'Property % affected'!C31*'Population Estimate'!C30</f>
        <v>196.58952471062739</v>
      </c>
      <c r="D31" s="43">
        <f>'Property % affected'!D31*'Population Estimate'!D30</f>
        <v>214.74644809377992</v>
      </c>
      <c r="E31" s="43">
        <f>'Property % affected'!E31*'Population Estimate'!E30</f>
        <v>208.37770627302649</v>
      </c>
      <c r="F31" s="43">
        <f>'Property % affected'!F31*'Population Estimate'!F30</f>
        <v>158.90181059610984</v>
      </c>
      <c r="G31" s="43">
        <f>'Property % affected'!G31*'Population Estimate'!G30</f>
        <v>91.020461478889317</v>
      </c>
      <c r="H31" s="44">
        <f>'Property % affected'!H31*'Population Estimate'!B30</f>
        <v>145.80096987595729</v>
      </c>
      <c r="I31" s="44">
        <f>'Property % affected'!I31*'Population Estimate'!C30</f>
        <v>178.14685011059797</v>
      </c>
      <c r="J31" s="44">
        <f>'Property % affected'!J31*'Population Estimate'!D30</f>
        <v>116.45091754732734</v>
      </c>
      <c r="K31" s="44">
        <f>'Property % affected'!K31*'Population Estimate'!E30</f>
        <v>126.44441549516442</v>
      </c>
      <c r="L31" s="44">
        <f>'Property % affected'!L31*'Population Estimate'!F30</f>
        <v>103.97525776761145</v>
      </c>
      <c r="M31" s="44">
        <f>'Property % affected'!M31*'Population Estimate'!G30</f>
        <v>42.578591245833053</v>
      </c>
      <c r="N31" s="45">
        <f>'Property % affected'!N31*'Population Estimate'!B30</f>
        <v>10588.343375817709</v>
      </c>
      <c r="O31" s="45">
        <f>'Property % affected'!O31*'Population Estimate'!C30</f>
        <v>21689.501855712511</v>
      </c>
      <c r="P31" s="45">
        <f>'Property % affected'!P31*'Population Estimate'!D30</f>
        <v>16442.019506616023</v>
      </c>
      <c r="Q31" s="45">
        <f>'Property % affected'!Q31*'Population Estimate'!E30</f>
        <v>8087.2693059276198</v>
      </c>
      <c r="R31" s="45">
        <f>'Property % affected'!R31*'Population Estimate'!F30</f>
        <v>5187.1267528348653</v>
      </c>
      <c r="S31" s="45">
        <f>'Property % affected'!S31*'Population Estimate'!G30</f>
        <v>2832.2193118022055</v>
      </c>
      <c r="U31">
        <v>2050</v>
      </c>
      <c r="V31" s="43">
        <f>'Population Estimate'!J30*Assumptions!C$41*'Property % affected'!B31</f>
        <v>124.14375480175329</v>
      </c>
      <c r="W31" s="43">
        <f>'Population Estimate'!K30*Assumptions!D$41*'Property % affected'!C31</f>
        <v>179.52397634910955</v>
      </c>
      <c r="X31" s="43">
        <f>'Population Estimate'!L30*Assumptions!E$41*'Property % affected'!D31</f>
        <v>194.04526416492536</v>
      </c>
      <c r="Y31" s="43">
        <f>'Population Estimate'!M30*Assumptions!F$41*'Property % affected'!E31</f>
        <v>207.84151237725163</v>
      </c>
      <c r="Z31" s="43">
        <f>'Population Estimate'!N30*Assumptions!G$41*'Property % affected'!F31</f>
        <v>155.65592619643974</v>
      </c>
      <c r="AA31" s="43">
        <f>'Population Estimate'!O30*Assumptions!H$41*'Property % affected'!G31</f>
        <v>83.250409552037567</v>
      </c>
      <c r="AB31" s="44">
        <f>'Population Estimate'!J30*Assumptions!C$41*'Property % affected'!H31</f>
        <v>135.73715581265171</v>
      </c>
      <c r="AC31" s="44">
        <f>'Population Estimate'!K30*Assumptions!D$41*'Property % affected'!I31</f>
        <v>162.68227390548478</v>
      </c>
      <c r="AD31" s="44">
        <f>'Population Estimate'!L30*Assumptions!E$41*'Property % affected'!J31</f>
        <v>105.2252517250067</v>
      </c>
      <c r="AE31" s="44">
        <f>'Population Estimate'!M30*Assumptions!F$41*'Property % affected'!K31</f>
        <v>126.11905092063314</v>
      </c>
      <c r="AF31" s="44">
        <f>'Population Estimate'!N30*Assumptions!G$41*'Property % affected'!L31</f>
        <v>101.85135706519975</v>
      </c>
      <c r="AG31" s="44">
        <f>'Population Estimate'!O30*Assumptions!H$41*'Property % affected'!M31</f>
        <v>38.943827594046361</v>
      </c>
      <c r="AH31" s="45">
        <f>'Population Estimate'!J30*Assumptions!C$41*'Property % affected'!N31</f>
        <v>9857.490082706423</v>
      </c>
      <c r="AI31" s="45">
        <f>'Population Estimate'!K30*Assumptions!D$41*'Property % affected'!O31</f>
        <v>19806.679037962022</v>
      </c>
      <c r="AJ31" s="45">
        <f>'Population Estimate'!L30*Assumptions!E$41*'Property % affected'!P31</f>
        <v>14857.037435948045</v>
      </c>
      <c r="AK31" s="45">
        <f>'Population Estimate'!M30*Assumptions!F$41*'Property % affected'!Q31</f>
        <v>8066.4592849667215</v>
      </c>
      <c r="AL31" s="45">
        <f>'Population Estimate'!N30*Assumptions!G$41*'Property % affected'!R31</f>
        <v>5081.1694088437807</v>
      </c>
      <c r="AM31" s="45">
        <f>'Population Estimate'!O30*Assumptions!H$41*'Property % affected'!S31</f>
        <v>2590.4441025429169</v>
      </c>
    </row>
    <row r="32" spans="1:39" x14ac:dyDescent="0.35">
      <c r="A32">
        <v>2051</v>
      </c>
      <c r="B32" s="43">
        <f>'Property % affected'!B32*'Population Estimate'!B31</f>
        <v>137.20777009908429</v>
      </c>
      <c r="C32" s="43">
        <f>'Property % affected'!C32*'Population Estimate'!C31</f>
        <v>202.27980865683551</v>
      </c>
      <c r="D32" s="43">
        <f>'Property % affected'!D32*'Population Estimate'!D31</f>
        <v>220.96228420148682</v>
      </c>
      <c r="E32" s="43">
        <f>'Property % affected'!E32*'Population Estimate'!E31</f>
        <v>214.40919914376022</v>
      </c>
      <c r="F32" s="43">
        <f>'Property % affected'!F32*'Population Estimate'!F31</f>
        <v>163.50122362785405</v>
      </c>
      <c r="G32" s="43">
        <f>'Property % affected'!G32*'Population Estimate'!G31</f>
        <v>93.655048807446931</v>
      </c>
      <c r="H32" s="44">
        <f>'Property % affected'!H32*'Population Estimate'!B31</f>
        <v>146.68063821041252</v>
      </c>
      <c r="I32" s="44">
        <f>'Property % affected'!I32*'Population Estimate'!C31</f>
        <v>179.22167247329256</v>
      </c>
      <c r="J32" s="44">
        <f>'Property % affected'!J32*'Population Estimate'!D31</f>
        <v>117.15350673292602</v>
      </c>
      <c r="K32" s="44">
        <f>'Property % affected'!K32*'Population Estimate'!E31</f>
        <v>127.2072989552294</v>
      </c>
      <c r="L32" s="44">
        <f>'Property % affected'!L32*'Population Estimate'!F31</f>
        <v>104.60257692675565</v>
      </c>
      <c r="M32" s="44">
        <f>'Property % affected'!M32*'Population Estimate'!G31</f>
        <v>42.83548280476122</v>
      </c>
      <c r="N32" s="45">
        <f>'Property % affected'!N32*'Population Estimate'!B31</f>
        <v>10735.435076502674</v>
      </c>
      <c r="O32" s="45">
        <f>'Property % affected'!O32*'Population Estimate'!C31</f>
        <v>21990.809208688315</v>
      </c>
      <c r="P32" s="45">
        <f>'Property % affected'!P32*'Population Estimate'!D31</f>
        <v>16670.429610641077</v>
      </c>
      <c r="Q32" s="45">
        <f>'Property % affected'!Q32*'Population Estimate'!E31</f>
        <v>8199.6164554187326</v>
      </c>
      <c r="R32" s="45">
        <f>'Property % affected'!R32*'Population Estimate'!F31</f>
        <v>5259.1855507659493</v>
      </c>
      <c r="S32" s="45">
        <f>'Property % affected'!S32*'Population Estimate'!G31</f>
        <v>2871.5640837367114</v>
      </c>
      <c r="U32">
        <v>2051</v>
      </c>
      <c r="V32" s="43">
        <f>'Population Estimate'!J31*Assumptions!C$41*'Property % affected'!B32</f>
        <v>127.73709588139744</v>
      </c>
      <c r="W32" s="43">
        <f>'Population Estimate'!K31*Assumptions!D$41*'Property % affected'!C32</f>
        <v>184.72029798467207</v>
      </c>
      <c r="X32" s="43">
        <f>'Population Estimate'!L31*Assumptions!E$41*'Property % affected'!D32</f>
        <v>199.66190448765212</v>
      </c>
      <c r="Y32" s="43">
        <f>'Population Estimate'!M31*Assumptions!F$41*'Property % affected'!E32</f>
        <v>213.85748511525361</v>
      </c>
      <c r="Z32" s="43">
        <f>'Population Estimate'!N31*Assumptions!G$41*'Property % affected'!F32</f>
        <v>160.16138710170171</v>
      </c>
      <c r="AA32" s="43">
        <f>'Population Estimate'!O31*Assumptions!H$41*'Property % affected'!G32</f>
        <v>85.660092721507112</v>
      </c>
      <c r="AB32" s="44">
        <f>'Population Estimate'!J31*Assumptions!C$41*'Property % affected'!H32</f>
        <v>136.55610563087987</v>
      </c>
      <c r="AC32" s="44">
        <f>'Population Estimate'!K31*Assumptions!D$41*'Property % affected'!I32</f>
        <v>163.66379306172621</v>
      </c>
      <c r="AD32" s="44">
        <f>'Population Estimate'!L31*Assumptions!E$41*'Property % affected'!J32</f>
        <v>105.86011253564688</v>
      </c>
      <c r="AE32" s="44">
        <f>'Population Estimate'!M31*Assumptions!F$41*'Property % affected'!K32</f>
        <v>126.87997134222442</v>
      </c>
      <c r="AF32" s="44">
        <f>'Population Estimate'!N31*Assumptions!G$41*'Property % affected'!L32</f>
        <v>102.4658619872711</v>
      </c>
      <c r="AG32" s="44">
        <f>'Population Estimate'!O31*Assumptions!H$41*'Property % affected'!M32</f>
        <v>39.178789350378381</v>
      </c>
      <c r="AH32" s="45">
        <f>'Population Estimate'!J31*Assumptions!C$41*'Property % affected'!N32</f>
        <v>9994.4288775005134</v>
      </c>
      <c r="AI32" s="45">
        <f>'Population Estimate'!K31*Assumptions!D$41*'Property % affected'!O32</f>
        <v>20081.830494729937</v>
      </c>
      <c r="AJ32" s="45">
        <f>'Population Estimate'!L31*Assumptions!E$41*'Property % affected'!P32</f>
        <v>15063.429203387777</v>
      </c>
      <c r="AK32" s="45">
        <f>'Population Estimate'!M31*Assumptions!F$41*'Property % affected'!Q32</f>
        <v>8178.5173447234165</v>
      </c>
      <c r="AL32" s="45">
        <f>'Population Estimate'!N31*Assumptions!G$41*'Property % affected'!R32</f>
        <v>5151.7562630179864</v>
      </c>
      <c r="AM32" s="45">
        <f>'Population Estimate'!O31*Assumptions!H$41*'Property % affected'!S32</f>
        <v>2626.4301690169796</v>
      </c>
    </row>
    <row r="33" spans="1:39" x14ac:dyDescent="0.35">
      <c r="A33">
        <v>2052</v>
      </c>
      <c r="B33" s="43">
        <f>'Property % affected'!B33*'Population Estimate'!B32</f>
        <v>141.17924911170752</v>
      </c>
      <c r="C33" s="43">
        <f>'Property % affected'!C33*'Population Estimate'!C32</f>
        <v>208.13479787630857</v>
      </c>
      <c r="D33" s="43">
        <f>'Property % affected'!D33*'Population Estimate'!D32</f>
        <v>227.35803769018347</v>
      </c>
      <c r="E33" s="43">
        <f>'Property % affected'!E33*'Population Estimate'!E32</f>
        <v>220.61527358034556</v>
      </c>
      <c r="F33" s="43">
        <f>'Property % affected'!F33*'Population Estimate'!F32</f>
        <v>168.23376667339238</v>
      </c>
      <c r="G33" s="43">
        <f>'Property % affected'!G33*'Population Estimate'!G32</f>
        <v>96.365894268286212</v>
      </c>
      <c r="H33" s="44">
        <f>'Property % affected'!H33*'Population Estimate'!B32</f>
        <v>147.56561389213238</v>
      </c>
      <c r="I33" s="44">
        <f>'Property % affected'!I33*'Population Estimate'!C32</f>
        <v>180.3029796158788</v>
      </c>
      <c r="J33" s="44">
        <f>'Property % affected'!J33*'Population Estimate'!D32</f>
        <v>117.86033488524231</v>
      </c>
      <c r="K33" s="44">
        <f>'Property % affected'!K33*'Population Estimate'!E32</f>
        <v>127.97478515849471</v>
      </c>
      <c r="L33" s="44">
        <f>'Property % affected'!L33*'Population Estimate'!F32</f>
        <v>105.23368092217606</v>
      </c>
      <c r="M33" s="44">
        <f>'Property % affected'!M33*'Population Estimate'!G32</f>
        <v>43.093924280469572</v>
      </c>
      <c r="N33" s="45">
        <f>'Property % affected'!N33*'Population Estimate'!B32</f>
        <v>10884.570153345974</v>
      </c>
      <c r="O33" s="45">
        <f>'Property % affected'!O33*'Population Estimate'!C32</f>
        <v>22296.302278863208</v>
      </c>
      <c r="P33" s="45">
        <f>'Property % affected'!P33*'Population Estimate'!D32</f>
        <v>16902.012754060703</v>
      </c>
      <c r="Q33" s="45">
        <f>'Property % affected'!Q33*'Population Estimate'!E32</f>
        <v>8313.5243148999925</v>
      </c>
      <c r="R33" s="45">
        <f>'Property % affected'!R33*'Population Estimate'!F32</f>
        <v>5332.2453788639605</v>
      </c>
      <c r="S33" s="45">
        <f>'Property % affected'!S33*'Population Estimate'!G32</f>
        <v>2911.4554274257885</v>
      </c>
      <c r="U33">
        <v>2052</v>
      </c>
      <c r="V33" s="43">
        <f>'Population Estimate'!J32*Assumptions!C$41*'Property % affected'!B33</f>
        <v>131.43444622139691</v>
      </c>
      <c r="W33" s="43">
        <f>'Population Estimate'!K32*Assumptions!D$41*'Property % affected'!C33</f>
        <v>190.0670271540323</v>
      </c>
      <c r="X33" s="43">
        <f>'Population Estimate'!L32*Assumptions!E$41*'Property % affected'!D33</f>
        <v>205.44111846890462</v>
      </c>
      <c r="Y33" s="43">
        <f>'Population Estimate'!M32*Assumptions!F$41*'Property % affected'!E33</f>
        <v>220.04759018885318</v>
      </c>
      <c r="Z33" s="43">
        <f>'Population Estimate'!N32*Assumptions!G$41*'Property % affected'!F33</f>
        <v>164.79725857638346</v>
      </c>
      <c r="AA33" s="43">
        <f>'Population Estimate'!O32*Assumptions!H$41*'Property % affected'!G33</f>
        <v>88.139524172197952</v>
      </c>
      <c r="AB33" s="44">
        <f>'Population Estimate'!J32*Assumptions!C$41*'Property % affected'!H33</f>
        <v>137.37999646029078</v>
      </c>
      <c r="AC33" s="44">
        <f>'Population Estimate'!K32*Assumptions!D$41*'Property % affected'!I33</f>
        <v>164.65123406692479</v>
      </c>
      <c r="AD33" s="44">
        <f>'Population Estimate'!L32*Assumptions!E$41*'Property % affected'!J33</f>
        <v>106.49880368398907</v>
      </c>
      <c r="AE33" s="44">
        <f>'Population Estimate'!M32*Assumptions!F$41*'Property % affected'!K33</f>
        <v>127.64548266331717</v>
      </c>
      <c r="AF33" s="44">
        <f>'Population Estimate'!N32*Assumptions!G$41*'Property % affected'!L33</f>
        <v>103.0840744328368</v>
      </c>
      <c r="AG33" s="44">
        <f>'Population Estimate'!O32*Assumptions!H$41*'Property % affected'!M33</f>
        <v>39.415168713308155</v>
      </c>
      <c r="AH33" s="45">
        <f>'Population Estimate'!J32*Assumptions!C$41*'Property % affected'!N33</f>
        <v>10133.270005785416</v>
      </c>
      <c r="AI33" s="45">
        <f>'Population Estimate'!K32*Assumptions!D$41*'Property % affected'!O33</f>
        <v>20360.804314853984</v>
      </c>
      <c r="AJ33" s="45">
        <f>'Population Estimate'!L32*Assumptions!E$41*'Property % affected'!P33</f>
        <v>15272.68813474566</v>
      </c>
      <c r="AK33" s="45">
        <f>'Population Estimate'!M32*Assumptions!F$41*'Property % affected'!Q33</f>
        <v>8292.1320984784124</v>
      </c>
      <c r="AL33" s="45">
        <f>'Population Estimate'!N32*Assumptions!G$41*'Property % affected'!R33</f>
        <v>5223.323699334077</v>
      </c>
      <c r="AM33" s="45">
        <f>'Population Estimate'!O32*Assumptions!H$41*'Property % affected'!S33</f>
        <v>2662.9161486059425</v>
      </c>
    </row>
    <row r="34" spans="1:39" x14ac:dyDescent="0.35">
      <c r="A34">
        <v>2053</v>
      </c>
      <c r="B34" s="43">
        <f>'Property % affected'!B34*'Population Estimate'!B33</f>
        <v>145.26568258745132</v>
      </c>
      <c r="C34" s="43">
        <f>'Property % affected'!C34*'Population Estimate'!C33</f>
        <v>214.15925976330971</v>
      </c>
      <c r="D34" s="43">
        <f>'Property % affected'!D34*'Population Estimate'!D33</f>
        <v>233.93891626860298</v>
      </c>
      <c r="E34" s="43">
        <f>'Property % affected'!E34*'Population Estimate'!E33</f>
        <v>227.0009828463424</v>
      </c>
      <c r="F34" s="43">
        <f>'Property % affected'!F34*'Population Estimate'!F33</f>
        <v>173.1032931810781</v>
      </c>
      <c r="G34" s="43">
        <f>'Property % affected'!G34*'Population Estimate'!G33</f>
        <v>99.155205153105612</v>
      </c>
      <c r="H34" s="44">
        <f>'Property % affected'!H34*'Population Estimate'!B33</f>
        <v>148.45592894220232</v>
      </c>
      <c r="I34" s="44">
        <f>'Property % affected'!I34*'Population Estimate'!C33</f>
        <v>181.39081066330567</v>
      </c>
      <c r="J34" s="44">
        <f>'Property % affected'!J34*'Population Estimate'!D33</f>
        <v>118.57142757944762</v>
      </c>
      <c r="K34" s="44">
        <f>'Property % affected'!K34*'Population Estimate'!E33</f>
        <v>128.74690187492271</v>
      </c>
      <c r="L34" s="44">
        <f>'Property % affected'!L34*'Population Estimate'!F33</f>
        <v>105.86859258911605</v>
      </c>
      <c r="M34" s="44">
        <f>'Property % affected'!M34*'Population Estimate'!G33</f>
        <v>43.353925024149078</v>
      </c>
      <c r="N34" s="45">
        <f>'Property % affected'!N34*'Population Estimate'!B33</f>
        <v>11035.776992627083</v>
      </c>
      <c r="O34" s="45">
        <f>'Property % affected'!O34*'Population Estimate'!C33</f>
        <v>22606.039213601678</v>
      </c>
      <c r="P34" s="45">
        <f>'Property % affected'!P34*'Population Estimate'!D33</f>
        <v>17136.813016269029</v>
      </c>
      <c r="Q34" s="45">
        <f>'Property % affected'!Q34*'Population Estimate'!E33</f>
        <v>8429.0145655238321</v>
      </c>
      <c r="R34" s="45">
        <f>'Property % affected'!R34*'Population Estimate'!F33</f>
        <v>5406.3201432919795</v>
      </c>
      <c r="S34" s="45">
        <f>'Property % affected'!S34*'Population Estimate'!G33</f>
        <v>2951.9009357634386</v>
      </c>
      <c r="U34">
        <v>2053</v>
      </c>
      <c r="V34" s="43">
        <f>'Population Estimate'!J33*Assumptions!C$41*'Property % affected'!B34</f>
        <v>135.2388163698738</v>
      </c>
      <c r="W34" s="43">
        <f>'Population Estimate'!K33*Assumptions!D$41*'Property % affected'!C34</f>
        <v>195.56851740337331</v>
      </c>
      <c r="X34" s="43">
        <f>'Population Estimate'!L33*Assumptions!E$41*'Property % affected'!D34</f>
        <v>211.3876118033557</v>
      </c>
      <c r="Y34" s="43">
        <f>'Population Estimate'!M33*Assumptions!F$41*'Property % affected'!E34</f>
        <v>226.4168678586401</v>
      </c>
      <c r="Z34" s="43">
        <f>'Population Estimate'!N33*Assumptions!G$41*'Property % affected'!F34</f>
        <v>169.56731535451868</v>
      </c>
      <c r="AA34" s="43">
        <f>'Population Estimate'!O33*Assumptions!H$41*'Property % affected'!G34</f>
        <v>90.690722768164505</v>
      </c>
      <c r="AB34" s="44">
        <f>'Population Estimate'!J33*Assumptions!C$41*'Property % affected'!H34</f>
        <v>138.20885811173596</v>
      </c>
      <c r="AC34" s="44">
        <f>'Population Estimate'!K33*Assumptions!D$41*'Property % affected'!I34</f>
        <v>165.64463264966997</v>
      </c>
      <c r="AD34" s="44">
        <f>'Population Estimate'!L33*Assumptions!E$41*'Property % affected'!J34</f>
        <v>107.14134827980263</v>
      </c>
      <c r="AE34" s="44">
        <f>'Population Estimate'!M33*Assumptions!F$41*'Property % affected'!K34</f>
        <v>128.41561258241651</v>
      </c>
      <c r="AF34" s="44">
        <f>'Population Estimate'!N33*Assumptions!G$41*'Property % affected'!L34</f>
        <v>103.70601677068507</v>
      </c>
      <c r="AG34" s="44">
        <f>'Population Estimate'!O33*Assumptions!H$41*'Property % affected'!M34</f>
        <v>39.652974235752943</v>
      </c>
      <c r="AH34" s="45">
        <f>'Population Estimate'!J33*Assumptions!C$41*'Property % affected'!N34</f>
        <v>10274.039894496718</v>
      </c>
      <c r="AI34" s="45">
        <f>'Population Estimate'!K33*Assumptions!D$41*'Property % affected'!O34</f>
        <v>20643.653598040783</v>
      </c>
      <c r="AJ34" s="45">
        <f>'Population Estimate'!L33*Assumptions!E$41*'Property % affected'!P34</f>
        <v>15484.854060238926</v>
      </c>
      <c r="AK34" s="45">
        <f>'Population Estimate'!M33*Assumptions!F$41*'Property % affected'!Q34</f>
        <v>8407.3251715945717</v>
      </c>
      <c r="AL34" s="45">
        <f>'Population Estimate'!N33*Assumptions!G$41*'Property % affected'!R34</f>
        <v>5295.885339894191</v>
      </c>
      <c r="AM34" s="45">
        <f>'Population Estimate'!O33*Assumptions!H$41*'Property % affected'!S34</f>
        <v>2699.9089860288841</v>
      </c>
    </row>
    <row r="35" spans="1:39" x14ac:dyDescent="0.35">
      <c r="A35">
        <v>2054</v>
      </c>
      <c r="B35" s="43">
        <f>'Property % affected'!B35*'Population Estimate'!B34</f>
        <v>149.47039788334041</v>
      </c>
      <c r="C35" s="43">
        <f>'Property % affected'!C35*'Population Estimate'!C34</f>
        <v>220.3580997043328</v>
      </c>
      <c r="D35" s="43">
        <f>'Property % affected'!D35*'Population Estimate'!D34</f>
        <v>240.71027838261193</v>
      </c>
      <c r="E35" s="43">
        <f>'Property % affected'!E35*'Population Estimate'!E34</f>
        <v>233.57152647202815</v>
      </c>
      <c r="F35" s="43">
        <f>'Property % affected'!F35*'Population Estimate'!F34</f>
        <v>178.11376813732994</v>
      </c>
      <c r="G35" s="43">
        <f>'Property % affected'!G35*'Population Estimate'!G34</f>
        <v>102.02525264366344</v>
      </c>
      <c r="H35" s="44">
        <f>'Property % affected'!H35*'Population Estimate'!B34</f>
        <v>149.35161557490233</v>
      </c>
      <c r="I35" s="44">
        <f>'Property % affected'!I35*'Population Estimate'!C34</f>
        <v>182.48520497657691</v>
      </c>
      <c r="J35" s="44">
        <f>'Property % affected'!J35*'Population Estimate'!D34</f>
        <v>119.28681054501727</v>
      </c>
      <c r="K35" s="44">
        <f>'Property % affected'!K35*'Population Estimate'!E34</f>
        <v>129.52367704202169</v>
      </c>
      <c r="L35" s="44">
        <f>'Property % affected'!L35*'Population Estimate'!F34</f>
        <v>106.5073349005919</v>
      </c>
      <c r="M35" s="44">
        <f>'Property % affected'!M35*'Population Estimate'!G34</f>
        <v>43.615494443409709</v>
      </c>
      <c r="N35" s="45">
        <f>'Property % affected'!N35*'Population Estimate'!B34</f>
        <v>11189.084374963479</v>
      </c>
      <c r="O35" s="45">
        <f>'Property % affected'!O35*'Population Estimate'!C34</f>
        <v>22920.078968042766</v>
      </c>
      <c r="P35" s="45">
        <f>'Property % affected'!P35*'Population Estimate'!D34</f>
        <v>17374.875089004621</v>
      </c>
      <c r="Q35" s="45">
        <f>'Property % affected'!Q35*'Population Estimate'!E34</f>
        <v>8546.1091896340495</v>
      </c>
      <c r="R35" s="45">
        <f>'Property % affected'!R35*'Population Estimate'!F34</f>
        <v>5481.423943395439</v>
      </c>
      <c r="S35" s="45">
        <f>'Property % affected'!S35*'Population Estimate'!G34</f>
        <v>2992.9083071230266</v>
      </c>
      <c r="U35">
        <v>2054</v>
      </c>
      <c r="V35" s="43">
        <f>'Population Estimate'!J34*Assumptions!C$41*'Property % affected'!B35</f>
        <v>139.15330401526808</v>
      </c>
      <c r="W35" s="43">
        <f>'Population Estimate'!K34*Assumptions!D$41*'Property % affected'!C35</f>
        <v>201.22924829227597</v>
      </c>
      <c r="X35" s="43">
        <f>'Population Estimate'!L34*Assumptions!E$41*'Property % affected'!D35</f>
        <v>217.50622639201438</v>
      </c>
      <c r="Y35" s="43">
        <f>'Population Estimate'!M34*Assumptions!F$41*'Property % affected'!E35</f>
        <v>232.97050427555084</v>
      </c>
      <c r="Z35" s="43">
        <f>'Population Estimate'!N34*Assumptions!G$41*'Property % affected'!F35</f>
        <v>174.47544142982056</v>
      </c>
      <c r="AA35" s="43">
        <f>'Population Estimate'!O34*Assumptions!H$41*'Property % affected'!G35</f>
        <v>93.315765809482784</v>
      </c>
      <c r="AB35" s="44">
        <f>'Population Estimate'!J34*Assumptions!C$41*'Property % affected'!H35</f>
        <v>139.04272057592632</v>
      </c>
      <c r="AC35" s="44">
        <f>'Population Estimate'!K34*Assumptions!D$41*'Property % affected'!I35</f>
        <v>166.64402475411453</v>
      </c>
      <c r="AD35" s="44">
        <f>'Population Estimate'!L34*Assumptions!E$41*'Property % affected'!J35</f>
        <v>107.78776957228627</v>
      </c>
      <c r="AE35" s="44">
        <f>'Population Estimate'!M34*Assumptions!F$41*'Property % affected'!K35</f>
        <v>129.1903889651424</v>
      </c>
      <c r="AF35" s="44">
        <f>'Population Estimate'!N34*Assumptions!G$41*'Property % affected'!L35</f>
        <v>104.33171150456285</v>
      </c>
      <c r="AG35" s="44">
        <f>'Population Estimate'!O34*Assumptions!H$41*'Property % affected'!M35</f>
        <v>39.892214522232777</v>
      </c>
      <c r="AH35" s="45">
        <f>'Population Estimate'!J34*Assumptions!C$41*'Property % affected'!N35</f>
        <v>10416.765337689101</v>
      </c>
      <c r="AI35" s="45">
        <f>'Population Estimate'!K34*Assumptions!D$41*'Property % affected'!O35</f>
        <v>20930.432181650198</v>
      </c>
      <c r="AJ35" s="45">
        <f>'Population Estimate'!L34*Assumptions!E$41*'Property % affected'!P35</f>
        <v>15699.967363400307</v>
      </c>
      <c r="AK35" s="45">
        <f>'Population Estimate'!M34*Assumptions!F$41*'Property % affected'!Q35</f>
        <v>8524.118489851111</v>
      </c>
      <c r="AL35" s="45">
        <f>'Population Estimate'!N34*Assumptions!G$41*'Property % affected'!R35</f>
        <v>5369.4549960366903</v>
      </c>
      <c r="AM35" s="45">
        <f>'Population Estimate'!O34*Assumptions!H$41*'Property % affected'!S35</f>
        <v>2737.4157224798969</v>
      </c>
    </row>
    <row r="36" spans="1:39" x14ac:dyDescent="0.35">
      <c r="A36">
        <v>2055</v>
      </c>
      <c r="B36" s="43">
        <f>'Property % affected'!B36*'Population Estimate'!B35</f>
        <v>153.79681866675125</v>
      </c>
      <c r="C36" s="43">
        <f>'Property % affected'!C36*'Population Estimate'!C35</f>
        <v>226.73636507228761</v>
      </c>
      <c r="D36" s="43">
        <f>'Property % affected'!D36*'Population Estimate'!D35</f>
        <v>247.67763757829653</v>
      </c>
      <c r="E36" s="43">
        <f>'Property % affected'!E36*'Population Estimate'!E35</f>
        <v>240.33225448808844</v>
      </c>
      <c r="F36" s="43">
        <f>'Property % affected'!F36*'Population Estimate'!F35</f>
        <v>183.26927129510173</v>
      </c>
      <c r="G36" s="43">
        <f>'Property % affected'!G36*'Population Estimate'!G35</f>
        <v>104.97837366107584</v>
      </c>
      <c r="H36" s="44">
        <f>'Property % affected'!H36*'Population Estimate'!B35</f>
        <v>150.25270619887249</v>
      </c>
      <c r="I36" s="44">
        <f>'Property % affected'!I36*'Population Estimate'!C35</f>
        <v>183.58620215417488</v>
      </c>
      <c r="J36" s="44">
        <f>'Property % affected'!J36*'Population Estimate'!D35</f>
        <v>120.00650966666157</v>
      </c>
      <c r="K36" s="44">
        <f>'Property % affected'!K36*'Population Estimate'!E35</f>
        <v>130.30513876585664</v>
      </c>
      <c r="L36" s="44">
        <f>'Property % affected'!L36*'Population Estimate'!F35</f>
        <v>107.14993096822425</v>
      </c>
      <c r="M36" s="44">
        <f>'Property % affected'!M36*'Population Estimate'!G35</f>
        <v>43.878642002620865</v>
      </c>
      <c r="N36" s="45">
        <f>'Property % affected'!N36*'Population Estimate'!B35</f>
        <v>11344.521480788721</v>
      </c>
      <c r="O36" s="45">
        <f>'Property % affected'!O36*'Population Estimate'!C35</f>
        <v>23238.481316321613</v>
      </c>
      <c r="P36" s="45">
        <f>'Property % affected'!P36*'Population Estimate'!D35</f>
        <v>17616.244284857046</v>
      </c>
      <c r="Q36" s="45">
        <f>'Property % affected'!Q36*'Population Estimate'!E35</f>
        <v>8664.8304749499021</v>
      </c>
      <c r="R36" s="45">
        <f>'Property % affected'!R36*'Population Estimate'!F35</f>
        <v>5557.5710743858035</v>
      </c>
      <c r="S36" s="45">
        <f>'Property % affected'!S36*'Population Estimate'!G35</f>
        <v>3034.4853468225815</v>
      </c>
      <c r="U36">
        <v>2055</v>
      </c>
      <c r="V36" s="43">
        <f>'Population Estimate'!J35*Assumptions!C$41*'Property % affected'!B36</f>
        <v>143.18109650861399</v>
      </c>
      <c r="W36" s="43">
        <f>'Population Estimate'!K35*Assumptions!D$41*'Property % affected'!C36</f>
        <v>207.0538290411767</v>
      </c>
      <c r="X36" s="43">
        <f>'Population Estimate'!L35*Assumptions!E$41*'Property % affected'!D36</f>
        <v>223.80194428471793</v>
      </c>
      <c r="Y36" s="43">
        <f>'Population Estimate'!M35*Assumptions!F$41*'Property % affected'!E36</f>
        <v>239.71383570366493</v>
      </c>
      <c r="Z36" s="43">
        <f>'Population Estimate'!N35*Assumptions!G$41*'Property % affected'!F36</f>
        <v>179.52563321820338</v>
      </c>
      <c r="AA36" s="43">
        <f>'Population Estimate'!O35*Assumptions!H$41*'Property % affected'!G36</f>
        <v>96.016790723681154</v>
      </c>
      <c r="AB36" s="44">
        <f>'Population Estimate'!J35*Assumptions!C$41*'Property % affected'!H36</f>
        <v>139.88161402451735</v>
      </c>
      <c r="AC36" s="44">
        <f>'Population Estimate'!K35*Assumptions!D$41*'Property % affected'!I36</f>
        <v>167.64944654127473</v>
      </c>
      <c r="AD36" s="44">
        <f>'Population Estimate'!L35*Assumptions!E$41*'Property % affected'!J36</f>
        <v>108.43809095090926</v>
      </c>
      <c r="AE36" s="44">
        <f>'Population Estimate'!M35*Assumptions!F$41*'Property % affected'!K36</f>
        <v>129.96983984523794</v>
      </c>
      <c r="AF36" s="44">
        <f>'Population Estimate'!N35*Assumptions!G$41*'Property % affected'!L36</f>
        <v>104.96118127399009</v>
      </c>
      <c r="AG36" s="44">
        <f>'Population Estimate'!O35*Assumptions!H$41*'Property % affected'!M36</f>
        <v>40.132898229181777</v>
      </c>
      <c r="AH36" s="45">
        <f>'Population Estimate'!J35*Assumptions!C$41*'Property % affected'!N36</f>
        <v>10561.473501636285</v>
      </c>
      <c r="AI36" s="45">
        <f>'Population Estimate'!K35*Assumptions!D$41*'Property % affected'!O36</f>
        <v>21221.194650942758</v>
      </c>
      <c r="AJ36" s="45">
        <f>'Population Estimate'!L35*Assumptions!E$41*'Property % affected'!P36</f>
        <v>15918.068988764591</v>
      </c>
      <c r="AK36" s="45">
        <f>'Population Estimate'!M35*Assumptions!F$41*'Property % affected'!Q36</f>
        <v>8642.5342836169166</v>
      </c>
      <c r="AL36" s="45">
        <f>'Population Estimate'!N35*Assumptions!G$41*'Property % affected'!R36</f>
        <v>5444.0466709650127</v>
      </c>
      <c r="AM36" s="45">
        <f>'Population Estimate'!O35*Assumptions!H$41*'Property % affected'!S36</f>
        <v>2775.4434969682966</v>
      </c>
    </row>
    <row r="37" spans="1:39" x14ac:dyDescent="0.35">
      <c r="A37">
        <v>2056</v>
      </c>
      <c r="B37" s="43">
        <f>'Property % affected'!B37*'Population Estimate'!B36</f>
        <v>158.24846770311515</v>
      </c>
      <c r="C37" s="43">
        <f>'Property % affected'!C37*'Population Estimate'!C36</f>
        <v>233.2992493362969</v>
      </c>
      <c r="D37" s="43">
        <f>'Property % affected'!D37*'Population Estimate'!D36</f>
        <v>254.84666699133908</v>
      </c>
      <c r="E37" s="43">
        <f>'Property % affected'!E37*'Population Estimate'!E36</f>
        <v>247.28867178185106</v>
      </c>
      <c r="F37" s="43">
        <f>'Property % affected'!F37*'Population Estimate'!F36</f>
        <v>188.5740004957996</v>
      </c>
      <c r="G37" s="43">
        <f>'Property % affected'!G37*'Population Estimate'!G36</f>
        <v>108.01697276864249</v>
      </c>
      <c r="H37" s="44">
        <f>'Property % affected'!H37*'Population Estimate'!B36</f>
        <v>151.15923341828542</v>
      </c>
      <c r="I37" s="44">
        <f>'Property % affected'!I37*'Population Estimate'!C36</f>
        <v>184.69384203349344</v>
      </c>
      <c r="J37" s="44">
        <f>'Property % affected'!J37*'Population Estimate'!D36</f>
        <v>120.73055098526237</v>
      </c>
      <c r="K37" s="44">
        <f>'Property % affected'!K37*'Population Estimate'!E36</f>
        <v>131.09131532206644</v>
      </c>
      <c r="L37" s="44">
        <f>'Property % affected'!L37*'Population Estimate'!F36</f>
        <v>107.7964040430742</v>
      </c>
      <c r="M37" s="44">
        <f>'Property % affected'!M37*'Population Estimate'!G36</f>
        <v>44.143377223253786</v>
      </c>
      <c r="N37" s="45">
        <f>'Property % affected'!N37*'Population Estimate'!B36</f>
        <v>11502.117895906633</v>
      </c>
      <c r="O37" s="45">
        <f>'Property % affected'!O37*'Population Estimate'!C36</f>
        <v>23561.306862946807</v>
      </c>
      <c r="P37" s="45">
        <f>'Property % affected'!P37*'Population Estimate'!D36</f>
        <v>17860.966545891712</v>
      </c>
      <c r="Q37" s="45">
        <f>'Property % affected'!Q37*'Population Estimate'!E36</f>
        <v>8785.2010188083641</v>
      </c>
      <c r="R37" s="45">
        <f>'Property % affected'!R37*'Population Estimate'!F36</f>
        <v>5634.7760300614937</v>
      </c>
      <c r="S37" s="45">
        <f>'Property % affected'!S37*'Population Estimate'!G36</f>
        <v>3076.6399686104564</v>
      </c>
      <c r="U37">
        <v>2056</v>
      </c>
      <c r="V37" s="43">
        <f>'Population Estimate'!J36*Assumptions!C$41*'Property % affected'!B37</f>
        <v>147.32547345882389</v>
      </c>
      <c r="W37" s="43">
        <f>'Population Estimate'!K36*Assumptions!D$41*'Property % affected'!C37</f>
        <v>213.04700228440112</v>
      </c>
      <c r="X37" s="43">
        <f>'Population Estimate'!L36*Assumptions!E$41*'Property % affected'!D37</f>
        <v>230.27989173674032</v>
      </c>
      <c r="Y37" s="43">
        <f>'Population Estimate'!M36*Assumptions!F$41*'Property % affected'!E37</f>
        <v>246.65235286522966</v>
      </c>
      <c r="Z37" s="43">
        <f>'Population Estimate'!N36*Assumptions!G$41*'Property % affected'!F37</f>
        <v>184.72200281184317</v>
      </c>
      <c r="AA37" s="43">
        <f>'Population Estimate'!O36*Assumptions!H$41*'Property % affected'!G37</f>
        <v>98.795996806129423</v>
      </c>
      <c r="AB37" s="44">
        <f>'Population Estimate'!J36*Assumptions!C$41*'Property % affected'!H37</f>
        <v>140.7255688112005</v>
      </c>
      <c r="AC37" s="44">
        <f>'Population Estimate'!K36*Assumptions!D$41*'Property % affected'!I37</f>
        <v>168.66093439033895</v>
      </c>
      <c r="AD37" s="44">
        <f>'Population Estimate'!L36*Assumptions!E$41*'Property % affected'!J37</f>
        <v>109.09233594625771</v>
      </c>
      <c r="AE37" s="44">
        <f>'Population Estimate'!M36*Assumptions!F$41*'Property % affected'!K37</f>
        <v>130.75399342558345</v>
      </c>
      <c r="AF37" s="44">
        <f>'Population Estimate'!N36*Assumptions!G$41*'Property % affected'!L37</f>
        <v>105.59444885507891</v>
      </c>
      <c r="AG37" s="44">
        <f>'Population Estimate'!O36*Assumptions!H$41*'Property % affected'!M37</f>
        <v>40.375034065261346</v>
      </c>
      <c r="AH37" s="45">
        <f>'Population Estimate'!J36*Assumptions!C$41*'Property % affected'!N37</f>
        <v>10708.191930001849</v>
      </c>
      <c r="AI37" s="45">
        <f>'Population Estimate'!K36*Assumptions!D$41*'Property % affected'!O37</f>
        <v>21515.996349469351</v>
      </c>
      <c r="AJ37" s="45">
        <f>'Population Estimate'!L36*Assumptions!E$41*'Property % affected'!P37</f>
        <v>16139.20044966201</v>
      </c>
      <c r="AK37" s="45">
        <f>'Population Estimate'!M36*Assumptions!F$41*'Property % affected'!Q37</f>
        <v>8762.5950920818832</v>
      </c>
      <c r="AL37" s="45">
        <f>'Population Estimate'!N36*Assumptions!G$41*'Property % affected'!R37</f>
        <v>5519.6745624130217</v>
      </c>
      <c r="AM37" s="45">
        <f>'Population Estimate'!O36*Assumptions!H$41*'Property % affected'!S37</f>
        <v>2813.9995476774629</v>
      </c>
    </row>
    <row r="38" spans="1:39" x14ac:dyDescent="0.35">
      <c r="A38">
        <v>2057</v>
      </c>
      <c r="B38" s="43">
        <f>'Property % affected'!B38*'Population Estimate'!B37</f>
        <v>162.82896972431158</v>
      </c>
      <c r="C38" s="43">
        <f>'Property % affected'!C38*'Population Estimate'!C37</f>
        <v>240.05209629045086</v>
      </c>
      <c r="D38" s="43">
        <f>'Property % affected'!D38*'Population Estimate'!D37</f>
        <v>262.22320396633836</v>
      </c>
      <c r="E38" s="43">
        <f>'Property % affected'!E38*'Population Estimate'!E37</f>
        <v>254.44644257961184</v>
      </c>
      <c r="F38" s="43">
        <f>'Property % affected'!F38*'Population Estimate'!F37</f>
        <v>194.03227508735259</v>
      </c>
      <c r="G38" s="43">
        <f>'Property % affected'!G38*'Population Estimate'!G37</f>
        <v>111.14352412974957</v>
      </c>
      <c r="H38" s="44">
        <f>'Property % affected'!H38*'Population Estimate'!B37</f>
        <v>152.07123003402617</v>
      </c>
      <c r="I38" s="44">
        <f>'Property % affected'!I38*'Population Estimate'!C37</f>
        <v>185.80816469227938</v>
      </c>
      <c r="J38" s="44">
        <f>'Property % affected'!J38*'Population Estimate'!D37</f>
        <v>121.4589606988152</v>
      </c>
      <c r="K38" s="44">
        <f>'Property % affected'!K38*'Population Estimate'!E37</f>
        <v>131.88223515688659</v>
      </c>
      <c r="L38" s="44">
        <f>'Property % affected'!L38*'Population Estimate'!F37</f>
        <v>108.44677751648463</v>
      </c>
      <c r="M38" s="44">
        <f>'Property % affected'!M38*'Population Estimate'!G37</f>
        <v>44.40970968422608</v>
      </c>
      <c r="N38" s="45">
        <f>'Property % affected'!N38*'Population Estimate'!B37</f>
        <v>11661.903617122654</v>
      </c>
      <c r="O38" s="45">
        <f>'Property % affected'!O38*'Population Estimate'!C37</f>
        <v>23888.617054335798</v>
      </c>
      <c r="P38" s="45">
        <f>'Property % affected'!P38*'Population Estimate'!D37</f>
        <v>18109.088452394346</v>
      </c>
      <c r="Q38" s="45">
        <f>'Property % affected'!Q38*'Population Estimate'!E37</f>
        <v>8907.2437324652601</v>
      </c>
      <c r="R38" s="45">
        <f>'Property % affected'!R38*'Population Estimate'!F37</f>
        <v>5713.0535055666369</v>
      </c>
      <c r="S38" s="45">
        <f>'Property % affected'!S38*'Population Estimate'!G37</f>
        <v>3119.3801961716263</v>
      </c>
      <c r="U38">
        <v>2057</v>
      </c>
      <c r="V38" s="43">
        <f>'Population Estimate'!J37*Assumptions!C$41*'Property % affected'!B38</f>
        <v>151.58980940309274</v>
      </c>
      <c r="W38" s="43">
        <f>'Population Estimate'!K37*Assumptions!D$41*'Property % affected'!C38</f>
        <v>219.21364793182894</v>
      </c>
      <c r="X38" s="43">
        <f>'Population Estimate'!L37*Assumptions!E$41*'Property % affected'!D38</f>
        <v>236.94534338281827</v>
      </c>
      <c r="Y38" s="43">
        <f>'Population Estimate'!M37*Assumptions!F$41*'Property % affected'!E38</f>
        <v>253.79170541145209</v>
      </c>
      <c r="Z38" s="43">
        <f>'Population Estimate'!N37*Assumptions!G$41*'Property % affected'!F38</f>
        <v>190.0687813274271</v>
      </c>
      <c r="AA38" s="43">
        <f>'Population Estimate'!O37*Assumptions!H$41*'Property % affected'!G38</f>
        <v>101.65564701080361</v>
      </c>
      <c r="AB38" s="44">
        <f>'Population Estimate'!J37*Assumptions!C$41*'Property % affected'!H38</f>
        <v>141.57461547280181</v>
      </c>
      <c r="AC38" s="44">
        <f>'Population Estimate'!K37*Assumptions!D$41*'Property % affected'!I38</f>
        <v>169.67852489998398</v>
      </c>
      <c r="AD38" s="44">
        <f>'Population Estimate'!L37*Assumptions!E$41*'Property % affected'!J38</f>
        <v>109.75052823088602</v>
      </c>
      <c r="AE38" s="44">
        <f>'Population Estimate'!M37*Assumptions!F$41*'Property % affected'!K38</f>
        <v>131.54287807921719</v>
      </c>
      <c r="AF38" s="44">
        <f>'Population Estimate'!N37*Assumptions!G$41*'Property % affected'!L38</f>
        <v>106.23153716135761</v>
      </c>
      <c r="AG38" s="44">
        <f>'Population Estimate'!O37*Assumptions!H$41*'Property % affected'!M38</f>
        <v>40.618630791675301</v>
      </c>
      <c r="AH38" s="45">
        <f>'Population Estimate'!J37*Assumptions!C$41*'Property % affected'!N38</f>
        <v>10856.948549081873</v>
      </c>
      <c r="AI38" s="45">
        <f>'Population Estimate'!K37*Assumptions!D$41*'Property % affected'!O38</f>
        <v>21814.893389605302</v>
      </c>
      <c r="AJ38" s="45">
        <f>'Population Estimate'!L37*Assumptions!E$41*'Property % affected'!P38</f>
        <v>16363.403836119807</v>
      </c>
      <c r="AK38" s="45">
        <f>'Population Estimate'!M37*Assumptions!F$41*'Property % affected'!Q38</f>
        <v>8884.3237675469918</v>
      </c>
      <c r="AL38" s="45">
        <f>'Population Estimate'!N37*Assumptions!G$41*'Property % affected'!R38</f>
        <v>5596.3530653474027</v>
      </c>
      <c r="AM38" s="45">
        <f>'Population Estimate'!O37*Assumptions!H$41*'Property % affected'!S38</f>
        <v>2853.09121334255</v>
      </c>
    </row>
    <row r="39" spans="1:39" x14ac:dyDescent="0.35">
      <c r="A39">
        <v>2058</v>
      </c>
      <c r="B39" s="43">
        <f>'Property % affected'!B39*'Population Estimate'!B38</f>
        <v>167.54205438008714</v>
      </c>
      <c r="C39" s="43">
        <f>'Property % affected'!C39*'Population Estimate'!C38</f>
        <v>247.00040440496417</v>
      </c>
      <c r="D39" s="43">
        <f>'Property % affected'!D39*'Population Estimate'!D38</f>
        <v>269.81325480983713</v>
      </c>
      <c r="E39" s="43">
        <f>'Property % affected'!E39*'Population Estimate'!E38</f>
        <v>261.81139505870124</v>
      </c>
      <c r="F39" s="43">
        <f>'Property % affected'!F39*'Population Estimate'!F38</f>
        <v>199.64853944121884</v>
      </c>
      <c r="G39" s="43">
        <f>'Property % affected'!G39*'Population Estimate'!G38</f>
        <v>114.36057352244451</v>
      </c>
      <c r="H39" s="44">
        <f>'Property % affected'!H39*'Population Estimate'!B38</f>
        <v>152.98872904487916</v>
      </c>
      <c r="I39" s="44">
        <f>'Property % affected'!I39*'Population Estimate'!C38</f>
        <v>186.92921045008265</v>
      </c>
      <c r="J39" s="44">
        <f>'Property % affected'!J39*'Population Estimate'!D38</f>
        <v>122.19176516337735</v>
      </c>
      <c r="K39" s="44">
        <f>'Property % affected'!K39*'Population Estimate'!E38</f>
        <v>132.67792688817889</v>
      </c>
      <c r="L39" s="44">
        <f>'Property % affected'!L39*'Population Estimate'!F38</f>
        <v>109.10107492092665</v>
      </c>
      <c r="M39" s="44">
        <f>'Property % affected'!M39*'Population Estimate'!G38</f>
        <v>44.677649022248318</v>
      </c>
      <c r="N39" s="45">
        <f>'Property % affected'!N39*'Population Estimate'!B38</f>
        <v>11823.909057953411</v>
      </c>
      <c r="O39" s="45">
        <f>'Property % affected'!O39*'Population Estimate'!C38</f>
        <v>24220.474190510584</v>
      </c>
      <c r="P39" s="45">
        <f>'Property % affected'!P39*'Population Estimate'!D38</f>
        <v>18360.657231737179</v>
      </c>
      <c r="Q39" s="45">
        <f>'Property % affected'!Q39*'Population Estimate'!E38</f>
        <v>9030.9818454562064</v>
      </c>
      <c r="R39" s="45">
        <f>'Property % affected'!R39*'Population Estimate'!F38</f>
        <v>5792.4184001881358</v>
      </c>
      <c r="S39" s="45">
        <f>'Property % affected'!S39*'Population Estimate'!G38</f>
        <v>3162.7141646549126</v>
      </c>
      <c r="U39">
        <v>2058</v>
      </c>
      <c r="V39" s="43">
        <f>'Population Estimate'!J38*Assumptions!C$41*'Property % affected'!B39</f>
        <v>155.97757655459725</v>
      </c>
      <c r="W39" s="43">
        <f>'Population Estimate'!K38*Assumptions!D$41*'Property % affected'!C39</f>
        <v>225.55878714233532</v>
      </c>
      <c r="X39" s="43">
        <f>'Population Estimate'!L38*Assumptions!E$41*'Property % affected'!D39</f>
        <v>243.80372653199495</v>
      </c>
      <c r="Y39" s="43">
        <f>'Population Estimate'!M38*Assumptions!F$41*'Property % affected'!E39</f>
        <v>261.13770652269801</v>
      </c>
      <c r="Z39" s="43">
        <f>'Population Estimate'!N38*Assumptions!G$41*'Property % affected'!F39</f>
        <v>195.57032235131842</v>
      </c>
      <c r="AA39" s="43">
        <f>'Population Estimate'!O38*Assumptions!H$41*'Property % affected'!G39</f>
        <v>104.59806979288439</v>
      </c>
      <c r="AB39" s="44">
        <f>'Population Estimate'!J38*Assumptions!C$41*'Property % affected'!H39</f>
        <v>142.42878473038672</v>
      </c>
      <c r="AC39" s="44">
        <f>'Population Estimate'!K38*Assumptions!D$41*'Property % affected'!I39</f>
        <v>170.70225488969928</v>
      </c>
      <c r="AD39" s="44">
        <f>'Population Estimate'!L38*Assumptions!E$41*'Property % affected'!J39</f>
        <v>110.41269162017336</v>
      </c>
      <c r="AE39" s="44">
        <f>'Population Estimate'!M38*Assumptions!F$41*'Property % affected'!K39</f>
        <v>132.33652235036189</v>
      </c>
      <c r="AF39" s="44">
        <f>'Population Estimate'!N38*Assumptions!G$41*'Property % affected'!L39</f>
        <v>106.87246924459997</v>
      </c>
      <c r="AG39" s="44">
        <f>'Population Estimate'!O38*Assumptions!H$41*'Property % affected'!M39</f>
        <v>40.863697222486877</v>
      </c>
      <c r="AH39" s="45">
        <f>'Population Estimate'!J38*Assumptions!C$41*'Property % affected'!N39</f>
        <v>11007.771673120418</v>
      </c>
      <c r="AI39" s="45">
        <f>'Population Estimate'!K38*Assumptions!D$41*'Property % affected'!O39</f>
        <v>22117.94266323074</v>
      </c>
      <c r="AJ39" s="45">
        <f>'Population Estimate'!L38*Assumptions!E$41*'Property % affected'!P39</f>
        <v>16590.7218228737</v>
      </c>
      <c r="AK39" s="45">
        <f>'Population Estimate'!M38*Assumptions!F$41*'Property % affected'!Q39</f>
        <v>9007.7434797740207</v>
      </c>
      <c r="AL39" s="45">
        <f>'Population Estimate'!N38*Assumptions!G$41*'Property % affected'!R39</f>
        <v>5674.0967747075938</v>
      </c>
      <c r="AM39" s="45">
        <f>'Population Estimate'!O38*Assumptions!H$41*'Property % affected'!S39</f>
        <v>2892.7259346473352</v>
      </c>
    </row>
    <row r="40" spans="1:39" x14ac:dyDescent="0.35">
      <c r="A40">
        <v>2059</v>
      </c>
      <c r="B40" s="43">
        <f>'Property % affected'!B40*'Population Estimate'!B39</f>
        <v>172.39155927490316</v>
      </c>
      <c r="C40" s="43">
        <f>'Property % affected'!C40*'Population Estimate'!C39</f>
        <v>254.14983130327596</v>
      </c>
      <c r="D40" s="43">
        <f>'Property % affected'!D40*'Population Estimate'!D39</f>
        <v>277.62299968092583</v>
      </c>
      <c r="E40" s="43">
        <f>'Property % affected'!E40*'Population Estimate'!E39</f>
        <v>269.38952609304698</v>
      </c>
      <c r="F40" s="43">
        <f>'Property % affected'!F40*'Population Estimate'!F39</f>
        <v>205.42736657119184</v>
      </c>
      <c r="G40" s="43">
        <f>'Property % affected'!G40*'Population Estimate'!G39</f>
        <v>117.67074041232229</v>
      </c>
      <c r="H40" s="44">
        <f>'Property % affected'!H40*'Population Estimate'!B39</f>
        <v>153.91176364872189</v>
      </c>
      <c r="I40" s="44">
        <f>'Property % affected'!I40*'Population Estimate'!C39</f>
        <v>188.05701986971519</v>
      </c>
      <c r="J40" s="44">
        <f>'Property % affected'!J40*'Population Estimate'!D39</f>
        <v>122.92899089402144</v>
      </c>
      <c r="K40" s="44">
        <f>'Property % affected'!K40*'Population Estimate'!E39</f>
        <v>133.47841930646661</v>
      </c>
      <c r="L40" s="44">
        <f>'Property % affected'!L40*'Population Estimate'!F39</f>
        <v>109.75931993085095</v>
      </c>
      <c r="M40" s="44">
        <f>'Property % affected'!M40*'Population Estimate'!G39</f>
        <v>44.947204932172752</v>
      </c>
      <c r="N40" s="45">
        <f>'Property % affected'!N40*'Population Estimate'!B39</f>
        <v>11988.165054415598</v>
      </c>
      <c r="O40" s="45">
        <f>'Property % affected'!O40*'Population Estimate'!C39</f>
        <v>24556.941436955869</v>
      </c>
      <c r="P40" s="45">
        <f>'Property % affected'!P40*'Population Estimate'!D39</f>
        <v>18615.720767368068</v>
      </c>
      <c r="Q40" s="45">
        <f>'Property % affected'!Q40*'Population Estimate'!E39</f>
        <v>9156.4389100180761</v>
      </c>
      <c r="R40" s="45">
        <f>'Property % affected'!R40*'Population Estimate'!F39</f>
        <v>5872.8858201915764</v>
      </c>
      <c r="S40" s="45">
        <f>'Property % affected'!S40*'Population Estimate'!G39</f>
        <v>3206.6501222214192</v>
      </c>
      <c r="U40">
        <v>2059</v>
      </c>
      <c r="V40" s="43">
        <f>'Population Estimate'!J39*Assumptions!C$41*'Property % affected'!B40</f>
        <v>160.49234762972716</v>
      </c>
      <c r="W40" s="43">
        <f>'Population Estimate'!K39*Assumptions!D$41*'Property % affected'!C40</f>
        <v>232.08758641224281</v>
      </c>
      <c r="X40" s="43">
        <f>'Population Estimate'!L39*Assumptions!E$41*'Property % affected'!D40</f>
        <v>250.86062558677835</v>
      </c>
      <c r="Y40" s="43">
        <f>'Population Estimate'!M39*Assumptions!F$41*'Property % affected'!E40</f>
        <v>268.69633764184323</v>
      </c>
      <c r="Z40" s="43">
        <f>'Population Estimate'!N39*Assumptions!G$41*'Property % affected'!F40</f>
        <v>201.23110548444077</v>
      </c>
      <c r="AA40" s="43">
        <f>'Population Estimate'!O39*Assumptions!H$41*'Property % affected'!G40</f>
        <v>107.62566100468935</v>
      </c>
      <c r="AB40" s="44">
        <f>'Population Estimate'!J39*Assumptions!C$41*'Property % affected'!H40</f>
        <v>143.28810749037152</v>
      </c>
      <c r="AC40" s="44">
        <f>'Population Estimate'!K39*Assumptions!D$41*'Property % affected'!I40</f>
        <v>171.73216140111916</v>
      </c>
      <c r="AD40" s="44">
        <f>'Population Estimate'!L39*Assumptions!E$41*'Property % affected'!J40</f>
        <v>111.07885007318555</v>
      </c>
      <c r="AE40" s="44">
        <f>'Population Estimate'!M39*Assumptions!F$41*'Property % affected'!K40</f>
        <v>133.13495495545757</v>
      </c>
      <c r="AF40" s="44">
        <f>'Population Estimate'!N39*Assumptions!G$41*'Property % affected'!L40</f>
        <v>107.51726829565912</v>
      </c>
      <c r="AG40" s="44">
        <f>'Population Estimate'!O39*Assumptions!H$41*'Property % affected'!M40</f>
        <v>41.110242224937629</v>
      </c>
      <c r="AH40" s="45">
        <f>'Population Estimate'!J39*Assumptions!C$41*'Property % affected'!N40</f>
        <v>11160.690009698828</v>
      </c>
      <c r="AI40" s="45">
        <f>'Population Estimate'!K39*Assumptions!D$41*'Property % affected'!O40</f>
        <v>22425.201852559396</v>
      </c>
      <c r="AJ40" s="45">
        <f>'Population Estimate'!L39*Assumptions!E$41*'Property % affected'!P40</f>
        <v>16821.197677490498</v>
      </c>
      <c r="AK40" s="45">
        <f>'Population Estimate'!M39*Assumptions!F$41*'Property % affected'!Q40</f>
        <v>9132.8777203956361</v>
      </c>
      <c r="AL40" s="45">
        <f>'Population Estimate'!N39*Assumptions!G$41*'Property % affected'!R40</f>
        <v>5752.9204881837704</v>
      </c>
      <c r="AM40" s="45">
        <f>'Population Estimate'!O39*Assumptions!H$41*'Property % affected'!S40</f>
        <v>2932.9112556404716</v>
      </c>
    </row>
    <row r="41" spans="1:39" x14ac:dyDescent="0.35">
      <c r="A41">
        <v>2060</v>
      </c>
      <c r="B41" s="43">
        <f>'Property % affected'!B41*'Population Estimate'!B40</f>
        <v>179.0873665405511</v>
      </c>
      <c r="C41" s="43">
        <f>'Property % affected'!C41*'Population Estimate'!C40</f>
        <v>264.02118634038663</v>
      </c>
      <c r="D41" s="43">
        <f>'Property % affected'!D41*'Population Estimate'!D40</f>
        <v>288.40606879517532</v>
      </c>
      <c r="E41" s="43">
        <f>'Property % affected'!E41*'Population Estimate'!E40</f>
        <v>279.85280140472804</v>
      </c>
      <c r="F41" s="43">
        <f>'Property % affected'!F41*'Population Estimate'!F40</f>
        <v>213.40630741629946</v>
      </c>
      <c r="G41" s="43">
        <f>'Property % affected'!G41*'Population Estimate'!G40</f>
        <v>122.24115326734253</v>
      </c>
      <c r="H41" s="44">
        <f>'Property % affected'!H41*'Population Estimate'!B40</f>
        <v>156.32951611886753</v>
      </c>
      <c r="I41" s="44">
        <f>'Property % affected'!I41*'Population Estimate'!C40</f>
        <v>191.01114964861864</v>
      </c>
      <c r="J41" s="44">
        <f>'Property % affected'!J41*'Population Estimate'!D40</f>
        <v>124.86004453372161</v>
      </c>
      <c r="K41" s="44">
        <f>'Property % affected'!K41*'Population Estimate'!E40</f>
        <v>135.57519066649016</v>
      </c>
      <c r="L41" s="44">
        <f>'Property % affected'!L41*'Population Estimate'!F40</f>
        <v>111.48349526737681</v>
      </c>
      <c r="M41" s="44">
        <f>'Property % affected'!M41*'Population Estimate'!G40</f>
        <v>45.653266724817321</v>
      </c>
      <c r="N41" s="45">
        <f>'Property % affected'!N41*'Population Estimate'!B40</f>
        <v>12271.598499794065</v>
      </c>
      <c r="O41" s="45">
        <f>'Property % affected'!O41*'Population Estimate'!C40</f>
        <v>25137.535588591276</v>
      </c>
      <c r="P41" s="45">
        <f>'Property % affected'!P41*'Population Estimate'!D40</f>
        <v>19055.84799712749</v>
      </c>
      <c r="Q41" s="45">
        <f>'Property % affected'!Q41*'Population Estimate'!E40</f>
        <v>9372.9225016172732</v>
      </c>
      <c r="R41" s="45">
        <f>'Property % affected'!R41*'Population Estimate'!F40</f>
        <v>6011.7371168475329</v>
      </c>
      <c r="S41" s="45">
        <f>'Property % affected'!S41*'Population Estimate'!G40</f>
        <v>3282.464217884853</v>
      </c>
      <c r="U41">
        <v>2060</v>
      </c>
      <c r="V41" s="43">
        <f>'Population Estimate'!J40*Assumptions!C$41*'Property % affected'!B41</f>
        <v>166.72598129404352</v>
      </c>
      <c r="W41" s="43">
        <f>'Population Estimate'!K40*Assumptions!D$41*'Property % affected'!C41</f>
        <v>241.10202861522617</v>
      </c>
      <c r="X41" s="43">
        <f>'Population Estimate'!L40*Assumptions!E$41*'Property % affected'!D41</f>
        <v>260.60422560138454</v>
      </c>
      <c r="Y41" s="43">
        <f>'Population Estimate'!M40*Assumptions!F$41*'Property % affected'!E41</f>
        <v>279.13268903516331</v>
      </c>
      <c r="Z41" s="43">
        <f>'Population Estimate'!N40*Assumptions!G$41*'Property % affected'!F41</f>
        <v>209.04706064978885</v>
      </c>
      <c r="AA41" s="43">
        <f>'Population Estimate'!O40*Assumptions!H$41*'Property % affected'!G41</f>
        <v>111.80591603548352</v>
      </c>
      <c r="AB41" s="44">
        <f>'Population Estimate'!J40*Assumptions!C$41*'Property % affected'!H41</f>
        <v>145.53897621940527</v>
      </c>
      <c r="AC41" s="44">
        <f>'Population Estimate'!K40*Assumptions!D$41*'Property % affected'!I41</f>
        <v>174.42984900853719</v>
      </c>
      <c r="AD41" s="44">
        <f>'Population Estimate'!L40*Assumptions!E$41*'Property % affected'!J41</f>
        <v>112.82375350212895</v>
      </c>
      <c r="AE41" s="44">
        <f>'Population Estimate'!M40*Assumptions!F$41*'Property % affected'!K41</f>
        <v>135.22633093982321</v>
      </c>
      <c r="AF41" s="44">
        <f>'Population Estimate'!N40*Assumptions!G$41*'Property % affected'!L41</f>
        <v>109.20622393389374</v>
      </c>
      <c r="AG41" s="44">
        <f>'Population Estimate'!O40*Assumptions!H$41*'Property % affected'!M41</f>
        <v>41.756030352702055</v>
      </c>
      <c r="AH41" s="45">
        <f>'Population Estimate'!J40*Assumptions!C$41*'Property % affected'!N41</f>
        <v>11424.559651790956</v>
      </c>
      <c r="AI41" s="45">
        <f>'Population Estimate'!K40*Assumptions!D$41*'Property % affected'!O41</f>
        <v>22955.395772607015</v>
      </c>
      <c r="AJ41" s="45">
        <f>'Population Estimate'!L40*Assumptions!E$41*'Property % affected'!P41</f>
        <v>17218.897408140048</v>
      </c>
      <c r="AK41" s="45">
        <f>'Population Estimate'!M40*Assumptions!F$41*'Property % affected'!Q41</f>
        <v>9348.8042601756788</v>
      </c>
      <c r="AL41" s="45">
        <f>'Population Estimate'!N40*Assumptions!G$41*'Property % affected'!R41</f>
        <v>5888.935471924231</v>
      </c>
      <c r="AM41" s="45">
        <f>'Population Estimate'!O40*Assumptions!H$41*'Property % affected'!S41</f>
        <v>3002.2534058696492</v>
      </c>
    </row>
    <row r="42" spans="1:39" x14ac:dyDescent="0.35">
      <c r="A42">
        <v>2061</v>
      </c>
      <c r="B42" s="43">
        <f>'Property % affected'!B42*'Population Estimate'!B41</f>
        <v>184.27105050486406</v>
      </c>
      <c r="C42" s="43">
        <f>'Property % affected'!C42*'Population Estimate'!C41</f>
        <v>271.66327978510577</v>
      </c>
      <c r="D42" s="43">
        <f>'Property % affected'!D42*'Population Estimate'!D41</f>
        <v>296.7539826815833</v>
      </c>
      <c r="E42" s="43">
        <f>'Property % affected'!E42*'Population Estimate'!E41</f>
        <v>287.9531409598427</v>
      </c>
      <c r="F42" s="43">
        <f>'Property % affected'!F42*'Population Estimate'!F41</f>
        <v>219.58335315105049</v>
      </c>
      <c r="G42" s="43">
        <f>'Property % affected'!G42*'Population Estimate'!G41</f>
        <v>125.77942354408796</v>
      </c>
      <c r="H42" s="44">
        <f>'Property % affected'!H42*'Population Estimate'!B41</f>
        <v>157.27270686161418</v>
      </c>
      <c r="I42" s="44">
        <f>'Property % affected'!I42*'Population Estimate'!C41</f>
        <v>192.16358683759441</v>
      </c>
      <c r="J42" s="44">
        <f>'Property % affected'!J42*'Population Estimate'!D41</f>
        <v>125.61336892867202</v>
      </c>
      <c r="K42" s="44">
        <f>'Property % affected'!K42*'Population Estimate'!E41</f>
        <v>136.39316329224505</v>
      </c>
      <c r="L42" s="44">
        <f>'Property % affected'!L42*'Population Estimate'!F41</f>
        <v>112.15611425396199</v>
      </c>
      <c r="M42" s="44">
        <f>'Property % affected'!M42*'Population Estimate'!G41</f>
        <v>45.928708878161217</v>
      </c>
      <c r="N42" s="45">
        <f>'Property % affected'!N42*'Population Estimate'!B41</f>
        <v>12442.073731791195</v>
      </c>
      <c r="O42" s="45">
        <f>'Property % affected'!O42*'Population Estimate'!C41</f>
        <v>25486.74251639071</v>
      </c>
      <c r="P42" s="45">
        <f>'Property % affected'!P42*'Population Estimate'!D41</f>
        <v>19320.569020086874</v>
      </c>
      <c r="Q42" s="45">
        <f>'Property % affected'!Q42*'Population Estimate'!E41</f>
        <v>9503.1297552184351</v>
      </c>
      <c r="R42" s="45">
        <f>'Property % affected'!R42*'Population Estimate'!F41</f>
        <v>6095.2512800364229</v>
      </c>
      <c r="S42" s="45">
        <f>'Property % affected'!S42*'Population Estimate'!G41</f>
        <v>3328.0637254857238</v>
      </c>
      <c r="U42">
        <v>2061</v>
      </c>
      <c r="V42" s="43">
        <f>'Population Estimate'!J41*Assumptions!C$41*'Property % affected'!B42</f>
        <v>171.55186495274691</v>
      </c>
      <c r="W42" s="43">
        <f>'Population Estimate'!K41*Assumptions!D$41*'Property % affected'!C42</f>
        <v>248.08072702169974</v>
      </c>
      <c r="X42" s="43">
        <f>'Population Estimate'!L41*Assumptions!E$41*'Property % affected'!D42</f>
        <v>268.14741511484601</v>
      </c>
      <c r="Y42" s="43">
        <f>'Population Estimate'!M41*Assumptions!F$41*'Property % affected'!E42</f>
        <v>287.21218493717879</v>
      </c>
      <c r="Z42" s="43">
        <f>'Population Estimate'!N41*Assumptions!G$41*'Property % affected'!F42</f>
        <v>215.09792798348045</v>
      </c>
      <c r="AA42" s="43">
        <f>'Population Estimate'!O41*Assumptions!H$41*'Property % affected'!G42</f>
        <v>115.04213836240697</v>
      </c>
      <c r="AB42" s="44">
        <f>'Population Estimate'!J41*Assumptions!C$41*'Property % affected'!H42</f>
        <v>146.41706385433778</v>
      </c>
      <c r="AC42" s="44">
        <f>'Population Estimate'!K41*Assumptions!D$41*'Property % affected'!I42</f>
        <v>175.48224540128527</v>
      </c>
      <c r="AD42" s="44">
        <f>'Population Estimate'!L41*Assumptions!E$41*'Property % affected'!J42</f>
        <v>113.50445873622068</v>
      </c>
      <c r="AE42" s="44">
        <f>'Population Estimate'!M41*Assumptions!F$41*'Property % affected'!K42</f>
        <v>136.04219877261974</v>
      </c>
      <c r="AF42" s="44">
        <f>'Population Estimate'!N41*Assumptions!G$41*'Property % affected'!L42</f>
        <v>109.86510334465355</v>
      </c>
      <c r="AG42" s="44">
        <f>'Population Estimate'!O41*Assumptions!H$41*'Property % affected'!M42</f>
        <v>42.007959113567473</v>
      </c>
      <c r="AH42" s="45">
        <f>'Population Estimate'!J41*Assumptions!C$41*'Property % affected'!N42</f>
        <v>11583.267945346744</v>
      </c>
      <c r="AI42" s="45">
        <f>'Population Estimate'!K41*Assumptions!D$41*'Property % affected'!O42</f>
        <v>23274.288736713268</v>
      </c>
      <c r="AJ42" s="45">
        <f>'Population Estimate'!L41*Assumptions!E$41*'Property % affected'!P42</f>
        <v>17458.099785111288</v>
      </c>
      <c r="AK42" s="45">
        <f>'Population Estimate'!M41*Assumptions!F$41*'Property % affected'!Q42</f>
        <v>9478.6764667326261</v>
      </c>
      <c r="AL42" s="45">
        <f>'Population Estimate'!N41*Assumptions!G$41*'Property % affected'!R42</f>
        <v>5970.7436928181323</v>
      </c>
      <c r="AM42" s="45">
        <f>'Population Estimate'!O41*Assumptions!H$41*'Property % affected'!S42</f>
        <v>3043.9602662993148</v>
      </c>
    </row>
    <row r="43" spans="1:39" x14ac:dyDescent="0.35">
      <c r="A43">
        <v>2062</v>
      </c>
      <c r="B43" s="43">
        <f>'Property % affected'!B43*'Population Estimate'!B42</f>
        <v>189.60477620557052</v>
      </c>
      <c r="C43" s="43">
        <f>'Property % affected'!C43*'Population Estimate'!C42</f>
        <v>279.52657363054772</v>
      </c>
      <c r="D43" s="43">
        <f>'Property % affected'!D43*'Population Estimate'!D42</f>
        <v>305.34352694194968</v>
      </c>
      <c r="E43" s="43">
        <f>'Property % affected'!E43*'Population Estimate'!E42</f>
        <v>296.28794484970342</v>
      </c>
      <c r="F43" s="43">
        <f>'Property % affected'!F43*'Population Estimate'!F42</f>
        <v>225.93919347941579</v>
      </c>
      <c r="G43" s="43">
        <f>'Property % affected'!G43*'Population Estimate'!G42</f>
        <v>129.42010905675582</v>
      </c>
      <c r="H43" s="44">
        <f>'Property % affected'!H43*'Population Estimate'!B42</f>
        <v>158.22158820457048</v>
      </c>
      <c r="I43" s="44">
        <f>'Property % affected'!I43*'Population Estimate'!C42</f>
        <v>193.32297708390206</v>
      </c>
      <c r="J43" s="44">
        <f>'Property % affected'!J43*'Population Estimate'!D42</f>
        <v>126.37123839363379</v>
      </c>
      <c r="K43" s="44">
        <f>'Property % affected'!K43*'Population Estimate'!E42</f>
        <v>137.21607103343806</v>
      </c>
      <c r="L43" s="44">
        <f>'Property % affected'!L43*'Population Estimate'!F42</f>
        <v>112.83279138655372</v>
      </c>
      <c r="M43" s="44">
        <f>'Property % affected'!M43*'Population Estimate'!G42</f>
        <v>46.205812870520852</v>
      </c>
      <c r="N43" s="45">
        <f>'Property % affected'!N43*'Population Estimate'!B42</f>
        <v>12614.917180506382</v>
      </c>
      <c r="O43" s="45">
        <f>'Property % affected'!O43*'Population Estimate'!C42</f>
        <v>25840.800575200716</v>
      </c>
      <c r="P43" s="45">
        <f>'Property % affected'!P43*'Population Estimate'!D42</f>
        <v>19588.967508358073</v>
      </c>
      <c r="Q43" s="45">
        <f>'Property % affected'!Q43*'Population Estimate'!E42</f>
        <v>9635.1458287354162</v>
      </c>
      <c r="R43" s="45">
        <f>'Property % affected'!R43*'Population Estimate'!F42</f>
        <v>6179.9256096327217</v>
      </c>
      <c r="S43" s="45">
        <f>'Property % affected'!S43*'Population Estimate'!G42</f>
        <v>3374.2966947042764</v>
      </c>
      <c r="U43">
        <v>2062</v>
      </c>
      <c r="V43" s="43">
        <f>'Population Estimate'!J42*Assumptions!C$41*'Property % affected'!B43</f>
        <v>176.51743381771868</v>
      </c>
      <c r="W43" s="43">
        <f>'Population Estimate'!K42*Assumptions!D$41*'Property % affected'!C43</f>
        <v>255.26142385899621</v>
      </c>
      <c r="X43" s="43">
        <f>'Population Estimate'!L42*Assumptions!E$41*'Property % affected'!D43</f>
        <v>275.90894225466275</v>
      </c>
      <c r="Y43" s="43">
        <f>'Population Estimate'!M42*Assumptions!F$41*'Property % affected'!E43</f>
        <v>295.5255418543851</v>
      </c>
      <c r="Z43" s="43">
        <f>'Population Estimate'!N42*Assumptions!G$41*'Property % affected'!F43</f>
        <v>221.32393767686904</v>
      </c>
      <c r="AA43" s="43">
        <f>'Population Estimate'!O42*Assumptions!H$41*'Property % affected'!G43</f>
        <v>118.37203314710948</v>
      </c>
      <c r="AB43" s="44">
        <f>'Population Estimate'!J42*Assumptions!C$41*'Property % affected'!H43</f>
        <v>147.30044929962091</v>
      </c>
      <c r="AC43" s="44">
        <f>'Population Estimate'!K42*Assumptions!D$41*'Property % affected'!I43</f>
        <v>176.54099127019106</v>
      </c>
      <c r="AD43" s="44">
        <f>'Population Estimate'!L42*Assumptions!E$41*'Property % affected'!J43</f>
        <v>114.18927090348323</v>
      </c>
      <c r="AE43" s="44">
        <f>'Population Estimate'!M42*Assumptions!F$41*'Property % affected'!K43</f>
        <v>136.86298902190103</v>
      </c>
      <c r="AF43" s="44">
        <f>'Population Estimate'!N42*Assumptions!G$41*'Property % affected'!L43</f>
        <v>110.52795800574509</v>
      </c>
      <c r="AG43" s="44">
        <f>'Population Estimate'!O42*Assumptions!H$41*'Property % affected'!M43</f>
        <v>42.261407848913578</v>
      </c>
      <c r="AH43" s="45">
        <f>'Population Estimate'!J42*Assumptions!C$41*'Property % affected'!N43</f>
        <v>11744.180991051513</v>
      </c>
      <c r="AI43" s="45">
        <f>'Population Estimate'!K42*Assumptions!D$41*'Property % affected'!O43</f>
        <v>23597.611714728399</v>
      </c>
      <c r="AJ43" s="45">
        <f>'Population Estimate'!L42*Assumptions!E$41*'Property % affected'!P43</f>
        <v>17700.62512613722</v>
      </c>
      <c r="AK43" s="45">
        <f>'Population Estimate'!M42*Assumptions!F$41*'Property % affected'!Q43</f>
        <v>9610.3528387813931</v>
      </c>
      <c r="AL43" s="45">
        <f>'Population Estimate'!N42*Assumptions!G$41*'Property % affected'!R43</f>
        <v>6053.6883814213043</v>
      </c>
      <c r="AM43" s="45">
        <f>'Population Estimate'!O42*Assumptions!H$41*'Property % affected'!S43</f>
        <v>3086.246512267689</v>
      </c>
    </row>
    <row r="44" spans="1:39" x14ac:dyDescent="0.35">
      <c r="A44">
        <v>2063</v>
      </c>
      <c r="B44" s="43">
        <f>'Property % affected'!B44*'Population Estimate'!B43</f>
        <v>195.09288660084746</v>
      </c>
      <c r="C44" s="43">
        <f>'Property % affected'!C44*'Population Estimate'!C43</f>
        <v>287.61747052248415</v>
      </c>
      <c r="D44" s="43">
        <f>'Property % affected'!D44*'Population Estimate'!D43</f>
        <v>314.18169556763752</v>
      </c>
      <c r="E44" s="43">
        <f>'Property % affected'!E44*'Population Estimate'!E43</f>
        <v>304.86399964466239</v>
      </c>
      <c r="F44" s="43">
        <f>'Property % affected'!F44*'Population Estimate'!F43</f>
        <v>232.47900361104706</v>
      </c>
      <c r="G44" s="43">
        <f>'Property % affected'!G44*'Population Estimate'!G43</f>
        <v>133.16617421442979</v>
      </c>
      <c r="H44" s="44">
        <f>'Property % affected'!H44*'Population Estimate'!B43</f>
        <v>159.17619448112123</v>
      </c>
      <c r="I44" s="44">
        <f>'Property % affected'!I44*'Population Estimate'!C43</f>
        <v>194.48936233777249</v>
      </c>
      <c r="J44" s="44">
        <f>'Property % affected'!J44*'Population Estimate'!D43</f>
        <v>127.13368035060671</v>
      </c>
      <c r="K44" s="44">
        <f>'Property % affected'!K44*'Population Estimate'!E43</f>
        <v>138.04394366534973</v>
      </c>
      <c r="L44" s="44">
        <f>'Property % affected'!L44*'Population Estimate'!F43</f>
        <v>113.51355114936867</v>
      </c>
      <c r="M44" s="44">
        <f>'Property % affected'!M44*'Population Estimate'!G43</f>
        <v>46.484588728353231</v>
      </c>
      <c r="N44" s="45">
        <f>'Property % affected'!N44*'Population Estimate'!B43</f>
        <v>12790.161744856128</v>
      </c>
      <c r="O44" s="45">
        <f>'Property % affected'!O44*'Population Estimate'!C43</f>
        <v>26199.777156216045</v>
      </c>
      <c r="P44" s="45">
        <f>'Property % affected'!P44*'Population Estimate'!D43</f>
        <v>19861.094548745488</v>
      </c>
      <c r="Q44" s="45">
        <f>'Property % affected'!Q44*'Population Estimate'!E43</f>
        <v>9768.995850027055</v>
      </c>
      <c r="R44" s="45">
        <f>'Property % affected'!R44*'Population Estimate'!F43</f>
        <v>6265.77622249663</v>
      </c>
      <c r="S44" s="45">
        <f>'Property % affected'!S44*'Population Estimate'!G43</f>
        <v>3421.1719254956465</v>
      </c>
      <c r="U44">
        <v>2063</v>
      </c>
      <c r="V44" s="43">
        <f>'Population Estimate'!J43*Assumptions!C$41*'Property % affected'!B44</f>
        <v>181.62673107736319</v>
      </c>
      <c r="W44" s="43">
        <f>'Population Estimate'!K43*Assumptions!D$41*'Property % affected'!C44</f>
        <v>262.64996597185359</v>
      </c>
      <c r="X44" s="43">
        <f>'Population Estimate'!L43*Assumptions!E$41*'Property % affected'!D44</f>
        <v>283.89512680360025</v>
      </c>
      <c r="Y44" s="43">
        <f>'Population Estimate'!M43*Assumptions!F$41*'Property % affected'!E44</f>
        <v>304.07952889404942</v>
      </c>
      <c r="Z44" s="43">
        <f>'Population Estimate'!N43*Assumptions!G$41*'Property % affected'!F44</f>
        <v>227.73015922569294</v>
      </c>
      <c r="AA44" s="43">
        <f>'Population Estimate'!O43*Assumptions!H$41*'Property % affected'!G44</f>
        <v>121.79831173895454</v>
      </c>
      <c r="AB44" s="44">
        <f>'Population Estimate'!J43*Assumptions!C$41*'Property % affected'!H44</f>
        <v>148.18916451880048</v>
      </c>
      <c r="AC44" s="44">
        <f>'Population Estimate'!K43*Assumptions!D$41*'Property % affected'!I44</f>
        <v>177.60612492386872</v>
      </c>
      <c r="AD44" s="44">
        <f>'Population Estimate'!L43*Assumptions!E$41*'Property % affected'!J44</f>
        <v>114.8782147824834</v>
      </c>
      <c r="AE44" s="44">
        <f>'Population Estimate'!M43*Assumptions!F$41*'Property % affected'!K44</f>
        <v>137.6887313863304</v>
      </c>
      <c r="AF44" s="44">
        <f>'Population Estimate'!N43*Assumptions!G$41*'Property % affected'!L44</f>
        <v>111.19481190124644</v>
      </c>
      <c r="AG44" s="44">
        <f>'Population Estimate'!O43*Assumptions!H$41*'Property % affected'!M44</f>
        <v>42.516385729278966</v>
      </c>
      <c r="AH44" s="45">
        <f>'Population Estimate'!J43*Assumptions!C$41*'Property % affected'!N44</f>
        <v>11907.329416996137</v>
      </c>
      <c r="AI44" s="45">
        <f>'Population Estimate'!K43*Assumptions!D$41*'Property % affected'!O44</f>
        <v>23925.426247750649</v>
      </c>
      <c r="AJ44" s="45">
        <f>'Population Estimate'!L43*Assumptions!E$41*'Property % affected'!P44</f>
        <v>17946.519593343197</v>
      </c>
      <c r="AK44" s="45">
        <f>'Population Estimate'!M43*Assumptions!F$41*'Property % affected'!Q44</f>
        <v>9743.8584395222479</v>
      </c>
      <c r="AL44" s="45">
        <f>'Population Estimate'!N43*Assumptions!G$41*'Property % affected'!R44</f>
        <v>6137.7853253751382</v>
      </c>
      <c r="AM44" s="45">
        <f>'Population Estimate'!O43*Assumptions!H$41*'Property % affected'!S44</f>
        <v>3129.120192513014</v>
      </c>
    </row>
    <row r="45" spans="1:39" x14ac:dyDescent="0.35">
      <c r="A45">
        <v>2064</v>
      </c>
      <c r="B45" s="43">
        <f>'Property % affected'!B45*'Population Estimate'!B44</f>
        <v>200.73985035579975</v>
      </c>
      <c r="C45" s="43">
        <f>'Property % affected'!C45*'Population Estimate'!C44</f>
        <v>295.94255843127348</v>
      </c>
      <c r="D45" s="43">
        <f>'Property % affected'!D45*'Population Estimate'!D44</f>
        <v>323.27568499109498</v>
      </c>
      <c r="E45" s="43">
        <f>'Property % affected'!E45*'Population Estimate'!E44</f>
        <v>313.68828835235593</v>
      </c>
      <c r="F45" s="43">
        <f>'Property % affected'!F45*'Population Estimate'!F44</f>
        <v>239.2081085520434</v>
      </c>
      <c r="G45" s="43">
        <f>'Property % affected'!G45*'Population Estimate'!G44</f>
        <v>137.02066923101683</v>
      </c>
      <c r="H45" s="44">
        <f>'Property % affected'!H45*'Population Estimate'!B44</f>
        <v>160.13656023179672</v>
      </c>
      <c r="I45" s="44">
        <f>'Property % affected'!I45*'Population Estimate'!C44</f>
        <v>195.66278480253726</v>
      </c>
      <c r="J45" s="44">
        <f>'Property % affected'!J45*'Population Estimate'!D44</f>
        <v>127.90072238703713</v>
      </c>
      <c r="K45" s="44">
        <f>'Property % affected'!K45*'Population Estimate'!E44</f>
        <v>138.87681114290521</v>
      </c>
      <c r="L45" s="44">
        <f>'Property % affected'!L45*'Population Estimate'!F44</f>
        <v>114.19841817434539</v>
      </c>
      <c r="M45" s="44">
        <f>'Property % affected'!M45*'Population Estimate'!G44</f>
        <v>46.765046538608523</v>
      </c>
      <c r="N45" s="45">
        <f>'Property % affected'!N45*'Population Estimate'!B44</f>
        <v>12967.840780783825</v>
      </c>
      <c r="O45" s="45">
        <f>'Property % affected'!O45*'Population Estimate'!C44</f>
        <v>26563.740586819971</v>
      </c>
      <c r="P45" s="45">
        <f>'Property % affected'!P45*'Population Estimate'!D44</f>
        <v>20137.001937743844</v>
      </c>
      <c r="Q45" s="45">
        <f>'Property % affected'!Q45*'Population Estimate'!E44</f>
        <v>9904.705296024682</v>
      </c>
      <c r="R45" s="45">
        <f>'Property % affected'!R45*'Population Estimate'!F44</f>
        <v>6352.8194593813878</v>
      </c>
      <c r="S45" s="45">
        <f>'Property % affected'!S45*'Population Estimate'!G44</f>
        <v>3468.6983400626423</v>
      </c>
      <c r="U45">
        <v>2064</v>
      </c>
      <c r="V45" s="43">
        <f>'Population Estimate'!J44*Assumptions!C$41*'Property % affected'!B45</f>
        <v>186.88391695017643</v>
      </c>
      <c r="W45" s="43">
        <f>'Population Estimate'!K44*Assumptions!D$41*'Property % affected'!C45</f>
        <v>270.25236944193506</v>
      </c>
      <c r="X45" s="43">
        <f>'Population Estimate'!L44*Assumptions!E$41*'Property % affected'!D45</f>
        <v>292.11247147054081</v>
      </c>
      <c r="Y45" s="43">
        <f>'Population Estimate'!M44*Assumptions!F$41*'Property % affected'!E45</f>
        <v>312.88111109525414</v>
      </c>
      <c r="Z45" s="43">
        <f>'Population Estimate'!N44*Assumptions!G$41*'Property % affected'!F45</f>
        <v>234.32180886224822</v>
      </c>
      <c r="AA45" s="43">
        <f>'Population Estimate'!O44*Assumptions!H$41*'Property % affected'!G45</f>
        <v>125.32376396731512</v>
      </c>
      <c r="AB45" s="44">
        <f>'Population Estimate'!J44*Assumptions!C$41*'Property % affected'!H45</f>
        <v>149.08324166826989</v>
      </c>
      <c r="AC45" s="44">
        <f>'Population Estimate'!K44*Assumptions!D$41*'Property % affected'!I45</f>
        <v>178.67768490206194</v>
      </c>
      <c r="AD45" s="44">
        <f>'Population Estimate'!L44*Assumptions!E$41*'Property % affected'!J45</f>
        <v>115.57131530128568</v>
      </c>
      <c r="AE45" s="44">
        <f>'Population Estimate'!M44*Assumptions!F$41*'Property % affected'!K45</f>
        <v>138.5194557437535</v>
      </c>
      <c r="AF45" s="44">
        <f>'Population Estimate'!N44*Assumptions!G$41*'Property % affected'!L45</f>
        <v>111.86568915993993</v>
      </c>
      <c r="AG45" s="44">
        <f>'Population Estimate'!O44*Assumptions!H$41*'Property % affected'!M45</f>
        <v>42.772901980531273</v>
      </c>
      <c r="AH45" s="45">
        <f>'Population Estimate'!J44*Assumptions!C$41*'Property % affected'!N45</f>
        <v>12072.744276752404</v>
      </c>
      <c r="AI45" s="45">
        <f>'Population Estimate'!K44*Assumptions!D$41*'Property % affected'!O45</f>
        <v>24257.794731798094</v>
      </c>
      <c r="AJ45" s="45">
        <f>'Population Estimate'!L44*Assumptions!E$41*'Property % affected'!P45</f>
        <v>18195.829990131973</v>
      </c>
      <c r="AK45" s="45">
        <f>'Population Estimate'!M44*Assumptions!F$41*'Property % affected'!Q45</f>
        <v>9879.2186803297209</v>
      </c>
      <c r="AL45" s="45">
        <f>'Population Estimate'!N44*Assumptions!G$41*'Property % affected'!R45</f>
        <v>6223.0505316406025</v>
      </c>
      <c r="AM45" s="45">
        <f>'Population Estimate'!O44*Assumptions!H$41*'Property % affected'!S45</f>
        <v>3172.5894675854101</v>
      </c>
    </row>
    <row r="46" spans="1:39" x14ac:dyDescent="0.35">
      <c r="A46">
        <v>2065</v>
      </c>
      <c r="B46" s="43">
        <f>'Property % affected'!B46*'Population Estimate'!B45</f>
        <v>206.55026548104721</v>
      </c>
      <c r="C46" s="43">
        <f>'Property % affected'!C46*'Population Estimate'!C45</f>
        <v>304.50861601608142</v>
      </c>
      <c r="D46" s="43">
        <f>'Property % affected'!D46*'Population Estimate'!D45</f>
        <v>332.63289994551337</v>
      </c>
      <c r="E46" s="43">
        <f>'Property % affected'!E46*'Population Estimate'!E45</f>
        <v>322.76799610358194</v>
      </c>
      <c r="F46" s="43">
        <f>'Property % affected'!F46*'Population Estimate'!F45</f>
        <v>246.1319874408097</v>
      </c>
      <c r="G46" s="43">
        <f>'Property % affected'!G46*'Population Estimate'!G45</f>
        <v>140.98673260886781</v>
      </c>
      <c r="H46" s="44">
        <f>'Property % affected'!H46*'Population Estimate'!B45</f>
        <v>161.10272020552219</v>
      </c>
      <c r="I46" s="44">
        <f>'Property % affected'!I46*'Population Estimate'!C45</f>
        <v>196.84328693615515</v>
      </c>
      <c r="J46" s="44">
        <f>'Property % affected'!J46*'Population Estimate'!D45</f>
        <v>128.67239225681615</v>
      </c>
      <c r="K46" s="44">
        <f>'Property % affected'!K46*'Population Estimate'!E45</f>
        <v>139.71470360175837</v>
      </c>
      <c r="L46" s="44">
        <f>'Property % affected'!L46*'Population Estimate'!F45</f>
        <v>114.88741724203553</v>
      </c>
      <c r="M46" s="44">
        <f>'Property % affected'!M46*'Population Estimate'!G45</f>
        <v>47.047196449094969</v>
      </c>
      <c r="N46" s="45">
        <f>'Property % affected'!N46*'Population Estimate'!B45</f>
        <v>13147.988107608693</v>
      </c>
      <c r="O46" s="45">
        <f>'Property % affected'!O46*'Population Estimate'!C45</f>
        <v>26932.760143589672</v>
      </c>
      <c r="P46" s="45">
        <f>'Property % affected'!P46*'Population Estimate'!D45</f>
        <v>20416.742191397123</v>
      </c>
      <c r="Q46" s="45">
        <f>'Property % affected'!Q46*'Population Estimate'!E45</f>
        <v>10042.299997581398</v>
      </c>
      <c r="R46" s="45">
        <f>'Property % affected'!R46*'Population Estimate'!F45</f>
        <v>6441.0718880435625</v>
      </c>
      <c r="S46" s="45">
        <f>'Property % affected'!S46*'Population Estimate'!G45</f>
        <v>3516.8849845539985</v>
      </c>
      <c r="U46">
        <v>2065</v>
      </c>
      <c r="V46" s="43">
        <f>'Population Estimate'!J45*Assumptions!C$41*'Property % affected'!B46</f>
        <v>192.29327207218213</v>
      </c>
      <c r="W46" s="43">
        <f>'Population Estimate'!K45*Assumptions!D$41*'Property % affected'!C46</f>
        <v>278.07482448639257</v>
      </c>
      <c r="X46" s="43">
        <f>'Population Estimate'!L45*Assumptions!E$41*'Property % affected'!D46</f>
        <v>300.56766718528053</v>
      </c>
      <c r="Y46" s="43">
        <f>'Population Estimate'!M45*Assumptions!F$41*'Property % affected'!E46</f>
        <v>321.93745510014327</v>
      </c>
      <c r="Z46" s="43">
        <f>'Population Estimate'!N45*Assumptions!G$41*'Property % affected'!F46</f>
        <v>241.1042538026791</v>
      </c>
      <c r="AA46" s="43">
        <f>'Population Estimate'!O45*Assumptions!H$41*'Property % affected'!G46</f>
        <v>128.95126041317761</v>
      </c>
      <c r="AB46" s="44">
        <f>'Population Estimate'!J45*Assumptions!C$41*'Property % affected'!H46</f>
        <v>149.98271309843318</v>
      </c>
      <c r="AC46" s="44">
        <f>'Population Estimate'!K45*Assumptions!D$41*'Property % affected'!I46</f>
        <v>179.75570997703801</v>
      </c>
      <c r="AD46" s="44">
        <f>'Population Estimate'!L45*Assumptions!E$41*'Property % affected'!J46</f>
        <v>116.26859753835433</v>
      </c>
      <c r="AE46" s="44">
        <f>'Population Estimate'!M45*Assumptions!F$41*'Property % affected'!K46</f>
        <v>139.35519215227964</v>
      </c>
      <c r="AF46" s="44">
        <f>'Population Estimate'!N45*Assumptions!G$41*'Property % affected'!L46</f>
        <v>112.54061405618536</v>
      </c>
      <c r="AG46" s="44">
        <f>'Population Estimate'!O45*Assumptions!H$41*'Property % affected'!M46</f>
        <v>43.030965884201073</v>
      </c>
      <c r="AH46" s="45">
        <f>'Population Estimate'!J45*Assumptions!C$41*'Property % affected'!N46</f>
        <v>12240.457055283738</v>
      </c>
      <c r="AI46" s="45">
        <f>'Population Estimate'!K45*Assumptions!D$41*'Property % affected'!O46</f>
        <v>24594.780429685081</v>
      </c>
      <c r="AJ46" s="45">
        <f>'Population Estimate'!L45*Assumptions!E$41*'Property % affected'!P46</f>
        <v>18448.603770092279</v>
      </c>
      <c r="AK46" s="45">
        <f>'Population Estimate'!M45*Assumptions!F$41*'Property % affected'!Q46</f>
        <v>10016.459325589411</v>
      </c>
      <c r="AL46" s="45">
        <f>'Population Estimate'!N45*Assumptions!G$41*'Property % affected'!R46</f>
        <v>6309.5002295450031</v>
      </c>
      <c r="AM46" s="45">
        <f>'Population Estimate'!O45*Assumptions!H$41*'Property % affected'!S46</f>
        <v>3216.6626114001592</v>
      </c>
    </row>
    <row r="47" spans="1:39" x14ac:dyDescent="0.35">
      <c r="A47">
        <v>2066</v>
      </c>
      <c r="B47" s="43">
        <f>'Property % affected'!B47*'Population Estimate'!B46</f>
        <v>212.52886307663061</v>
      </c>
      <c r="C47" s="43">
        <f>'Property % affected'!C47*'Population Estimate'!C46</f>
        <v>313.32261814436822</v>
      </c>
      <c r="D47" s="43">
        <f>'Property % affected'!D47*'Population Estimate'!D46</f>
        <v>342.26095949409165</v>
      </c>
      <c r="E47" s="43">
        <f>'Property % affected'!E47*'Population Estimate'!E46</f>
        <v>332.11051600275488</v>
      </c>
      <c r="F47" s="43">
        <f>'Property % affected'!F47*'Population Estimate'!F46</f>
        <v>253.25627800941618</v>
      </c>
      <c r="G47" s="43">
        <f>'Property % affected'!G47*'Population Estimate'!G46</f>
        <v>145.06759369428667</v>
      </c>
      <c r="H47" s="44">
        <f>'Property % affected'!H47*'Population Estimate'!B46</f>
        <v>162.0747093608754</v>
      </c>
      <c r="I47" s="44">
        <f>'Property % affected'!I47*'Population Estimate'!C46</f>
        <v>198.03091145274888</v>
      </c>
      <c r="J47" s="44">
        <f>'Property % affected'!J47*'Population Estimate'!D46</f>
        <v>129.4487178812837</v>
      </c>
      <c r="K47" s="44">
        <f>'Property % affected'!K47*'Population Estimate'!E46</f>
        <v>140.55765135938188</v>
      </c>
      <c r="L47" s="44">
        <f>'Property % affected'!L47*'Population Estimate'!F46</f>
        <v>115.58057328250048</v>
      </c>
      <c r="M47" s="44">
        <f>'Property % affected'!M47*'Population Estimate'!G46</f>
        <v>47.331048668846151</v>
      </c>
      <c r="N47" s="45">
        <f>'Property % affected'!N47*'Population Estimate'!B46</f>
        <v>13330.638014462944</v>
      </c>
      <c r="O47" s="45">
        <f>'Property % affected'!O47*'Population Estimate'!C46</f>
        <v>27306.906065482293</v>
      </c>
      <c r="P47" s="45">
        <f>'Property % affected'!P47*'Population Estimate'!D46</f>
        <v>20700.368555294415</v>
      </c>
      <c r="Q47" s="45">
        <f>'Property % affected'!Q47*'Population Estimate'!E46</f>
        <v>10181.806144388695</v>
      </c>
      <c r="R47" s="45">
        <f>'Property % affected'!R47*'Population Estimate'!F46</f>
        <v>6530.5503063965471</v>
      </c>
      <c r="S47" s="45">
        <f>'Property % affected'!S47*'Population Estimate'!G46</f>
        <v>3565.7410307862092</v>
      </c>
      <c r="U47">
        <v>2066</v>
      </c>
      <c r="V47" s="43">
        <f>'Population Estimate'!J46*Assumptions!C$41*'Property % affected'!B47</f>
        <v>197.85920098241684</v>
      </c>
      <c r="W47" s="43">
        <f>'Population Estimate'!K46*Assumptions!D$41*'Property % affected'!C47</f>
        <v>286.12370049821817</v>
      </c>
      <c r="X47" s="43">
        <f>'Population Estimate'!L46*Assumptions!E$41*'Property % affected'!D47</f>
        <v>309.26759854658349</v>
      </c>
      <c r="Y47" s="43">
        <f>'Population Estimate'!M46*Assumptions!F$41*'Property % affected'!E47</f>
        <v>331.25593498932329</v>
      </c>
      <c r="Z47" s="43">
        <f>'Population Estimate'!N46*Assumptions!G$41*'Property % affected'!F47</f>
        <v>248.0830166172052</v>
      </c>
      <c r="AA47" s="43">
        <f>'Population Estimate'!O46*Assumptions!H$41*'Property % affected'!G47</f>
        <v>132.68375474649721</v>
      </c>
      <c r="AB47" s="44">
        <f>'Population Estimate'!J46*Assumptions!C$41*'Property % affected'!H47</f>
        <v>150.88761135487573</v>
      </c>
      <c r="AC47" s="44">
        <f>'Population Estimate'!K46*Assumptions!D$41*'Property % affected'!I47</f>
        <v>180.84023915499105</v>
      </c>
      <c r="AD47" s="44">
        <f>'Population Estimate'!L46*Assumptions!E$41*'Property % affected'!J47</f>
        <v>116.97008672346077</v>
      </c>
      <c r="AE47" s="44">
        <f>'Population Estimate'!M46*Assumptions!F$41*'Property % affected'!K47</f>
        <v>140.19597085136908</v>
      </c>
      <c r="AF47" s="44">
        <f>'Population Estimate'!N46*Assumptions!G$41*'Property % affected'!L47</f>
        <v>113.21961101079822</v>
      </c>
      <c r="AG47" s="44">
        <f>'Population Estimate'!O46*Assumptions!H$41*'Property % affected'!M47</f>
        <v>43.290586777817637</v>
      </c>
      <c r="AH47" s="45">
        <f>'Population Estimate'!J46*Assumptions!C$41*'Property % affected'!N47</f>
        <v>12410.499674938013</v>
      </c>
      <c r="AI47" s="45">
        <f>'Population Estimate'!K46*Assumptions!D$41*'Property % affected'!O47</f>
        <v>24936.447483063614</v>
      </c>
      <c r="AJ47" s="45">
        <f>'Population Estimate'!L46*Assumptions!E$41*'Property % affected'!P47</f>
        <v>18704.889046031054</v>
      </c>
      <c r="AK47" s="45">
        <f>'Population Estimate'!M46*Assumptions!F$41*'Property % affected'!Q47</f>
        <v>10155.60649760195</v>
      </c>
      <c r="AL47" s="45">
        <f>'Population Estimate'!N46*Assumptions!G$41*'Property % affected'!R47</f>
        <v>6397.1508738710618</v>
      </c>
      <c r="AM47" s="45">
        <f>'Population Estimate'!O46*Assumptions!H$41*'Property % affected'!S47</f>
        <v>3261.3480128125457</v>
      </c>
    </row>
    <row r="48" spans="1:39" x14ac:dyDescent="0.35">
      <c r="A48">
        <v>2067</v>
      </c>
      <c r="B48" s="43">
        <f>'Property % affected'!B48*'Population Estimate'!B47</f>
        <v>218.68051118428502</v>
      </c>
      <c r="C48" s="43">
        <f>'Property % affected'!C48*'Population Estimate'!C47</f>
        <v>322.39174157113871</v>
      </c>
      <c r="D48" s="43">
        <f>'Property % affected'!D48*'Population Estimate'!D47</f>
        <v>352.16770323381922</v>
      </c>
      <c r="E48" s="43">
        <f>'Property % affected'!E48*'Population Estimate'!E47</f>
        <v>341.72345514770228</v>
      </c>
      <c r="F48" s="43">
        <f>'Property % affected'!F48*'Population Estimate'!F47</f>
        <v>260.58678117409215</v>
      </c>
      <c r="G48" s="43">
        <f>'Property % affected'!G48*'Population Estimate'!G47</f>
        <v>149.26657530700848</v>
      </c>
      <c r="H48" s="44">
        <f>'Property % affected'!H48*'Population Estimate'!B47</f>
        <v>163.05256286735133</v>
      </c>
      <c r="I48" s="44">
        <f>'Property % affected'!I48*'Population Estimate'!C47</f>
        <v>199.22570132415032</v>
      </c>
      <c r="J48" s="44">
        <f>'Property % affected'!J48*'Population Estimate'!D47</f>
        <v>130.22972735023907</v>
      </c>
      <c r="K48" s="44">
        <f>'Property % affected'!K48*'Population Estimate'!E47</f>
        <v>141.40568491616443</v>
      </c>
      <c r="L48" s="44">
        <f>'Property % affected'!L48*'Population Estimate'!F47</f>
        <v>116.27791137621345</v>
      </c>
      <c r="M48" s="44">
        <f>'Property % affected'!M48*'Population Estimate'!G47</f>
        <v>47.616613468490272</v>
      </c>
      <c r="N48" s="45">
        <f>'Property % affected'!N48*'Population Estimate'!B47</f>
        <v>13515.825266818327</v>
      </c>
      <c r="O48" s="45">
        <f>'Property % affected'!O48*'Population Estimate'!C47</f>
        <v>27686.249567204184</v>
      </c>
      <c r="P48" s="45">
        <f>'Property % affected'!P48*'Population Estimate'!D47</f>
        <v>20987.935014704661</v>
      </c>
      <c r="Q48" s="45">
        <f>'Property % affected'!Q48*'Population Estimate'!E47</f>
        <v>10323.250289961383</v>
      </c>
      <c r="R48" s="45">
        <f>'Property % affected'!R48*'Population Estimate'!F47</f>
        <v>6621.2717457078616</v>
      </c>
      <c r="S48" s="45">
        <f>'Property % affected'!S48*'Population Estimate'!G47</f>
        <v>3615.2757779892863</v>
      </c>
      <c r="U48">
        <v>2067</v>
      </c>
      <c r="V48" s="43">
        <f>'Population Estimate'!J47*Assumptions!C$41*'Property % affected'!B48</f>
        <v>203.586235709303</v>
      </c>
      <c r="W48" s="43">
        <f>'Population Estimate'!K47*Assumptions!D$41*'Property % affected'!C48</f>
        <v>294.40555123248919</v>
      </c>
      <c r="X48" s="43">
        <f>'Population Estimate'!L47*Assumptions!E$41*'Property % affected'!D48</f>
        <v>318.21934942793064</v>
      </c>
      <c r="Y48" s="43">
        <f>'Population Estimate'!M47*Assumptions!F$41*'Property % affected'!E48</f>
        <v>340.84413828616982</v>
      </c>
      <c r="Z48" s="43">
        <f>'Population Estimate'!N47*Assumptions!G$41*'Property % affected'!F48</f>
        <v>255.26377972684537</v>
      </c>
      <c r="AA48" s="43">
        <f>'Population Estimate'!O47*Assumptions!H$41*'Property % affected'!G48</f>
        <v>136.52428613120836</v>
      </c>
      <c r="AB48" s="44">
        <f>'Population Estimate'!J47*Assumptions!C$41*'Property % affected'!H48</f>
        <v>151.79796917954175</v>
      </c>
      <c r="AC48" s="44">
        <f>'Population Estimate'!K47*Assumptions!D$41*'Property % affected'!I48</f>
        <v>181.93131167745304</v>
      </c>
      <c r="AD48" s="44">
        <f>'Population Estimate'!L47*Assumptions!E$41*'Property % affected'!J48</f>
        <v>117.67580823859649</v>
      </c>
      <c r="AE48" s="44">
        <f>'Population Estimate'!M47*Assumptions!F$41*'Property % affected'!K48</f>
        <v>141.04182226292752</v>
      </c>
      <c r="AF48" s="44">
        <f>'Population Estimate'!N47*Assumptions!G$41*'Property % affected'!L48</f>
        <v>113.90270459193336</v>
      </c>
      <c r="AG48" s="44">
        <f>'Population Estimate'!O47*Assumptions!H$41*'Property % affected'!M48</f>
        <v>43.551774055246803</v>
      </c>
      <c r="AH48" s="45">
        <f>'Population Estimate'!J47*Assumptions!C$41*'Property % affected'!N48</f>
        <v>12582.904501523632</v>
      </c>
      <c r="AI48" s="45">
        <f>'Population Estimate'!K47*Assumptions!D$41*'Property % affected'!O48</f>
        <v>25282.860924632037</v>
      </c>
      <c r="AJ48" s="45">
        <f>'Population Estimate'!L47*Assumptions!E$41*'Property % affected'!P48</f>
        <v>18964.734599131265</v>
      </c>
      <c r="AK48" s="45">
        <f>'Population Estimate'!M47*Assumptions!F$41*'Property % affected'!Q48</f>
        <v>10296.686681555109</v>
      </c>
      <c r="AL48" s="45">
        <f>'Population Estimate'!N47*Assumptions!G$41*'Property % affected'!R48</f>
        <v>6486.0191479889054</v>
      </c>
      <c r="AM48" s="45">
        <f>'Population Estimate'!O47*Assumptions!H$41*'Property % affected'!S48</f>
        <v>3306.6541772145933</v>
      </c>
    </row>
    <row r="49" spans="1:39" x14ac:dyDescent="0.35">
      <c r="A49">
        <v>2068</v>
      </c>
      <c r="B49" s="43">
        <f>'Property % affected'!B49*'Population Estimate'!B48</f>
        <v>225.01021875121756</v>
      </c>
      <c r="C49" s="43">
        <f>'Property % affected'!C49*'Population Estimate'!C48</f>
        <v>331.7233707825763</v>
      </c>
      <c r="D49" s="43">
        <f>'Property % affected'!D49*'Population Estimate'!D48</f>
        <v>362.3611976788265</v>
      </c>
      <c r="E49" s="43">
        <f>'Property % affected'!E49*'Population Estimate'!E48</f>
        <v>351.61464082370395</v>
      </c>
      <c r="F49" s="43">
        <f>'Property % affected'!F49*'Population Estimate'!F48</f>
        <v>268.129465758592</v>
      </c>
      <c r="G49" s="43">
        <f>'Property % affected'!G49*'Population Estimate'!G48</f>
        <v>153.58709644578826</v>
      </c>
      <c r="H49" s="44">
        <f>'Property % affected'!H49*'Population Estimate'!B48</f>
        <v>164.03631610663507</v>
      </c>
      <c r="I49" s="44">
        <f>'Property % affected'!I49*'Population Estimate'!C48</f>
        <v>200.42769978145546</v>
      </c>
      <c r="J49" s="44">
        <f>'Property % affected'!J49*'Population Estimate'!D48</f>
        <v>131.01544892295709</v>
      </c>
      <c r="K49" s="44">
        <f>'Property % affected'!K49*'Population Estimate'!E48</f>
        <v>142.25883495651416</v>
      </c>
      <c r="L49" s="44">
        <f>'Property % affected'!L49*'Population Estimate'!F48</f>
        <v>116.9794567549669</v>
      </c>
      <c r="M49" s="44">
        <f>'Property % affected'!M49*'Population Estimate'!G48</f>
        <v>47.903901180621837</v>
      </c>
      <c r="N49" s="45">
        <f>'Property % affected'!N49*'Population Estimate'!B48</f>
        <v>13703.585113103405</v>
      </c>
      <c r="O49" s="45">
        <f>'Property % affected'!O49*'Population Estimate'!C48</f>
        <v>28070.862852765862</v>
      </c>
      <c r="P49" s="45">
        <f>'Property % affected'!P49*'Population Estimate'!D48</f>
        <v>21279.496304852197</v>
      </c>
      <c r="Q49" s="45">
        <f>'Property % affected'!Q49*'Population Estimate'!E48</f>
        <v>10466.659356691782</v>
      </c>
      <c r="R49" s="45">
        <f>'Property % affected'!R49*'Population Estimate'!F48</f>
        <v>6713.2534738408776</v>
      </c>
      <c r="S49" s="45">
        <f>'Property % affected'!S49*'Population Estimate'!G48</f>
        <v>3665.4986545767724</v>
      </c>
      <c r="U49">
        <v>2068</v>
      </c>
      <c r="V49" s="43">
        <f>'Population Estimate'!J48*Assumptions!C$41*'Property % affected'!B49</f>
        <v>209.47903946082948</v>
      </c>
      <c r="W49" s="43">
        <f>'Population Estimate'!K48*Assumptions!D$41*'Property % affected'!C49</f>
        <v>302.92712014272843</v>
      </c>
      <c r="X49" s="43">
        <f>'Population Estimate'!L48*Assumptions!E$41*'Property % affected'!D49</f>
        <v>327.43020874552616</v>
      </c>
      <c r="Y49" s="43">
        <f>'Population Estimate'!M48*Assumptions!F$41*'Property % affected'!E49</f>
        <v>350.70987213492805</v>
      </c>
      <c r="Z49" s="43">
        <f>'Population Estimate'!N48*Assumptions!G$41*'Property % affected'!F49</f>
        <v>262.6523900302995</v>
      </c>
      <c r="AA49" s="43">
        <f>'Population Estimate'!O48*Assumptions!H$41*'Property % affected'!G49</f>
        <v>140.47598169984789</v>
      </c>
      <c r="AB49" s="44">
        <f>'Population Estimate'!J48*Assumptions!C$41*'Property % affected'!H49</f>
        <v>152.71381951191927</v>
      </c>
      <c r="AC49" s="44">
        <f>'Population Estimate'!K48*Assumptions!D$41*'Property % affected'!I49</f>
        <v>183.02896702271391</v>
      </c>
      <c r="AD49" s="44">
        <f>'Population Estimate'!L48*Assumptions!E$41*'Property % affected'!J49</f>
        <v>118.38578761889136</v>
      </c>
      <c r="AE49" s="44">
        <f>'Population Estimate'!M48*Assumptions!F$41*'Property % affected'!K49</f>
        <v>141.89277699240645</v>
      </c>
      <c r="AF49" s="44">
        <f>'Population Estimate'!N48*Assumptions!G$41*'Property % affected'!L49</f>
        <v>114.58991951597385</v>
      </c>
      <c r="AG49" s="44">
        <f>'Population Estimate'!O48*Assumptions!H$41*'Property % affected'!M49</f>
        <v>43.814537167030934</v>
      </c>
      <c r="AH49" s="45">
        <f>'Population Estimate'!J48*Assumptions!C$41*'Property % affected'!N49</f>
        <v>12757.704350470041</v>
      </c>
      <c r="AI49" s="45">
        <f>'Population Estimate'!K48*Assumptions!D$41*'Property % affected'!O49</f>
        <v>25634.086690513326</v>
      </c>
      <c r="AJ49" s="45">
        <f>'Population Estimate'!L48*Assumptions!E$41*'Property % affected'!P49</f>
        <v>19228.189888236851</v>
      </c>
      <c r="AK49" s="45">
        <f>'Population Estimate'!M48*Assumptions!F$41*'Property % affected'!Q49</f>
        <v>10439.726730564969</v>
      </c>
      <c r="AL49" s="45">
        <f>'Population Estimate'!N48*Assumptions!G$41*'Property % affected'!R49</f>
        <v>6576.121967031575</v>
      </c>
      <c r="AM49" s="45">
        <f>'Population Estimate'!O48*Assumptions!H$41*'Property % affected'!S49</f>
        <v>3352.589728153976</v>
      </c>
    </row>
    <row r="50" spans="1:39" x14ac:dyDescent="0.35">
      <c r="A50">
        <v>2069</v>
      </c>
      <c r="B50" s="43">
        <f>'Property % affected'!B50*'Population Estimate'!B49</f>
        <v>231.52313970861599</v>
      </c>
      <c r="C50" s="43">
        <f>'Property % affected'!C50*'Population Estimate'!C49</f>
        <v>341.32510400882342</v>
      </c>
      <c r="D50" s="43">
        <f>'Property % affected'!D50*'Population Estimate'!D49</f>
        <v>372.84974282850169</v>
      </c>
      <c r="E50" s="43">
        <f>'Property % affected'!E50*'Population Estimate'!E49</f>
        <v>361.79212687681871</v>
      </c>
      <c r="F50" s="43">
        <f>'Property % affected'!F50*'Population Estimate'!F49</f>
        <v>275.89047335427807</v>
      </c>
      <c r="G50" s="43">
        <f>'Property % affected'!G50*'Population Estimate'!G49</f>
        <v>158.03267507230268</v>
      </c>
      <c r="H50" s="44">
        <f>'Property % affected'!H50*'Population Estimate'!B49</f>
        <v>165.02600467388169</v>
      </c>
      <c r="I50" s="44">
        <f>'Property % affected'!I50*'Population Estimate'!C49</f>
        <v>201.63695031658878</v>
      </c>
      <c r="J50" s="44">
        <f>'Property % affected'!J50*'Population Estimate'!D49</f>
        <v>131.80591102921071</v>
      </c>
      <c r="K50" s="44">
        <f>'Property % affected'!K50*'Population Estimate'!E49</f>
        <v>143.11713234996915</v>
      </c>
      <c r="L50" s="44">
        <f>'Property % affected'!L50*'Population Estimate'!F49</f>
        <v>117.68523480278562</v>
      </c>
      <c r="M50" s="44">
        <f>'Property % affected'!M50*'Population Estimate'!G49</f>
        <v>48.192922200175538</v>
      </c>
      <c r="N50" s="45">
        <f>'Property % affected'!N50*'Population Estimate'!B49</f>
        <v>13893.953291412687</v>
      </c>
      <c r="O50" s="45">
        <f>'Property % affected'!O50*'Population Estimate'!C49</f>
        <v>28460.819129225303</v>
      </c>
      <c r="P50" s="45">
        <f>'Property % affected'!P50*'Population Estimate'!D49</f>
        <v>21575.107921334977</v>
      </c>
      <c r="Q50" s="45">
        <f>'Property % affected'!Q50*'Population Estimate'!E49</f>
        <v>10612.060640974096</v>
      </c>
      <c r="R50" s="45">
        <f>'Property % affected'!R50*'Population Estimate'!F49</f>
        <v>6806.5129985415733</v>
      </c>
      <c r="S50" s="45">
        <f>'Property % affected'!S50*'Population Estimate'!G49</f>
        <v>3716.4192199403337</v>
      </c>
      <c r="U50">
        <v>2069</v>
      </c>
      <c r="V50" s="43">
        <f>'Population Estimate'!J49*Assumptions!C$41*'Property % affected'!B50</f>
        <v>215.54241042154391</v>
      </c>
      <c r="W50" s="43">
        <f>'Population Estimate'!K49*Assumptions!D$41*'Property % affected'!C50</f>
        <v>311.6953458717266</v>
      </c>
      <c r="X50" s="43">
        <f>'Population Estimate'!L49*Assumptions!E$41*'Property % affected'!D50</f>
        <v>336.90767639325958</v>
      </c>
      <c r="Y50" s="43">
        <f>'Population Estimate'!M49*Assumptions!F$41*'Property % affected'!E50</f>
        <v>360.86116965763989</v>
      </c>
      <c r="Z50" s="43">
        <f>'Population Estimate'!N49*Assumptions!G$41*'Property % affected'!F50</f>
        <v>270.25486366475468</v>
      </c>
      <c r="AA50" s="43">
        <f>'Population Estimate'!O49*Assumptions!H$41*'Property % affected'!G50</f>
        <v>144.54205909980647</v>
      </c>
      <c r="AB50" s="44">
        <f>'Population Estimate'!J49*Assumptions!C$41*'Property % affected'!H50</f>
        <v>153.63519549023164</v>
      </c>
      <c r="AC50" s="44">
        <f>'Population Estimate'!K49*Assumptions!D$41*'Property % affected'!I50</f>
        <v>184.13324490725009</v>
      </c>
      <c r="AD50" s="44">
        <f>'Population Estimate'!L49*Assumptions!E$41*'Property % affected'!J50</f>
        <v>119.10005055353771</v>
      </c>
      <c r="AE50" s="44">
        <f>'Population Estimate'!M49*Assumptions!F$41*'Property % affected'!K50</f>
        <v>142.74886582991098</v>
      </c>
      <c r="AF50" s="44">
        <f>'Population Estimate'!N49*Assumptions!G$41*'Property % affected'!L50</f>
        <v>115.28128064842545</v>
      </c>
      <c r="AG50" s="44">
        <f>'Population Estimate'!O49*Assumptions!H$41*'Property % affected'!M50</f>
        <v>44.078885620730816</v>
      </c>
      <c r="AH50" s="45">
        <f>'Population Estimate'!J49*Assumptions!C$41*'Property % affected'!N50</f>
        <v>12934.932493073766</v>
      </c>
      <c r="AI50" s="45">
        <f>'Population Estimate'!K49*Assumptions!D$41*'Property % affected'!O50</f>
        <v>25990.191632805338</v>
      </c>
      <c r="AJ50" s="45">
        <f>'Population Estimate'!L49*Assumptions!E$41*'Property % affected'!P50</f>
        <v>19495.305059266695</v>
      </c>
      <c r="AK50" s="45">
        <f>'Population Estimate'!M49*Assumptions!F$41*'Property % affected'!Q50</f>
        <v>10584.753870787132</v>
      </c>
      <c r="AL50" s="45">
        <f>'Population Estimate'!N49*Assumptions!G$41*'Property % affected'!R50</f>
        <v>6667.4764811146379</v>
      </c>
      <c r="AM50" s="45">
        <f>'Population Estimate'!O49*Assumptions!H$41*'Property % affected'!S50</f>
        <v>3399.1634089754148</v>
      </c>
    </row>
    <row r="51" spans="1:39" x14ac:dyDescent="0.35">
      <c r="A51">
        <v>2070</v>
      </c>
      <c r="B51" s="43">
        <f>'Property % affected'!B51*'Population Estimate'!B50</f>
        <v>235.90410506045333</v>
      </c>
      <c r="C51" s="43">
        <f>'Property % affected'!C51*'Population Estimate'!C50</f>
        <v>347.78378220512332</v>
      </c>
      <c r="D51" s="43">
        <f>'Property % affected'!D51*'Population Estimate'!D50</f>
        <v>379.9049417465402</v>
      </c>
      <c r="E51" s="43">
        <f>'Property % affected'!E51*'Population Estimate'!E50</f>
        <v>368.63808954996523</v>
      </c>
      <c r="F51" s="43">
        <f>'Property % affected'!F51*'Population Estimate'!F50</f>
        <v>281.11097358673106</v>
      </c>
      <c r="G51" s="43">
        <f>'Property % affected'!G51*'Population Estimate'!G50</f>
        <v>161.02302702943865</v>
      </c>
      <c r="H51" s="44">
        <f>'Property % affected'!H51*'Population Estimate'!B50</f>
        <v>164.40449856826237</v>
      </c>
      <c r="I51" s="44">
        <f>'Property % affected'!I51*'Population Estimate'!C50</f>
        <v>200.87756335822505</v>
      </c>
      <c r="J51" s="44">
        <f>'Property % affected'!J51*'Population Estimate'!D50</f>
        <v>131.30951545432384</v>
      </c>
      <c r="K51" s="44">
        <f>'Property % affected'!K51*'Population Estimate'!E50</f>
        <v>142.5781374700409</v>
      </c>
      <c r="L51" s="44">
        <f>'Property % affected'!L51*'Population Estimate'!F50</f>
        <v>117.24201924948107</v>
      </c>
      <c r="M51" s="44">
        <f>'Property % affected'!M51*'Population Estimate'!G50</f>
        <v>48.011422348353776</v>
      </c>
      <c r="N51" s="45">
        <f>'Property % affected'!N51*'Population Estimate'!B50</f>
        <v>13949.749246342402</v>
      </c>
      <c r="O51" s="45">
        <f>'Property % affected'!O51*'Population Estimate'!C50</f>
        <v>28575.113351185759</v>
      </c>
      <c r="P51" s="45">
        <f>'Property % affected'!P51*'Population Estimate'!D50</f>
        <v>21661.750198297752</v>
      </c>
      <c r="Q51" s="45">
        <f>'Property % affected'!Q51*'Population Estimate'!E50</f>
        <v>10654.677025585168</v>
      </c>
      <c r="R51" s="45">
        <f>'Property % affected'!R51*'Population Estimate'!F50</f>
        <v>6833.8468958514104</v>
      </c>
      <c r="S51" s="45">
        <f>'Property % affected'!S51*'Population Estimate'!G50</f>
        <v>3731.3437813625942</v>
      </c>
      <c r="U51">
        <v>2070</v>
      </c>
      <c r="V51" s="43">
        <f>'Population Estimate'!J50*Assumptions!C$41*'Property % affected'!B51</f>
        <v>219.6209825810987</v>
      </c>
      <c r="W51" s="43">
        <f>'Population Estimate'!K50*Assumptions!D$41*'Property % affected'!C51</f>
        <v>317.59335897016496</v>
      </c>
      <c r="X51" s="43">
        <f>'Population Estimate'!L50*Assumptions!E$41*'Property % affected'!D51</f>
        <v>343.28276641192679</v>
      </c>
      <c r="Y51" s="43">
        <f>'Population Estimate'!M50*Assumptions!F$41*'Property % affected'!E51</f>
        <v>367.68951641850055</v>
      </c>
      <c r="Z51" s="43">
        <f>'Population Estimate'!N50*Assumptions!G$41*'Property % affected'!F51</f>
        <v>275.36872483375441</v>
      </c>
      <c r="AA51" s="43">
        <f>'Population Estimate'!O50*Assumptions!H$41*'Property % affected'!G51</f>
        <v>147.27713669765015</v>
      </c>
      <c r="AB51" s="44">
        <f>'Population Estimate'!J50*Assumptions!C$41*'Property % affected'!H51</f>
        <v>153.05658842630922</v>
      </c>
      <c r="AC51" s="44">
        <f>'Population Estimate'!K50*Assumptions!D$41*'Property % affected'!I51</f>
        <v>183.43977883089741</v>
      </c>
      <c r="AD51" s="44">
        <f>'Population Estimate'!L50*Assumptions!E$41*'Property % affected'!J51</f>
        <v>118.65150664832186</v>
      </c>
      <c r="AE51" s="44">
        <f>'Population Estimate'!M50*Assumptions!F$41*'Property % affected'!K51</f>
        <v>142.21125788224936</v>
      </c>
      <c r="AF51" s="44">
        <f>'Population Estimate'!N50*Assumptions!G$41*'Property % affected'!L51</f>
        <v>114.84711865118022</v>
      </c>
      <c r="AG51" s="44">
        <f>'Population Estimate'!O50*Assumptions!H$41*'Property % affected'!M51</f>
        <v>43.912879683688836</v>
      </c>
      <c r="AH51" s="45">
        <f>'Population Estimate'!J50*Assumptions!C$41*'Property % affected'!N51</f>
        <v>12986.877169672651</v>
      </c>
      <c r="AI51" s="45">
        <f>'Population Estimate'!K50*Assumptions!D$41*'Property % affected'!O51</f>
        <v>26094.564199096803</v>
      </c>
      <c r="AJ51" s="45">
        <f>'Population Estimate'!L50*Assumptions!E$41*'Property % affected'!P51</f>
        <v>19573.595171491281</v>
      </c>
      <c r="AK51" s="45">
        <f>'Population Estimate'!M50*Assumptions!F$41*'Property % affected'!Q51</f>
        <v>10627.260595657261</v>
      </c>
      <c r="AL51" s="45">
        <f>'Population Estimate'!N50*Assumptions!G$41*'Property % affected'!R51</f>
        <v>6694.2520294004617</v>
      </c>
      <c r="AM51" s="45">
        <f>'Population Estimate'!O50*Assumptions!H$41*'Property % affected'!S51</f>
        <v>3412.8139204164695</v>
      </c>
    </row>
    <row r="52" spans="1:39" x14ac:dyDescent="0.35">
      <c r="A52">
        <v>2071</v>
      </c>
      <c r="B52" s="43">
        <f>'Property % affected'!B52*'Population Estimate'!B51</f>
        <v>242.73234956557641</v>
      </c>
      <c r="C52" s="43">
        <f>'Property % affected'!C52*'Population Estimate'!C51</f>
        <v>357.85038405253283</v>
      </c>
      <c r="D52" s="43">
        <f>'Property % affected'!D52*'Population Estimate'!D51</f>
        <v>390.90129058194998</v>
      </c>
      <c r="E52" s="43">
        <f>'Property % affected'!E52*'Population Estimate'!E51</f>
        <v>379.3083193397502</v>
      </c>
      <c r="F52" s="43">
        <f>'Property % affected'!F52*'Population Estimate'!F51</f>
        <v>289.24773093663606</v>
      </c>
      <c r="G52" s="43">
        <f>'Property % affected'!G52*'Population Estimate'!G51</f>
        <v>165.68383867250137</v>
      </c>
      <c r="H52" s="44">
        <f>'Property % affected'!H52*'Population Estimate'!B51</f>
        <v>165.39640850929732</v>
      </c>
      <c r="I52" s="44">
        <f>'Property % affected'!I52*'Population Estimate'!C51</f>
        <v>202.08952807793227</v>
      </c>
      <c r="J52" s="44">
        <f>'Property % affected'!J52*'Population Estimate'!D51</f>
        <v>132.10175176699107</v>
      </c>
      <c r="K52" s="44">
        <f>'Property % affected'!K52*'Population Estimate'!E51</f>
        <v>143.43836132743164</v>
      </c>
      <c r="L52" s="44">
        <f>'Property % affected'!L52*'Population Estimate'!F51</f>
        <v>117.94938142882118</v>
      </c>
      <c r="M52" s="44">
        <f>'Property % affected'!M52*'Population Estimate'!G51</f>
        <v>48.301092080783796</v>
      </c>
      <c r="N52" s="45">
        <f>'Property % affected'!N52*'Population Estimate'!B51</f>
        <v>14143.53710039515</v>
      </c>
      <c r="O52" s="45">
        <f>'Property % affected'!O52*'Population Estimate'!C51</f>
        <v>28972.074601015553</v>
      </c>
      <c r="P52" s="45">
        <f>'Property % affected'!P52*'Population Estimate'!D51</f>
        <v>21962.672029351837</v>
      </c>
      <c r="Q52" s="45">
        <f>'Property % affected'!Q52*'Population Estimate'!E51</f>
        <v>10802.69022352524</v>
      </c>
      <c r="R52" s="45">
        <f>'Property % affected'!R52*'Population Estimate'!F51</f>
        <v>6928.7816865408759</v>
      </c>
      <c r="S52" s="45">
        <f>'Property % affected'!S52*'Population Estimate'!G51</f>
        <v>3783.1790574922288</v>
      </c>
      <c r="U52">
        <v>2071</v>
      </c>
      <c r="V52" s="43">
        <f>'Population Estimate'!J51*Assumptions!C$41*'Property % affected'!B52</f>
        <v>225.97791209334619</v>
      </c>
      <c r="W52" s="43">
        <f>'Population Estimate'!K51*Assumptions!D$41*'Property % affected'!C52</f>
        <v>326.78609899347168</v>
      </c>
      <c r="X52" s="43">
        <f>'Population Estimate'!L51*Assumptions!E$41*'Property % affected'!D52</f>
        <v>353.21908635368874</v>
      </c>
      <c r="Y52" s="43">
        <f>'Population Estimate'!M51*Assumptions!F$41*'Property % affected'!E52</f>
        <v>378.33228975825489</v>
      </c>
      <c r="Z52" s="43">
        <f>'Population Estimate'!N51*Assumptions!G$41*'Property % affected'!F52</f>
        <v>283.33927278902206</v>
      </c>
      <c r="AA52" s="43">
        <f>'Population Estimate'!O51*Assumptions!H$41*'Property % affected'!G52</f>
        <v>151.54007353432914</v>
      </c>
      <c r="AB52" s="44">
        <f>'Population Estimate'!J51*Assumptions!C$41*'Property % affected'!H52</f>
        <v>153.9800324495755</v>
      </c>
      <c r="AC52" s="44">
        <f>'Population Estimate'!K51*Assumptions!D$41*'Property % affected'!I52</f>
        <v>184.54653528700533</v>
      </c>
      <c r="AD52" s="44">
        <f>'Population Estimate'!L51*Assumptions!E$41*'Property % affected'!J52</f>
        <v>119.36737275897076</v>
      </c>
      <c r="AE52" s="44">
        <f>'Population Estimate'!M51*Assumptions!F$41*'Property % affected'!K52</f>
        <v>143.06926822654611</v>
      </c>
      <c r="AF52" s="44">
        <f>'Population Estimate'!N51*Assumptions!G$41*'Property % affected'!L52</f>
        <v>115.5400315561274</v>
      </c>
      <c r="AG52" s="44">
        <f>'Population Estimate'!O51*Assumptions!H$41*'Property % affected'!M52</f>
        <v>44.177821472247246</v>
      </c>
      <c r="AH52" s="45">
        <f>'Population Estimate'!J51*Assumptions!C$41*'Property % affected'!N52</f>
        <v>13167.288947197421</v>
      </c>
      <c r="AI52" s="45">
        <f>'Population Estimate'!K51*Assumptions!D$41*'Property % affected'!O52</f>
        <v>26457.066026856213</v>
      </c>
      <c r="AJ52" s="45">
        <f>'Population Estimate'!L51*Assumptions!E$41*'Property % affected'!P52</f>
        <v>19845.508661647746</v>
      </c>
      <c r="AK52" s="45">
        <f>'Population Estimate'!M51*Assumptions!F$41*'Property % affected'!Q52</f>
        <v>10774.89292860631</v>
      </c>
      <c r="AL52" s="45">
        <f>'Population Estimate'!N51*Assumptions!G$41*'Property % affected'!R52</f>
        <v>6787.2475888443614</v>
      </c>
      <c r="AM52" s="45">
        <f>'Population Estimate'!O51*Assumptions!H$41*'Property % affected'!S52</f>
        <v>3460.2242268126406</v>
      </c>
    </row>
    <row r="53" spans="1:39" x14ac:dyDescent="0.35">
      <c r="A53">
        <v>2072</v>
      </c>
      <c r="B53" s="43">
        <f>'Property % affected'!B53*'Population Estimate'!B52</f>
        <v>249.75823761323042</v>
      </c>
      <c r="C53" s="43">
        <f>'Property % affected'!C53*'Population Estimate'!C52</f>
        <v>368.20836369827367</v>
      </c>
      <c r="D53" s="43">
        <f>'Property % affected'!D53*'Population Estimate'!D52</f>
        <v>402.21592874298466</v>
      </c>
      <c r="E53" s="43">
        <f>'Property % affected'!E53*'Population Estimate'!E52</f>
        <v>390.28739893912979</v>
      </c>
      <c r="F53" s="43">
        <f>'Property % affected'!F53*'Population Estimate'!F52</f>
        <v>297.62000673438558</v>
      </c>
      <c r="G53" s="43">
        <f>'Property % affected'!G53*'Population Estimate'!G52</f>
        <v>170.47955751221082</v>
      </c>
      <c r="H53" s="44">
        <f>'Property % affected'!H53*'Population Estimate'!B52</f>
        <v>166.39430299053456</v>
      </c>
      <c r="I53" s="44">
        <f>'Property % affected'!I53*'Population Estimate'!C52</f>
        <v>203.30880500542054</v>
      </c>
      <c r="J53" s="44">
        <f>'Property % affected'!J53*'Population Estimate'!D52</f>
        <v>132.89876791890254</v>
      </c>
      <c r="K53" s="44">
        <f>'Property % affected'!K53*'Population Estimate'!E52</f>
        <v>144.30377521674416</v>
      </c>
      <c r="L53" s="44">
        <f>'Property % affected'!L53*'Population Estimate'!F52</f>
        <v>118.66101137202249</v>
      </c>
      <c r="M53" s="44">
        <f>'Property % affected'!M53*'Population Estimate'!G52</f>
        <v>48.592509492198971</v>
      </c>
      <c r="N53" s="45">
        <f>'Property % affected'!N53*'Population Estimate'!B52</f>
        <v>14340.017026664764</v>
      </c>
      <c r="O53" s="45">
        <f>'Property % affected'!O53*'Population Estimate'!C52</f>
        <v>29374.550377837062</v>
      </c>
      <c r="P53" s="45">
        <f>'Property % affected'!P53*'Population Estimate'!D52</f>
        <v>22267.774221991491</v>
      </c>
      <c r="Q53" s="45">
        <f>'Property % affected'!Q53*'Population Estimate'!E52</f>
        <v>10952.759598927272</v>
      </c>
      <c r="R53" s="45">
        <f>'Property % affected'!R53*'Population Estimate'!F52</f>
        <v>7025.0352973064464</v>
      </c>
      <c r="S53" s="45">
        <f>'Property % affected'!S53*'Population Estimate'!G52</f>
        <v>3835.7344216139854</v>
      </c>
      <c r="U53">
        <v>2072</v>
      </c>
      <c r="V53" s="43">
        <f>'Population Estimate'!J52*Assumptions!C$41*'Property % affected'!B53</f>
        <v>232.51884293528786</v>
      </c>
      <c r="W53" s="43">
        <f>'Population Estimate'!K52*Assumptions!D$41*'Property % affected'!C53</f>
        <v>336.24492288392901</v>
      </c>
      <c r="X53" s="43">
        <f>'Population Estimate'!L52*Assumptions!E$41*'Property % affected'!D53</f>
        <v>363.44301308392136</v>
      </c>
      <c r="Y53" s="43">
        <f>'Population Estimate'!M52*Assumptions!F$41*'Property % affected'!E53</f>
        <v>389.28311818063617</v>
      </c>
      <c r="Z53" s="43">
        <f>'Population Estimate'!N52*Assumptions!G$41*'Property % affected'!F53</f>
        <v>291.54052826107676</v>
      </c>
      <c r="AA53" s="43">
        <f>'Population Estimate'!O52*Assumptions!H$41*'Property % affected'!G53</f>
        <v>155.92640108107349</v>
      </c>
      <c r="AB53" s="44">
        <f>'Population Estimate'!J52*Assumptions!C$41*'Property % affected'!H53</f>
        <v>154.90904793417428</v>
      </c>
      <c r="AC53" s="44">
        <f>'Population Estimate'!K52*Assumptions!D$41*'Property % affected'!I53</f>
        <v>185.65996919257893</v>
      </c>
      <c r="AD53" s="44">
        <f>'Population Estimate'!L52*Assumptions!E$41*'Property % affected'!J53</f>
        <v>120.08755794067784</v>
      </c>
      <c r="AE53" s="44">
        <f>'Population Estimate'!M52*Assumptions!F$41*'Property % affected'!K53</f>
        <v>143.9324552478646</v>
      </c>
      <c r="AF53" s="44">
        <f>'Population Estimate'!N52*Assumptions!G$41*'Property % affected'!L53</f>
        <v>116.23712504740089</v>
      </c>
      <c r="AG53" s="44">
        <f>'Population Estimate'!O52*Assumptions!H$41*'Property % affected'!M53</f>
        <v>44.444361747441683</v>
      </c>
      <c r="AH53" s="45">
        <f>'Population Estimate'!J52*Assumptions!C$41*'Property % affected'!N53</f>
        <v>13350.206978461594</v>
      </c>
      <c r="AI53" s="45">
        <f>'Population Estimate'!K52*Assumptions!D$41*'Property % affected'!O53</f>
        <v>26824.603676410781</v>
      </c>
      <c r="AJ53" s="45">
        <f>'Population Estimate'!L52*Assumptions!E$41*'Property % affected'!P53</f>
        <v>20121.199533806921</v>
      </c>
      <c r="AK53" s="45">
        <f>'Population Estimate'!M52*Assumptions!F$41*'Property % affected'!Q53</f>
        <v>10924.576148097171</v>
      </c>
      <c r="AL53" s="45">
        <f>'Population Estimate'!N52*Assumptions!G$41*'Property % affected'!R53</f>
        <v>6881.5350288506197</v>
      </c>
      <c r="AM53" s="45">
        <f>'Population Estimate'!O52*Assumptions!H$41*'Property % affected'!S53</f>
        <v>3508.2931501756307</v>
      </c>
    </row>
    <row r="54" spans="1:39" x14ac:dyDescent="0.35">
      <c r="A54">
        <v>2073</v>
      </c>
      <c r="B54" s="43">
        <f>'Property % affected'!B54*'Population Estimate'!B53</f>
        <v>256.98748999590828</v>
      </c>
      <c r="C54" s="43">
        <f>'Property % affected'!C54*'Population Estimate'!C53</f>
        <v>378.86615507294607</v>
      </c>
      <c r="D54" s="43">
        <f>'Property % affected'!D54*'Population Estimate'!D53</f>
        <v>413.85806911442268</v>
      </c>
      <c r="E54" s="43">
        <f>'Property % affected'!E54*'Population Estimate'!E53</f>
        <v>401.58426800608368</v>
      </c>
      <c r="F54" s="43">
        <f>'Property % affected'!F54*'Population Estimate'!F53</f>
        <v>306.23461806163652</v>
      </c>
      <c r="G54" s="43">
        <f>'Property % affected'!G54*'Population Estimate'!G53</f>
        <v>175.41408843747919</v>
      </c>
      <c r="H54" s="44">
        <f>'Property % affected'!H54*'Population Estimate'!B53</f>
        <v>167.39821811880191</v>
      </c>
      <c r="I54" s="44">
        <f>'Property % affected'!I54*'Population Estimate'!C53</f>
        <v>204.53543825780127</v>
      </c>
      <c r="J54" s="44">
        <f>'Property % affected'!J54*'Population Estimate'!D53</f>
        <v>133.70059274850303</v>
      </c>
      <c r="K54" s="44">
        <f>'Property % affected'!K54*'Population Estimate'!E53</f>
        <v>145.17441045125955</v>
      </c>
      <c r="L54" s="44">
        <f>'Property % affected'!L54*'Population Estimate'!F53</f>
        <v>119.37693482799958</v>
      </c>
      <c r="M54" s="44">
        <f>'Property % affected'!M54*'Population Estimate'!G53</f>
        <v>48.885685126958961</v>
      </c>
      <c r="N54" s="45">
        <f>'Property % affected'!N54*'Population Estimate'!B53</f>
        <v>14539.226423020462</v>
      </c>
      <c r="O54" s="45">
        <f>'Property % affected'!O54*'Population Estimate'!C53</f>
        <v>29782.617288643934</v>
      </c>
      <c r="P54" s="45">
        <f>'Property % affected'!P54*'Population Estimate'!D53</f>
        <v>22577.114849181784</v>
      </c>
      <c r="Q54" s="45">
        <f>'Property % affected'!Q54*'Population Estimate'!E53</f>
        <v>11104.913715904553</v>
      </c>
      <c r="R54" s="45">
        <f>'Property % affected'!R54*'Population Estimate'!F53</f>
        <v>7122.6260490016266</v>
      </c>
      <c r="S54" s="45">
        <f>'Property % affected'!S54*'Population Estimate'!G53</f>
        <v>3889.0198770837837</v>
      </c>
      <c r="U54">
        <v>2073</v>
      </c>
      <c r="V54" s="43">
        <f>'Population Estimate'!J53*Assumptions!C$41*'Property % affected'!B54</f>
        <v>239.24910102555546</v>
      </c>
      <c r="W54" s="43">
        <f>'Population Estimate'!K53*Assumptions!D$41*'Property % affected'!C54</f>
        <v>345.97753243927929</v>
      </c>
      <c r="X54" s="43">
        <f>'Population Estimate'!L53*Assumptions!E$41*'Property % affected'!D54</f>
        <v>373.96287138134142</v>
      </c>
      <c r="Y54" s="43">
        <f>'Population Estimate'!M53*Assumptions!F$41*'Property % affected'!E54</f>
        <v>400.5509183402516</v>
      </c>
      <c r="Z54" s="43">
        <f>'Population Estimate'!N53*Assumptions!G$41*'Property % affected'!F54</f>
        <v>299.97916907917204</v>
      </c>
      <c r="AA54" s="43">
        <f>'Population Estimate'!O53*Assumptions!H$41*'Property % affected'!G54</f>
        <v>160.43969088208232</v>
      </c>
      <c r="AB54" s="44">
        <f>'Population Estimate'!J53*Assumptions!C$41*'Property % affected'!H54</f>
        <v>155.84366849468384</v>
      </c>
      <c r="AC54" s="44">
        <f>'Population Estimate'!K53*Assumptions!D$41*'Property % affected'!I54</f>
        <v>186.78012083501039</v>
      </c>
      <c r="AD54" s="44">
        <f>'Population Estimate'!L53*Assumptions!E$41*'Property % affected'!J54</f>
        <v>120.81208825191203</v>
      </c>
      <c r="AE54" s="44">
        <f>'Population Estimate'!M53*Assumptions!F$41*'Property % affected'!K54</f>
        <v>144.80085017891113</v>
      </c>
      <c r="AF54" s="44">
        <f>'Population Estimate'!N53*Assumptions!G$41*'Property % affected'!L54</f>
        <v>116.93842434794263</v>
      </c>
      <c r="AG54" s="44">
        <f>'Population Estimate'!O53*Assumptions!H$41*'Property % affected'!M54</f>
        <v>44.712510153502102</v>
      </c>
      <c r="AH54" s="45">
        <f>'Population Estimate'!J53*Assumptions!C$41*'Property % affected'!N54</f>
        <v>13535.666079971566</v>
      </c>
      <c r="AI54" s="45">
        <f>'Population Estimate'!K53*Assumptions!D$41*'Property % affected'!O54</f>
        <v>27197.247104652342</v>
      </c>
      <c r="AJ54" s="45">
        <f>'Population Estimate'!L53*Assumptions!E$41*'Property % affected'!P54</f>
        <v>20400.7202628011</v>
      </c>
      <c r="AK54" s="45">
        <f>'Population Estimate'!M53*Assumptions!F$41*'Property % affected'!Q54</f>
        <v>11076.338744742459</v>
      </c>
      <c r="AL54" s="45">
        <f>'Population Estimate'!N53*Assumptions!G$41*'Property % affected'!R54</f>
        <v>6977.1322960329971</v>
      </c>
      <c r="AM54" s="45">
        <f>'Population Estimate'!O53*Assumptions!H$41*'Property % affected'!S54</f>
        <v>3557.0298399149642</v>
      </c>
    </row>
    <row r="55" spans="1:39" x14ac:dyDescent="0.35">
      <c r="A55">
        <v>2074</v>
      </c>
      <c r="B55" s="43">
        <f>'Property % affected'!B55*'Population Estimate'!B54</f>
        <v>264.42599309444591</v>
      </c>
      <c r="C55" s="43">
        <f>'Property % affected'!C55*'Population Estimate'!C54</f>
        <v>389.83243622727787</v>
      </c>
      <c r="D55" s="43">
        <f>'Property % affected'!D55*'Population Estimate'!D54</f>
        <v>425.83719124799984</v>
      </c>
      <c r="E55" s="43">
        <f>'Property % affected'!E55*'Population Estimate'!E54</f>
        <v>413.20812495699903</v>
      </c>
      <c r="F55" s="43">
        <f>'Property % affected'!F55*'Population Estimate'!F54</f>
        <v>315.09857932047925</v>
      </c>
      <c r="G55" s="43">
        <f>'Property % affected'!G55*'Population Estimate'!G54</f>
        <v>180.49144936423141</v>
      </c>
      <c r="H55" s="44">
        <f>'Property % affected'!H55*'Population Estimate'!B54</f>
        <v>168.40819021877235</v>
      </c>
      <c r="I55" s="44">
        <f>'Property % affected'!I55*'Population Estimate'!C54</f>
        <v>205.76947221835994</v>
      </c>
      <c r="J55" s="44">
        <f>'Property % affected'!J55*'Population Estimate'!D54</f>
        <v>134.50725526822987</v>
      </c>
      <c r="K55" s="44">
        <f>'Property % affected'!K55*'Population Estimate'!E54</f>
        <v>146.05029853318268</v>
      </c>
      <c r="L55" s="44">
        <f>'Property % affected'!L55*'Population Estimate'!F54</f>
        <v>120.09717770101928</v>
      </c>
      <c r="M55" s="44">
        <f>'Property % affected'!M55*'Population Estimate'!G54</f>
        <v>49.180629593041189</v>
      </c>
      <c r="N55" s="45">
        <f>'Property % affected'!N55*'Population Estimate'!B54</f>
        <v>14741.203206857126</v>
      </c>
      <c r="O55" s="45">
        <f>'Property % affected'!O55*'Population Estimate'!C54</f>
        <v>30196.353004642831</v>
      </c>
      <c r="P55" s="45">
        <f>'Property % affected'!P55*'Population Estimate'!D54</f>
        <v>22890.752790628831</v>
      </c>
      <c r="Q55" s="45">
        <f>'Property % affected'!Q55*'Population Estimate'!E54</f>
        <v>11259.181535378822</v>
      </c>
      <c r="R55" s="45">
        <f>'Property % affected'!R55*'Population Estimate'!F54</f>
        <v>7221.5725169905127</v>
      </c>
      <c r="S55" s="45">
        <f>'Property % affected'!S55*'Population Estimate'!G54</f>
        <v>3943.0455662226873</v>
      </c>
      <c r="U55">
        <v>2074</v>
      </c>
      <c r="V55" s="43">
        <f>'Population Estimate'!J54*Assumptions!C$41*'Property % affected'!B55</f>
        <v>246.17416644149955</v>
      </c>
      <c r="W55" s="43">
        <f>'Population Estimate'!K54*Assumptions!D$41*'Property % affected'!C55</f>
        <v>355.99185238580651</v>
      </c>
      <c r="X55" s="43">
        <f>'Population Estimate'!L54*Assumptions!E$41*'Property % affected'!D55</f>
        <v>384.78722698539207</v>
      </c>
      <c r="Y55" s="43">
        <f>'Population Estimate'!M54*Assumptions!F$41*'Property % affected'!E55</f>
        <v>412.14486498428278</v>
      </c>
      <c r="Z55" s="43">
        <f>'Population Estimate'!N54*Assumptions!G$41*'Property % affected'!F55</f>
        <v>308.66206636233426</v>
      </c>
      <c r="AA55" s="43">
        <f>'Population Estimate'!O54*Assumptions!H$41*'Property % affected'!G55</f>
        <v>165.08361785990445</v>
      </c>
      <c r="AB55" s="44">
        <f>'Population Estimate'!J54*Assumptions!C$41*'Property % affected'!H55</f>
        <v>156.78392794849097</v>
      </c>
      <c r="AC55" s="44">
        <f>'Population Estimate'!K54*Assumptions!D$41*'Property % affected'!I55</f>
        <v>187.90703074475979</v>
      </c>
      <c r="AD55" s="44">
        <f>'Population Estimate'!L54*Assumptions!E$41*'Property % affected'!J55</f>
        <v>121.54098990836216</v>
      </c>
      <c r="AE55" s="44">
        <f>'Population Estimate'!M54*Assumptions!F$41*'Property % affected'!K55</f>
        <v>145.6744844408297</v>
      </c>
      <c r="AF55" s="44">
        <f>'Population Estimate'!N54*Assumptions!G$41*'Property % affected'!L55</f>
        <v>117.6439548328735</v>
      </c>
      <c r="AG55" s="44">
        <f>'Population Estimate'!O54*Assumptions!H$41*'Property % affected'!M55</f>
        <v>44.982276392845407</v>
      </c>
      <c r="AH55" s="45">
        <f>'Population Estimate'!J54*Assumptions!C$41*'Property % affected'!N55</f>
        <v>13723.701551899496</v>
      </c>
      <c r="AI55" s="45">
        <f>'Population Estimate'!K54*Assumptions!D$41*'Property % affected'!O55</f>
        <v>27575.06724030351</v>
      </c>
      <c r="AJ55" s="45">
        <f>'Population Estimate'!L54*Assumptions!E$41*'Property % affected'!P55</f>
        <v>20684.124052435182</v>
      </c>
      <c r="AK55" s="45">
        <f>'Population Estimate'!M54*Assumptions!F$41*'Property % affected'!Q55</f>
        <v>11230.209604942169</v>
      </c>
      <c r="AL55" s="45">
        <f>'Population Estimate'!N54*Assumptions!G$41*'Property % affected'!R55</f>
        <v>7074.0575863169688</v>
      </c>
      <c r="AM55" s="45">
        <f>'Population Estimate'!O54*Assumptions!H$41*'Property % affected'!S55</f>
        <v>3606.4435725424123</v>
      </c>
    </row>
    <row r="56" spans="1:39" x14ac:dyDescent="0.35">
      <c r="A56">
        <v>2075</v>
      </c>
      <c r="B56" s="43">
        <f>'Property % affected'!B56*'Population Estimate'!B55</f>
        <v>272.0798036709773</v>
      </c>
      <c r="C56" s="43">
        <f>'Property % affected'!C56*'Population Estimate'!C55</f>
        <v>401.11613639818211</v>
      </c>
      <c r="D56" s="43">
        <f>'Property % affected'!D56*'Population Estimate'!D55</f>
        <v>438.16304908108452</v>
      </c>
      <c r="E56" s="43">
        <f>'Property % affected'!E56*'Population Estimate'!E55</f>
        <v>425.16843445643229</v>
      </c>
      <c r="F56" s="43">
        <f>'Property % affected'!F56*'Population Estimate'!F55</f>
        <v>324.21910794487849</v>
      </c>
      <c r="G56" s="43">
        <f>'Property % affected'!G56*'Population Estimate'!G55</f>
        <v>185.71577450697183</v>
      </c>
      <c r="H56" s="44">
        <f>'Property % affected'!H56*'Population Estimate'!B55</f>
        <v>169.42425583427826</v>
      </c>
      <c r="I56" s="44">
        <f>'Property % affected'!I56*'Population Estimate'!C55</f>
        <v>207.01095153816183</v>
      </c>
      <c r="J56" s="44">
        <f>'Property % affected'!J56*'Population Estimate'!D55</f>
        <v>135.31878466556256</v>
      </c>
      <c r="K56" s="44">
        <f>'Property % affected'!K56*'Population Estimate'!E55</f>
        <v>146.93147115478237</v>
      </c>
      <c r="L56" s="44">
        <f>'Property % affected'!L56*'Population Estimate'!F55</f>
        <v>120.82176605163802</v>
      </c>
      <c r="M56" s="44">
        <f>'Property % affected'!M56*'Population Estimate'!G55</f>
        <v>49.477353562424788</v>
      </c>
      <c r="N56" s="45">
        <f>'Property % affected'!N56*'Population Estimate'!B55</f>
        <v>14945.985822312477</v>
      </c>
      <c r="O56" s="45">
        <f>'Property % affected'!O56*'Population Estimate'!C55</f>
        <v>30615.836276037353</v>
      </c>
      <c r="P56" s="45">
        <f>'Property % affected'!P56*'Population Estimate'!D55</f>
        <v>23208.74774398694</v>
      </c>
      <c r="Q56" s="45">
        <f>'Property % affected'!Q56*'Population Estimate'!E55</f>
        <v>11415.592420592653</v>
      </c>
      <c r="R56" s="45">
        <f>'Property % affected'!R56*'Population Estimate'!F55</f>
        <v>7321.893534683416</v>
      </c>
      <c r="S56" s="45">
        <f>'Property % affected'!S56*'Population Estimate'!G55</f>
        <v>3997.8217722473833</v>
      </c>
      <c r="U56">
        <v>2075</v>
      </c>
      <c r="V56" s="43">
        <f>'Population Estimate'!J55*Assumptions!C$41*'Property % affected'!B56</f>
        <v>253.2996778813139</v>
      </c>
      <c r="W56" s="43">
        <f>'Population Estimate'!K55*Assumptions!D$41*'Property % affected'!C56</f>
        <v>366.29603683100316</v>
      </c>
      <c r="X56" s="43">
        <f>'Population Estimate'!L55*Assumptions!E$41*'Property % affected'!D56</f>
        <v>395.92489357085174</v>
      </c>
      <c r="Y56" s="43">
        <f>'Population Estimate'!M55*Assumptions!F$41*'Property % affected'!E56</f>
        <v>424.07439842297583</v>
      </c>
      <c r="Z56" s="43">
        <f>'Population Estimate'!N55*Assumptions!G$41*'Property % affected'!F56</f>
        <v>317.59629011413568</v>
      </c>
      <c r="AA56" s="43">
        <f>'Population Estimate'!O55*Assumptions!H$41*'Property % affected'!G56</f>
        <v>169.86196330772466</v>
      </c>
      <c r="AB56" s="44">
        <f>'Population Estimate'!J55*Assumptions!C$41*'Property % affected'!H56</f>
        <v>157.72986031701458</v>
      </c>
      <c r="AC56" s="44">
        <f>'Population Estimate'!K55*Assumptions!D$41*'Property % affected'!I56</f>
        <v>189.04073969682162</v>
      </c>
      <c r="AD56" s="44">
        <f>'Population Estimate'!L55*Assumptions!E$41*'Property % affected'!J56</f>
        <v>122.27428928388552</v>
      </c>
      <c r="AE56" s="44">
        <f>'Population Estimate'!M55*Assumptions!F$41*'Property % affected'!K56</f>
        <v>146.55338964433906</v>
      </c>
      <c r="AF56" s="44">
        <f>'Population Estimate'!N55*Assumptions!G$41*'Property % affected'!L56</f>
        <v>118.35374203041142</v>
      </c>
      <c r="AG56" s="44">
        <f>'Population Estimate'!O55*Assumptions!H$41*'Property % affected'!M56</f>
        <v>45.253670226426671</v>
      </c>
      <c r="AH56" s="45">
        <f>'Population Estimate'!J55*Assumptions!C$41*'Property % affected'!N56</f>
        <v>13914.34918480231</v>
      </c>
      <c r="AI56" s="45">
        <f>'Population Estimate'!K55*Assumptions!D$41*'Property % affected'!O56</f>
        <v>27958.135997418245</v>
      </c>
      <c r="AJ56" s="45">
        <f>'Population Estimate'!L55*Assumptions!E$41*'Property % affected'!P56</f>
        <v>20971.464845613471</v>
      </c>
      <c r="AK56" s="45">
        <f>'Population Estimate'!M55*Assumptions!F$41*'Property % affected'!Q56</f>
        <v>11386.218016381888</v>
      </c>
      <c r="AL56" s="45">
        <f>'Population Estimate'!N55*Assumptions!G$41*'Property % affected'!R56</f>
        <v>7172.3293484031128</v>
      </c>
      <c r="AM56" s="45">
        <f>'Population Estimate'!O55*Assumptions!H$41*'Property % affected'!S56</f>
        <v>3656.5437534376756</v>
      </c>
    </row>
    <row r="57" spans="1:39" x14ac:dyDescent="0.35">
      <c r="A57">
        <v>2076</v>
      </c>
      <c r="B57" s="43">
        <f>'Property % affected'!B57*'Population Estimate'!B56</f>
        <v>279.95515380062096</v>
      </c>
      <c r="C57" s="43">
        <f>'Property % affected'!C57*'Population Estimate'!C56</f>
        <v>412.72644327934137</v>
      </c>
      <c r="D57" s="43">
        <f>'Property % affected'!D57*'Population Estimate'!D56</f>
        <v>450.84567887876943</v>
      </c>
      <c r="E57" s="43">
        <f>'Property % affected'!E57*'Population Estimate'!E56</f>
        <v>437.47493512366299</v>
      </c>
      <c r="F57" s="43">
        <f>'Property % affected'!F57*'Population Estimate'!F56</f>
        <v>333.60363027743051</v>
      </c>
      <c r="G57" s="43">
        <f>'Property % affected'!G57*'Population Estimate'!G56</f>
        <v>191.09131774504709</v>
      </c>
      <c r="H57" s="44">
        <f>'Property % affected'!H57*'Population Estimate'!B56</f>
        <v>170.44645172963379</v>
      </c>
      <c r="I57" s="44">
        <f>'Property % affected'!I57*'Population Estimate'!C56</f>
        <v>208.25992113766796</v>
      </c>
      <c r="J57" s="44">
        <f>'Property % affected'!J57*'Population Estimate'!D56</f>
        <v>136.13521030407881</v>
      </c>
      <c r="K57" s="44">
        <f>'Property % affected'!K57*'Population Estimate'!E56</f>
        <v>147.81796019953808</v>
      </c>
      <c r="L57" s="44">
        <f>'Property % affected'!L57*'Population Estimate'!F56</f>
        <v>121.55072609764463</v>
      </c>
      <c r="M57" s="44">
        <f>'Property % affected'!M57*'Population Estimate'!G56</f>
        <v>49.775867771476634</v>
      </c>
      <c r="N57" s="45">
        <f>'Property % affected'!N57*'Population Estimate'!B56</f>
        <v>15153.613247584521</v>
      </c>
      <c r="O57" s="45">
        <f>'Property % affected'!O57*'Population Estimate'!C56</f>
        <v>31041.146947017274</v>
      </c>
      <c r="P57" s="45">
        <f>'Property % affected'!P57*'Population Estimate'!D56</f>
        <v>23531.160236221382</v>
      </c>
      <c r="Q57" s="45">
        <f>'Property % affected'!Q57*'Population Estimate'!E56</f>
        <v>11574.176142698447</v>
      </c>
      <c r="R57" s="45">
        <f>'Property % affected'!R57*'Population Estimate'!F56</f>
        <v>7423.6081971215972</v>
      </c>
      <c r="S57" s="45">
        <f>'Property % affected'!S57*'Population Estimate'!G56</f>
        <v>4053.3589212274846</v>
      </c>
      <c r="U57">
        <v>2076</v>
      </c>
      <c r="V57" s="43">
        <f>'Population Estimate'!J56*Assumptions!C$41*'Property % affected'!B57</f>
        <v>260.63143725531586</v>
      </c>
      <c r="W57" s="43">
        <f>'Population Estimate'!K56*Assumptions!D$41*'Property % affected'!C57</f>
        <v>376.89847590300974</v>
      </c>
      <c r="X57" s="43">
        <f>'Population Estimate'!L56*Assumptions!E$41*'Property % affected'!D57</f>
        <v>407.3849399243216</v>
      </c>
      <c r="Y57" s="43">
        <f>'Population Estimate'!M56*Assumptions!F$41*'Property % affected'!E57</f>
        <v>436.3492322163641</v>
      </c>
      <c r="Z57" s="43">
        <f>'Population Estimate'!N56*Assumptions!G$41*'Property % affected'!F57</f>
        <v>326.78911497940703</v>
      </c>
      <c r="AA57" s="43">
        <f>'Population Estimate'!O56*Assumptions!H$41*'Property % affected'!G57</f>
        <v>174.77861796826213</v>
      </c>
      <c r="AB57" s="44">
        <f>'Population Estimate'!J56*Assumptions!C$41*'Property % affected'!H57</f>
        <v>158.68149982693672</v>
      </c>
      <c r="AC57" s="44">
        <f>'Population Estimate'!K56*Assumptions!D$41*'Property % affected'!I57</f>
        <v>190.18128871220048</v>
      </c>
      <c r="AD57" s="44">
        <f>'Population Estimate'!L56*Assumptions!E$41*'Property % affected'!J57</f>
        <v>123.01201291146198</v>
      </c>
      <c r="AE57" s="44">
        <f>'Population Estimate'!M56*Assumptions!F$41*'Property % affected'!K57</f>
        <v>147.43759759087672</v>
      </c>
      <c r="AF57" s="44">
        <f>'Population Estimate'!N56*Assumptions!G$41*'Property % affected'!L57</f>
        <v>119.06781162279488</v>
      </c>
      <c r="AG57" s="44">
        <f>'Population Estimate'!O56*Assumptions!H$41*'Property % affected'!M57</f>
        <v>45.526701474092143</v>
      </c>
      <c r="AH57" s="45">
        <f>'Population Estimate'!J56*Assumptions!C$41*'Property % affected'!N57</f>
        <v>14107.645266434056</v>
      </c>
      <c r="AI57" s="45">
        <f>'Population Estimate'!K56*Assumptions!D$41*'Property % affected'!O57</f>
        <v>28346.526289069916</v>
      </c>
      <c r="AJ57" s="45">
        <f>'Population Estimate'!L56*Assumptions!E$41*'Property % affected'!P57</f>
        <v>21262.797334607112</v>
      </c>
      <c r="AK57" s="45">
        <f>'Population Estimate'!M56*Assumptions!F$41*'Property % affected'!Q57</f>
        <v>11544.393673607408</v>
      </c>
      <c r="AL57" s="45">
        <f>'Population Estimate'!N56*Assumptions!G$41*'Property % affected'!R57</f>
        <v>7271.9662872786284</v>
      </c>
      <c r="AM57" s="45">
        <f>'Population Estimate'!O56*Assumptions!H$41*'Property % affected'!S57</f>
        <v>3707.3399186385996</v>
      </c>
    </row>
    <row r="58" spans="1:39" x14ac:dyDescent="0.35">
      <c r="A58">
        <v>2077</v>
      </c>
      <c r="B58" s="43">
        <f>'Property % affected'!B58*'Population Estimate'!B57</f>
        <v>288.05845594591477</v>
      </c>
      <c r="C58" s="43">
        <f>'Property % affected'!C58*'Population Estimate'!C57</f>
        <v>424.6728105022388</v>
      </c>
      <c r="D58" s="43">
        <f>'Property % affected'!D58*'Population Estimate'!D57</f>
        <v>463.89540740584846</v>
      </c>
      <c r="E58" s="43">
        <f>'Property % affected'!E58*'Population Estimate'!E57</f>
        <v>450.13764746231311</v>
      </c>
      <c r="F58" s="43">
        <f>'Property % affected'!F58*'Population Estimate'!F57</f>
        <v>343.25978761622383</v>
      </c>
      <c r="G58" s="43">
        <f>'Property % affected'!G58*'Population Estimate'!G57</f>
        <v>196.62245608634456</v>
      </c>
      <c r="H58" s="44">
        <f>'Property % affected'!H58*'Population Estimate'!B57</f>
        <v>171.47481489096515</v>
      </c>
      <c r="I58" s="44">
        <f>'Property % affected'!I58*'Population Estimate'!C57</f>
        <v>209.51642620836003</v>
      </c>
      <c r="J58" s="44">
        <f>'Property % affected'!J58*'Population Estimate'!D57</f>
        <v>136.95656172451714</v>
      </c>
      <c r="K58" s="44">
        <f>'Property % affected'!K58*'Population Estimate'!E57</f>
        <v>148.70979774329328</v>
      </c>
      <c r="L58" s="44">
        <f>'Property % affected'!L58*'Population Estimate'!F57</f>
        <v>122.28408421500909</v>
      </c>
      <c r="M58" s="44">
        <f>'Property % affected'!M58*'Population Estimate'!G57</f>
        <v>50.076183021339865</v>
      </c>
      <c r="N58" s="45">
        <f>'Property % affected'!N58*'Population Estimate'!B57</f>
        <v>15364.125002350627</v>
      </c>
      <c r="O58" s="45">
        <f>'Property % affected'!O58*'Population Estimate'!C57</f>
        <v>31472.365970956056</v>
      </c>
      <c r="P58" s="45">
        <f>'Property % affected'!P58*'Population Estimate'!D57</f>
        <v>23858.051635129097</v>
      </c>
      <c r="Q58" s="45">
        <f>'Property % affected'!Q58*'Population Estimate'!E57</f>
        <v>11734.96288642505</v>
      </c>
      <c r="R58" s="45">
        <f>'Property % affected'!R58*'Population Estimate'!F57</f>
        <v>7526.7358646118046</v>
      </c>
      <c r="S58" s="45">
        <f>'Property % affected'!S58*'Population Estimate'!G57</f>
        <v>4109.6675840700218</v>
      </c>
      <c r="U58">
        <v>2077</v>
      </c>
      <c r="V58" s="43">
        <f>'Population Estimate'!J57*Assumptions!C$41*'Property % affected'!B58</f>
        <v>268.17541441012162</v>
      </c>
      <c r="W58" s="43">
        <f>'Population Estimate'!K57*Assumptions!D$41*'Property % affected'!C58</f>
        <v>387.80780258223172</v>
      </c>
      <c r="X58" s="43">
        <f>'Population Estimate'!L57*Assumptions!E$41*'Property % affected'!D58</f>
        <v>419.17669732843837</v>
      </c>
      <c r="Y58" s="43">
        <f>'Population Estimate'!M57*Assumptions!F$41*'Property % affected'!E58</f>
        <v>448.97936108348381</v>
      </c>
      <c r="Z58" s="43">
        <f>'Population Estimate'!N57*Assumptions!G$41*'Property % affected'!F58</f>
        <v>336.24802616757967</v>
      </c>
      <c r="AA58" s="43">
        <f>'Population Estimate'!O57*Assumptions!H$41*'Property % affected'!G58</f>
        <v>179.83758520178674</v>
      </c>
      <c r="AB58" s="44">
        <f>'Population Estimate'!J57*Assumptions!C$41*'Property % affected'!H58</f>
        <v>159.63888091144102</v>
      </c>
      <c r="AC58" s="44">
        <f>'Population Estimate'!K57*Assumptions!D$41*'Property % affected'!I58</f>
        <v>191.3287190593947</v>
      </c>
      <c r="AD58" s="44">
        <f>'Population Estimate'!L57*Assumptions!E$41*'Property % affected'!J58</f>
        <v>123.7541874841543</v>
      </c>
      <c r="AE58" s="44">
        <f>'Population Estimate'!M57*Assumptions!F$41*'Property % affected'!K58</f>
        <v>148.32714027374905</v>
      </c>
      <c r="AF58" s="44">
        <f>'Population Estimate'!N57*Assumptions!G$41*'Property % affected'!L58</f>
        <v>119.78618944721242</v>
      </c>
      <c r="AG58" s="44">
        <f>'Population Estimate'!O57*Assumptions!H$41*'Property % affected'!M58</f>
        <v>45.801380014934686</v>
      </c>
      <c r="AH58" s="45">
        <f>'Population Estimate'!J57*Assumptions!C$41*'Property % affected'!N58</f>
        <v>14303.626588652913</v>
      </c>
      <c r="AI58" s="45">
        <f>'Population Estimate'!K57*Assumptions!D$41*'Property % affected'!O58</f>
        <v>28740.312041229517</v>
      </c>
      <c r="AJ58" s="45">
        <f>'Population Estimate'!L57*Assumptions!E$41*'Property % affected'!P58</f>
        <v>21558.176971464196</v>
      </c>
      <c r="AK58" s="45">
        <f>'Population Estimate'!M57*Assumptions!F$41*'Property % affected'!Q58</f>
        <v>11704.766683676751</v>
      </c>
      <c r="AL58" s="45">
        <f>'Population Estimate'!N57*Assumptions!G$41*'Property % affected'!R58</f>
        <v>7372.9873677776304</v>
      </c>
      <c r="AM58" s="45">
        <f>'Population Estimate'!O57*Assumptions!H$41*'Property % affected'!S58</f>
        <v>3758.8417366562544</v>
      </c>
    </row>
    <row r="59" spans="1:39" x14ac:dyDescent="0.35">
      <c r="A59">
        <v>2078</v>
      </c>
      <c r="B59" s="43">
        <f>'Property % affected'!B59*'Population Estimate'!B58</f>
        <v>296.39630817812946</v>
      </c>
      <c r="C59" s="43">
        <f>'Property % affected'!C59*'Population Estimate'!C58</f>
        <v>436.96496533372846</v>
      </c>
      <c r="D59" s="43">
        <f>'Property % affected'!D59*'Population Estimate'!D58</f>
        <v>477.32286033533046</v>
      </c>
      <c r="E59" s="43">
        <f>'Property % affected'!E59*'Population Estimate'!E58</f>
        <v>463.16688201949006</v>
      </c>
      <c r="F59" s="43">
        <f>'Property % affected'!F59*'Population Estimate'!F58</f>
        <v>353.19544243672624</v>
      </c>
      <c r="G59" s="43">
        <f>'Property % affected'!G59*'Population Estimate'!G58</f>
        <v>202.31369323124858</v>
      </c>
      <c r="H59" s="44">
        <f>'Property % affected'!H59*'Population Estimate'!B58</f>
        <v>172.50938252754872</v>
      </c>
      <c r="I59" s="44">
        <f>'Property % affected'!I59*'Population Estimate'!C58</f>
        <v>210.78051221437579</v>
      </c>
      <c r="J59" s="44">
        <f>'Property % affected'!J59*'Population Estimate'!D58</f>
        <v>137.78286864584575</v>
      </c>
      <c r="K59" s="44">
        <f>'Property % affected'!K59*'Population Estimate'!E58</f>
        <v>149.60701605541641</v>
      </c>
      <c r="L59" s="44">
        <f>'Property % affected'!L59*'Population Estimate'!F58</f>
        <v>123.02186693883681</v>
      </c>
      <c r="M59" s="44">
        <f>'Property % affected'!M59*'Population Estimate'!G58</f>
        <v>50.378310178324732</v>
      </c>
      <c r="N59" s="45">
        <f>'Property % affected'!N59*'Population Estimate'!B58</f>
        <v>15577.561155289673</v>
      </c>
      <c r="O59" s="45">
        <f>'Property % affected'!O59*'Population Estimate'!C58</f>
        <v>31909.575425819443</v>
      </c>
      <c r="P59" s="45">
        <f>'Property % affected'!P59*'Population Estimate'!D58</f>
        <v>24189.484161019376</v>
      </c>
      <c r="Q59" s="45">
        <f>'Property % affected'!Q59*'Population Estimate'!E58</f>
        <v>11897.983255823101</v>
      </c>
      <c r="R59" s="45">
        <f>'Property % affected'!R59*'Population Estimate'!F58</f>
        <v>7631.29616641131</v>
      </c>
      <c r="S59" s="45">
        <f>'Property % affected'!S59*'Population Estimate'!G58</f>
        <v>4166.758478531503</v>
      </c>
      <c r="U59">
        <v>2078</v>
      </c>
      <c r="V59" s="43">
        <f>'Population Estimate'!J58*Assumptions!C$41*'Property % affected'!B59</f>
        <v>275.93775198956189</v>
      </c>
      <c r="W59" s="43">
        <f>'Population Estimate'!K58*Assumptions!D$41*'Property % affected'!C59</f>
        <v>399.03289973069963</v>
      </c>
      <c r="X59" s="43">
        <f>'Population Estimate'!L58*Assumptions!E$41*'Property % affected'!D59</f>
        <v>431.30976715982206</v>
      </c>
      <c r="Y59" s="43">
        <f>'Population Estimate'!M58*Assumptions!F$41*'Property % affected'!E59</f>
        <v>461.97506904052142</v>
      </c>
      <c r="Z59" s="43">
        <f>'Population Estimate'!N58*Assumptions!G$41*'Property % affected'!F59</f>
        <v>345.98072554747768</v>
      </c>
      <c r="AA59" s="43">
        <f>'Population Estimate'!O58*Assumptions!H$41*'Property % affected'!G59</f>
        <v>185.04298424583487</v>
      </c>
      <c r="AB59" s="44">
        <f>'Population Estimate'!J58*Assumptions!C$41*'Property % affected'!H59</f>
        <v>160.60203821145859</v>
      </c>
      <c r="AC59" s="44">
        <f>'Population Estimate'!K58*Assumptions!D$41*'Property % affected'!I59</f>
        <v>192.48307225589002</v>
      </c>
      <c r="AD59" s="44">
        <f>'Population Estimate'!L58*Assumptions!E$41*'Property % affected'!J59</f>
        <v>124.50083985607382</v>
      </c>
      <c r="AE59" s="44">
        <f>'Population Estimate'!M58*Assumptions!F$41*'Property % affected'!K59</f>
        <v>149.22204987928959</v>
      </c>
      <c r="AF59" s="44">
        <f>'Population Estimate'!N58*Assumptions!G$41*'Property % affected'!L59</f>
        <v>120.50890149673737</v>
      </c>
      <c r="AG59" s="44">
        <f>'Population Estimate'!O58*Assumptions!H$41*'Property % affected'!M59</f>
        <v>46.077715787651208</v>
      </c>
      <c r="AH59" s="45">
        <f>'Population Estimate'!J58*Assumptions!C$41*'Property % affected'!N59</f>
        <v>14502.330454424091</v>
      </c>
      <c r="AI59" s="45">
        <f>'Population Estimate'!K58*Assumptions!D$41*'Property % affected'!O59</f>
        <v>29139.56820683668</v>
      </c>
      <c r="AJ59" s="45">
        <f>'Population Estimate'!L58*Assumptions!E$41*'Property % affected'!P59</f>
        <v>21857.659978564468</v>
      </c>
      <c r="AK59" s="45">
        <f>'Population Estimate'!M58*Assumptions!F$41*'Property % affected'!Q59</f>
        <v>11867.367571890749</v>
      </c>
      <c r="AL59" s="45">
        <f>'Population Estimate'!N58*Assumptions!G$41*'Property % affected'!R59</f>
        <v>7475.4118181909089</v>
      </c>
      <c r="AM59" s="45">
        <f>'Population Estimate'!O58*Assumptions!H$41*'Property % affected'!S59</f>
        <v>3811.0590103152426</v>
      </c>
    </row>
    <row r="60" spans="1:39" x14ac:dyDescent="0.35">
      <c r="A60">
        <v>2079</v>
      </c>
      <c r="B60" s="43">
        <f>'Property % affected'!B60*'Population Estimate'!B59</f>
        <v>304.97549954971436</v>
      </c>
      <c r="C60" s="43">
        <f>'Property % affected'!C60*'Population Estimate'!C59</f>
        <v>449.61291659641091</v>
      </c>
      <c r="D60" s="43">
        <f>'Property % affected'!D60*'Population Estimate'!D59</f>
        <v>491.13897090033782</v>
      </c>
      <c r="E60" s="43">
        <f>'Property % affected'!E60*'Population Estimate'!E59</f>
        <v>476.57324778109523</v>
      </c>
      <c r="F60" s="43">
        <f>'Property % affected'!F60*'Population Estimate'!F59</f>
        <v>363.41868479376399</v>
      </c>
      <c r="G60" s="43">
        <f>'Property % affected'!G60*'Population Estimate'!G59</f>
        <v>208.1696632397545</v>
      </c>
      <c r="H60" s="44">
        <f>'Property % affected'!H60*'Population Estimate'!B59</f>
        <v>173.55019207315752</v>
      </c>
      <c r="I60" s="44">
        <f>'Property % affected'!I60*'Population Estimate'!C59</f>
        <v>212.05222489415428</v>
      </c>
      <c r="J60" s="44">
        <f>'Property % affected'!J60*'Population Estimate'!D59</f>
        <v>138.61416096633769</v>
      </c>
      <c r="K60" s="44">
        <f>'Property % affected'!K60*'Population Estimate'!E59</f>
        <v>150.50964759996828</v>
      </c>
      <c r="L60" s="44">
        <f>'Property % affected'!L60*'Population Estimate'!F59</f>
        <v>123.76410096432878</v>
      </c>
      <c r="M60" s="44">
        <f>'Property % affected'!M60*'Population Estimate'!G59</f>
        <v>50.682260174301724</v>
      </c>
      <c r="N60" s="45">
        <f>'Property % affected'!N60*'Population Estimate'!B59</f>
        <v>15793.96233170871</v>
      </c>
      <c r="O60" s="45">
        <f>'Property % affected'!O60*'Population Estimate'!C59</f>
        <v>32352.858529788158</v>
      </c>
      <c r="P60" s="45">
        <f>'Property % affected'!P60*'Population Estimate'!D59</f>
        <v>24525.520898556864</v>
      </c>
      <c r="Q60" s="45">
        <f>'Property % affected'!Q60*'Population Estimate'!E59</f>
        <v>12063.268280090189</v>
      </c>
      <c r="R60" s="45">
        <f>'Property % affected'!R60*'Population Estimate'!F59</f>
        <v>7737.3090044641212</v>
      </c>
      <c r="S60" s="45">
        <f>'Property % affected'!S60*'Population Estimate'!G59</f>
        <v>4224.6424712579283</v>
      </c>
      <c r="U60">
        <v>2079</v>
      </c>
      <c r="V60" s="43">
        <f>'Population Estimate'!J59*Assumptions!C$41*'Property % affected'!B60</f>
        <v>283.92477043629867</v>
      </c>
      <c r="W60" s="43">
        <f>'Population Estimate'!K59*Assumptions!D$41*'Property % affected'!C60</f>
        <v>410.58290732489246</v>
      </c>
      <c r="X60" s="43">
        <f>'Population Estimate'!L59*Assumptions!E$41*'Property % affected'!D60</f>
        <v>443.79402870694622</v>
      </c>
      <c r="Y60" s="43">
        <f>'Population Estimate'!M59*Assumptions!F$41*'Property % affected'!E60</f>
        <v>475.34693777451992</v>
      </c>
      <c r="Z60" s="43">
        <f>'Population Estimate'!N59*Assumptions!G$41*'Property % affected'!F60</f>
        <v>355.99513791852416</v>
      </c>
      <c r="AA60" s="43">
        <f>'Population Estimate'!O59*Assumptions!H$41*'Property % affected'!G60</f>
        <v>190.39905356927636</v>
      </c>
      <c r="AB60" s="44">
        <f>'Population Estimate'!J59*Assumptions!C$41*'Property % affected'!H60</f>
        <v>161.57100657692141</v>
      </c>
      <c r="AC60" s="44">
        <f>'Population Estimate'!K59*Assumptions!D$41*'Property % affected'!I60</f>
        <v>193.64439006966199</v>
      </c>
      <c r="AD60" s="44">
        <f>'Population Estimate'!L59*Assumptions!E$41*'Property % affected'!J60</f>
        <v>125.25199704335215</v>
      </c>
      <c r="AE60" s="44">
        <f>'Population Estimate'!M59*Assumptions!F$41*'Property % affected'!K60</f>
        <v>150.12235878802315</v>
      </c>
      <c r="AF60" s="44">
        <f>'Population Estimate'!N59*Assumptions!G$41*'Property % affected'!L60</f>
        <v>121.23597392126824</v>
      </c>
      <c r="AG60" s="44">
        <f>'Population Estimate'!O59*Assumptions!H$41*'Property % affected'!M60</f>
        <v>46.35571879090223</v>
      </c>
      <c r="AH60" s="45">
        <f>'Population Estimate'!J59*Assumptions!C$41*'Property % affected'!N60</f>
        <v>14703.794684920105</v>
      </c>
      <c r="AI60" s="45">
        <f>'Population Estimate'!K59*Assumptions!D$41*'Property % affected'!O60</f>
        <v>29544.370780066252</v>
      </c>
      <c r="AJ60" s="45">
        <f>'Population Estimate'!L59*Assumptions!E$41*'Property % affected'!P60</f>
        <v>22161.303359320671</v>
      </c>
      <c r="AK60" s="45">
        <f>'Population Estimate'!M59*Assumptions!F$41*'Property % affected'!Q60</f>
        <v>12032.227287603191</v>
      </c>
      <c r="AL60" s="45">
        <f>'Population Estimate'!N59*Assumptions!G$41*'Property % affected'!R60</f>
        <v>7579.2591339258197</v>
      </c>
      <c r="AM60" s="45">
        <f>'Population Estimate'!O59*Assumptions!H$41*'Property % affected'!S60</f>
        <v>3864.0016786195524</v>
      </c>
    </row>
    <row r="61" spans="1:39" x14ac:dyDescent="0.35">
      <c r="A61">
        <v>2080</v>
      </c>
      <c r="B61" s="43">
        <f>'Property % affected'!B61*'Population Estimate'!B60</f>
        <v>304.63348254626885</v>
      </c>
      <c r="C61" s="43">
        <f>'Property % affected'!C61*'Population Estimate'!C60</f>
        <v>449.10869490426933</v>
      </c>
      <c r="D61" s="43">
        <f>'Property % affected'!D61*'Population Estimate'!D60</f>
        <v>490.58817951102753</v>
      </c>
      <c r="E61" s="43">
        <f>'Property % affected'!E61*'Population Estimate'!E60</f>
        <v>476.0387912284574</v>
      </c>
      <c r="F61" s="43">
        <f>'Property % affected'!F61*'Population Estimate'!F60</f>
        <v>363.01112625298686</v>
      </c>
      <c r="G61" s="43">
        <f>'Property % affected'!G61*'Population Estimate'!G60</f>
        <v>207.93620984912263</v>
      </c>
      <c r="H61" s="44">
        <f>'Property % affected'!H61*'Population Estimate'!B60</f>
        <v>169.49543236786491</v>
      </c>
      <c r="I61" s="44">
        <f>'Property % affected'!I61*'Population Estimate'!C60</f>
        <v>207.09791855402636</v>
      </c>
      <c r="J61" s="44">
        <f>'Property % affected'!J61*'Population Estimate'!D60</f>
        <v>135.37563320814121</v>
      </c>
      <c r="K61" s="44">
        <f>'Property % affected'!K61*'Population Estimate'!E60</f>
        <v>146.99319828316843</v>
      </c>
      <c r="L61" s="44">
        <f>'Property % affected'!L61*'Population Estimate'!F60</f>
        <v>120.87252427658656</v>
      </c>
      <c r="M61" s="44">
        <f>'Property % affected'!M61*'Population Estimate'!G60</f>
        <v>49.498139408585232</v>
      </c>
      <c r="N61" s="45">
        <f>'Property % affected'!N61*'Population Estimate'!B60</f>
        <v>15545.448394815574</v>
      </c>
      <c r="O61" s="45">
        <f>'Property % affected'!O61*'Population Estimate'!C60</f>
        <v>31843.794618267832</v>
      </c>
      <c r="P61" s="45">
        <f>'Property % affected'!P61*'Population Estimate'!D60</f>
        <v>24139.618132370138</v>
      </c>
      <c r="Q61" s="45">
        <f>'Property % affected'!Q61*'Population Estimate'!E60</f>
        <v>11873.455854992493</v>
      </c>
      <c r="R61" s="45">
        <f>'Property % affected'!R61*'Population Estimate'!F60</f>
        <v>7615.5644364276577</v>
      </c>
      <c r="S61" s="45">
        <f>'Property % affected'!S61*'Population Estimate'!G60</f>
        <v>4158.1688080663644</v>
      </c>
      <c r="U61">
        <v>2080</v>
      </c>
      <c r="V61" s="43">
        <f>'Population Estimate'!J60*Assumptions!C$41*'Property % affected'!B61</f>
        <v>283.60636092690544</v>
      </c>
      <c r="W61" s="43">
        <f>'Population Estimate'!K60*Assumptions!D$41*'Property % affected'!C61</f>
        <v>410.12245612197114</v>
      </c>
      <c r="X61" s="43">
        <f>'Population Estimate'!L60*Assumptions!E$41*'Property % affected'!D61</f>
        <v>443.29633264916646</v>
      </c>
      <c r="Y61" s="43">
        <f>'Population Estimate'!M60*Assumptions!F$41*'Property % affected'!E61</f>
        <v>474.81385647620368</v>
      </c>
      <c r="Z61" s="43">
        <f>'Population Estimate'!N60*Assumptions!G$41*'Property % affected'!F61</f>
        <v>355.59590456865902</v>
      </c>
      <c r="AA61" s="43">
        <f>'Population Estimate'!O60*Assumptions!H$41*'Property % affected'!G61</f>
        <v>190.18552915876873</v>
      </c>
      <c r="AB61" s="44">
        <f>'Population Estimate'!J60*Assumptions!C$41*'Property % affected'!H61</f>
        <v>157.79612393815427</v>
      </c>
      <c r="AC61" s="44">
        <f>'Population Estimate'!K60*Assumptions!D$41*'Property % affected'!I61</f>
        <v>189.12015727780519</v>
      </c>
      <c r="AD61" s="44">
        <f>'Population Estimate'!L60*Assumptions!E$41*'Property % affected'!J61</f>
        <v>122.32565772587833</v>
      </c>
      <c r="AE61" s="44">
        <f>'Population Estimate'!M60*Assumptions!F$41*'Property % affected'!K61</f>
        <v>146.61495793755012</v>
      </c>
      <c r="AF61" s="44">
        <f>'Population Estimate'!N60*Assumptions!G$41*'Property % affected'!L61</f>
        <v>118.40346341802062</v>
      </c>
      <c r="AG61" s="44">
        <f>'Population Estimate'!O60*Assumptions!H$41*'Property % affected'!M61</f>
        <v>45.272681668223676</v>
      </c>
      <c r="AH61" s="45">
        <f>'Population Estimate'!J60*Assumptions!C$41*'Property % affected'!N61</f>
        <v>14472.43425568306</v>
      </c>
      <c r="AI61" s="45">
        <f>'Population Estimate'!K60*Assumptions!D$41*'Property % affected'!O61</f>
        <v>29079.497701266751</v>
      </c>
      <c r="AJ61" s="45">
        <f>'Population Estimate'!L60*Assumptions!E$41*'Property % affected'!P61</f>
        <v>21812.600948308143</v>
      </c>
      <c r="AK61" s="45">
        <f>'Population Estimate'!M60*Assumptions!F$41*'Property % affected'!Q61</f>
        <v>11842.903284542093</v>
      </c>
      <c r="AL61" s="45">
        <f>'Population Estimate'!N60*Assumptions!G$41*'Property % affected'!R61</f>
        <v>7460.0014399699703</v>
      </c>
      <c r="AM61" s="45">
        <f>'Population Estimate'!O60*Assumptions!H$41*'Property % affected'!S61</f>
        <v>3803.20260558469</v>
      </c>
    </row>
    <row r="62" spans="1:39" x14ac:dyDescent="0.35">
      <c r="A62">
        <v>2081</v>
      </c>
      <c r="B62" s="43">
        <f>'Property % affected'!B62*'Population Estimate'!B61</f>
        <v>313.45109893636948</v>
      </c>
      <c r="C62" s="43">
        <f>'Property % affected'!C62*'Population Estimate'!C61</f>
        <v>462.10814642885049</v>
      </c>
      <c r="D62" s="43">
        <f>'Property % affected'!D62*'Population Estimate'!D61</f>
        <v>504.78825474993039</v>
      </c>
      <c r="E62" s="43">
        <f>'Property % affected'!E62*'Population Estimate'!E61</f>
        <v>489.81773441216387</v>
      </c>
      <c r="F62" s="43">
        <f>'Property % affected'!F62*'Population Estimate'!F61</f>
        <v>373.5184835857483</v>
      </c>
      <c r="G62" s="43">
        <f>'Property % affected'!G62*'Population Estimate'!G61</f>
        <v>213.95492360552183</v>
      </c>
      <c r="H62" s="44">
        <f>'Property % affected'!H62*'Population Estimate'!B61</f>
        <v>170.51805769618522</v>
      </c>
      <c r="I62" s="44">
        <f>'Property % affected'!I62*'Population Estimate'!C61</f>
        <v>208.34741285600921</v>
      </c>
      <c r="J62" s="44">
        <f>'Property % affected'!J62*'Population Estimate'!D61</f>
        <v>136.19240183383246</v>
      </c>
      <c r="K62" s="44">
        <f>'Property % affected'!K62*'Population Estimate'!E61</f>
        <v>147.8800597493165</v>
      </c>
      <c r="L62" s="44">
        <f>'Property % affected'!L62*'Population Estimate'!F61</f>
        <v>121.6017905647481</v>
      </c>
      <c r="M62" s="44">
        <f>'Property % affected'!M62*'Population Estimate'!G61</f>
        <v>49.796779025929531</v>
      </c>
      <c r="N62" s="45">
        <f>'Property % affected'!N62*'Population Estimate'!B61</f>
        <v>15761.403465513988</v>
      </c>
      <c r="O62" s="45">
        <f>'Property % affected'!O62*'Population Estimate'!C61</f>
        <v>32286.163904983765</v>
      </c>
      <c r="P62" s="45">
        <f>'Property % affected'!P62*'Population Estimate'!D61</f>
        <v>24474.962138410348</v>
      </c>
      <c r="Q62" s="45">
        <f>'Property % affected'!Q62*'Population Estimate'!E61</f>
        <v>12038.40014823363</v>
      </c>
      <c r="R62" s="45">
        <f>'Property % affected'!R62*'Population Estimate'!F61</f>
        <v>7721.358731613479</v>
      </c>
      <c r="S62" s="45">
        <f>'Property % affected'!S62*'Population Estimate'!G61</f>
        <v>4215.9334743606723</v>
      </c>
      <c r="U62">
        <v>2081</v>
      </c>
      <c r="V62" s="43">
        <f>'Population Estimate'!J61*Assumptions!C$41*'Property % affected'!B62</f>
        <v>291.8153472653197</v>
      </c>
      <c r="W62" s="43">
        <f>'Population Estimate'!K61*Assumptions!D$41*'Property % affected'!C62</f>
        <v>421.99345093456571</v>
      </c>
      <c r="X62" s="43">
        <f>'Population Estimate'!L61*Assumptions!E$41*'Property % affected'!D62</f>
        <v>456.12754534373641</v>
      </c>
      <c r="Y62" s="43">
        <f>'Population Estimate'!M61*Assumptions!F$41*'Property % affected'!E62</f>
        <v>488.55734392255005</v>
      </c>
      <c r="Z62" s="43">
        <f>'Population Estimate'!N61*Assumptions!G$41*'Property % affected'!F62</f>
        <v>365.88862830397915</v>
      </c>
      <c r="AA62" s="43">
        <f>'Population Estimate'!O61*Assumptions!H$41*'Property % affected'!G62</f>
        <v>195.69044944872934</v>
      </c>
      <c r="AB62" s="44">
        <f>'Population Estimate'!J61*Assumptions!C$41*'Property % affected'!H62</f>
        <v>158.74816323971908</v>
      </c>
      <c r="AC62" s="44">
        <f>'Population Estimate'!K61*Assumptions!D$41*'Property % affected'!I62</f>
        <v>190.26118544727498</v>
      </c>
      <c r="AD62" s="44">
        <f>'Population Estimate'!L61*Assumptions!E$41*'Property % affected'!J62</f>
        <v>123.06369127726292</v>
      </c>
      <c r="AE62" s="44">
        <f>'Population Estimate'!M61*Assumptions!F$41*'Property % affected'!K62</f>
        <v>147.49953734717187</v>
      </c>
      <c r="AF62" s="44">
        <f>'Population Estimate'!N61*Assumptions!G$41*'Property % affected'!L62</f>
        <v>119.11783299695605</v>
      </c>
      <c r="AG62" s="44">
        <f>'Population Estimate'!O61*Assumptions!H$41*'Property % affected'!M62</f>
        <v>45.545827618578407</v>
      </c>
      <c r="AH62" s="45">
        <f>'Population Estimate'!J61*Assumptions!C$41*'Property % affected'!N62</f>
        <v>14673.483172606326</v>
      </c>
      <c r="AI62" s="45">
        <f>'Population Estimate'!K61*Assumptions!D$41*'Property % affected'!O62</f>
        <v>29483.465783914387</v>
      </c>
      <c r="AJ62" s="45">
        <f>'Population Estimate'!L61*Assumptions!E$41*'Property % affected'!P62</f>
        <v>22115.618375678019</v>
      </c>
      <c r="AK62" s="45">
        <f>'Population Estimate'!M61*Assumptions!F$41*'Property % affected'!Q62</f>
        <v>12007.423145991748</v>
      </c>
      <c r="AL62" s="45">
        <f>'Population Estimate'!N61*Assumptions!G$41*'Property % affected'!R62</f>
        <v>7563.6346770090677</v>
      </c>
      <c r="AM62" s="45">
        <f>'Population Estimate'!O61*Assumptions!H$41*'Property % affected'!S62</f>
        <v>3856.0361338760545</v>
      </c>
    </row>
    <row r="63" spans="1:39" x14ac:dyDescent="0.35">
      <c r="A63">
        <v>2082</v>
      </c>
      <c r="B63" s="43">
        <f>'Property % affected'!B63*'Population Estimate'!B62</f>
        <v>322.52394123976467</v>
      </c>
      <c r="C63" s="43">
        <f>'Property % affected'!C63*'Population Estimate'!C62</f>
        <v>475.48386708795829</v>
      </c>
      <c r="D63" s="43">
        <f>'Property % affected'!D63*'Population Estimate'!D62</f>
        <v>519.39935117770801</v>
      </c>
      <c r="E63" s="43">
        <f>'Property % affected'!E63*'Population Estimate'!E62</f>
        <v>503.99550911707888</v>
      </c>
      <c r="F63" s="43">
        <f>'Property % affected'!F63*'Population Estimate'!F62</f>
        <v>384.32997638470874</v>
      </c>
      <c r="G63" s="43">
        <f>'Property % affected'!G63*'Population Estimate'!G62</f>
        <v>220.1478490362982</v>
      </c>
      <c r="H63" s="44">
        <f>'Property % affected'!H63*'Population Estimate'!B62</f>
        <v>171.54685288140084</v>
      </c>
      <c r="I63" s="44">
        <f>'Property % affected'!I63*'Population Estimate'!C62</f>
        <v>209.60444579489183</v>
      </c>
      <c r="J63" s="44">
        <f>'Property % affected'!J63*'Population Estimate'!D62</f>
        <v>137.01409831080755</v>
      </c>
      <c r="K63" s="44">
        <f>'Property % affected'!K63*'Population Estimate'!E62</f>
        <v>148.77227196141288</v>
      </c>
      <c r="L63" s="44">
        <f>'Property % affected'!L63*'Population Estimate'!F62</f>
        <v>122.33545677193365</v>
      </c>
      <c r="M63" s="44">
        <f>'Property % affected'!M63*'Population Estimate'!G62</f>
        <v>50.0972204407174</v>
      </c>
      <c r="N63" s="45">
        <f>'Property % affected'!N63*'Population Estimate'!B62</f>
        <v>15980.358552125483</v>
      </c>
      <c r="O63" s="45">
        <f>'Property % affected'!O63*'Population Estimate'!C62</f>
        <v>32734.678520426234</v>
      </c>
      <c r="P63" s="45">
        <f>'Property % affected'!P63*'Population Estimate'!D62</f>
        <v>24814.964693801685</v>
      </c>
      <c r="Q63" s="45">
        <f>'Property % affected'!Q63*'Population Estimate'!E62</f>
        <v>12205.635823209375</v>
      </c>
      <c r="R63" s="45">
        <f>'Property % affected'!R63*'Population Estimate'!F62</f>
        <v>7828.6227055062827</v>
      </c>
      <c r="S63" s="45">
        <f>'Property % affected'!S63*'Population Estimate'!G62</f>
        <v>4274.5005988586063</v>
      </c>
      <c r="U63">
        <v>2082</v>
      </c>
      <c r="V63" s="43">
        <f>'Population Estimate'!J62*Assumptions!C$41*'Property % affected'!B63</f>
        <v>300.26194271970735</v>
      </c>
      <c r="W63" s="43">
        <f>'Population Estimate'!K62*Assumptions!D$41*'Property % affected'!C63</f>
        <v>434.20805170127767</v>
      </c>
      <c r="X63" s="43">
        <f>'Population Estimate'!L62*Assumptions!E$41*'Property % affected'!D63</f>
        <v>469.33015749976693</v>
      </c>
      <c r="Y63" s="43">
        <f>'Population Estimate'!M62*Assumptions!F$41*'Property % affected'!E63</f>
        <v>502.69863662375928</v>
      </c>
      <c r="Z63" s="43">
        <f>'Population Estimate'!N62*Assumptions!G$41*'Property % affected'!F63</f>
        <v>376.47927493585286</v>
      </c>
      <c r="AA63" s="43">
        <f>'Population Estimate'!O62*Assumptions!H$41*'Property % affected'!G63</f>
        <v>201.35470966078</v>
      </c>
      <c r="AB63" s="44">
        <f>'Population Estimate'!J62*Assumptions!C$41*'Property % affected'!H63</f>
        <v>159.70594652794904</v>
      </c>
      <c r="AC63" s="44">
        <f>'Population Estimate'!K62*Assumptions!D$41*'Property % affected'!I63</f>
        <v>191.40909783946472</v>
      </c>
      <c r="AD63" s="44">
        <f>'Population Estimate'!L62*Assumptions!E$41*'Property % affected'!J63</f>
        <v>123.80617764364227</v>
      </c>
      <c r="AE63" s="44">
        <f>'Population Estimate'!M62*Assumptions!F$41*'Property % affected'!K63</f>
        <v>148.3894537342953</v>
      </c>
      <c r="AF63" s="44">
        <f>'Population Estimate'!N62*Assumptions!G$41*'Property % affected'!L63</f>
        <v>119.83651261784951</v>
      </c>
      <c r="AG63" s="44">
        <f>'Population Estimate'!O62*Assumptions!H$41*'Property % affected'!M63</f>
        <v>45.820621554151728</v>
      </c>
      <c r="AH63" s="45">
        <f>'Population Estimate'!J62*Assumptions!C$41*'Property % affected'!N63</f>
        <v>14877.325031358308</v>
      </c>
      <c r="AI63" s="45">
        <f>'Population Estimate'!K62*Assumptions!D$41*'Property % affected'!O63</f>
        <v>29893.045731439288</v>
      </c>
      <c r="AJ63" s="45">
        <f>'Population Estimate'!L62*Assumptions!E$41*'Property % affected'!P63</f>
        <v>22422.845276347642</v>
      </c>
      <c r="AK63" s="45">
        <f>'Population Estimate'!M62*Assumptions!F$41*'Property % affected'!Q63</f>
        <v>12174.228493032315</v>
      </c>
      <c r="AL63" s="45">
        <f>'Population Estimate'!N62*Assumptions!G$41*'Property % affected'!R63</f>
        <v>7668.7075716548879</v>
      </c>
      <c r="AM63" s="45">
        <f>'Population Estimate'!O62*Assumptions!H$41*'Property % affected'!S63</f>
        <v>3909.6036177309797</v>
      </c>
    </row>
    <row r="64" spans="1:39" x14ac:dyDescent="0.35">
      <c r="A64">
        <v>2083</v>
      </c>
      <c r="B64" s="43">
        <f>'Property % affected'!B64*'Population Estimate'!B63</f>
        <v>331.85939697071382</v>
      </c>
      <c r="C64" s="43">
        <f>'Property % affected'!C64*'Population Estimate'!C63</f>
        <v>489.24674799198493</v>
      </c>
      <c r="D64" s="43">
        <f>'Property % affected'!D64*'Population Estimate'!D63</f>
        <v>534.43336580299342</v>
      </c>
      <c r="E64" s="43">
        <f>'Property % affected'!E64*'Population Estimate'!E63</f>
        <v>518.5836595218949</v>
      </c>
      <c r="F64" s="43">
        <f>'Property % affected'!F64*'Population Estimate'!F63</f>
        <v>395.45440785117455</v>
      </c>
      <c r="G64" s="43">
        <f>'Property % affected'!G64*'Population Estimate'!G63</f>
        <v>226.52002869850267</v>
      </c>
      <c r="H64" s="44">
        <f>'Property % affected'!H64*'Population Estimate'!B63</f>
        <v>172.58185514842009</v>
      </c>
      <c r="I64" s="44">
        <f>'Property % affected'!I64*'Population Estimate'!C63</f>
        <v>210.86906285391191</v>
      </c>
      <c r="J64" s="44">
        <f>'Property % affected'!J64*'Population Estimate'!D63</f>
        <v>137.84075237051991</v>
      </c>
      <c r="K64" s="44">
        <f>'Property % affected'!K64*'Population Estimate'!E63</f>
        <v>149.66986720238256</v>
      </c>
      <c r="L64" s="44">
        <f>'Property % affected'!L64*'Population Estimate'!F63</f>
        <v>123.07354944439631</v>
      </c>
      <c r="M64" s="44">
        <f>'Property % affected'!M64*'Population Estimate'!G63</f>
        <v>50.399474523824097</v>
      </c>
      <c r="N64" s="45">
        <f>'Property % affected'!N64*'Population Estimate'!B63</f>
        <v>16202.355330427561</v>
      </c>
      <c r="O64" s="45">
        <f>'Property % affected'!O64*'Population Estimate'!C63</f>
        <v>33189.423834593319</v>
      </c>
      <c r="P64" s="45">
        <f>'Property % affected'!P64*'Population Estimate'!D63</f>
        <v>25159.690514422971</v>
      </c>
      <c r="Q64" s="45">
        <f>'Property % affected'!Q64*'Population Estimate'!E63</f>
        <v>12375.194711456006</v>
      </c>
      <c r="R64" s="45">
        <f>'Property % affected'!R64*'Population Estimate'!F63</f>
        <v>7937.3767746653712</v>
      </c>
      <c r="S64" s="45">
        <f>'Property % affected'!S64*'Population Estimate'!G63</f>
        <v>4333.8813291908864</v>
      </c>
      <c r="U64">
        <v>2083</v>
      </c>
      <c r="V64" s="43">
        <f>'Population Estimate'!J63*Assumptions!C$41*'Property % affected'!B64</f>
        <v>308.9530248861156</v>
      </c>
      <c r="W64" s="43">
        <f>'Population Estimate'!K63*Assumptions!D$41*'Property % affected'!C64</f>
        <v>446.77620409671658</v>
      </c>
      <c r="X64" s="43">
        <f>'Population Estimate'!L63*Assumptions!E$41*'Property % affected'!D64</f>
        <v>482.91491927495986</v>
      </c>
      <c r="Y64" s="43">
        <f>'Population Estimate'!M63*Assumptions!F$41*'Property % affected'!E64</f>
        <v>517.24924905324383</v>
      </c>
      <c r="Z64" s="43">
        <f>'Population Estimate'!N63*Assumptions!G$41*'Property % affected'!F64</f>
        <v>387.37646784275324</v>
      </c>
      <c r="AA64" s="43">
        <f>'Population Estimate'!O63*Assumptions!H$41*'Property % affected'!G64</f>
        <v>207.18292188909004</v>
      </c>
      <c r="AB64" s="44">
        <f>'Population Estimate'!J63*Assumptions!C$41*'Property % affected'!H64</f>
        <v>160.66950845832829</v>
      </c>
      <c r="AC64" s="44">
        <f>'Population Estimate'!K63*Assumptions!D$41*'Property % affected'!I64</f>
        <v>192.56393598930191</v>
      </c>
      <c r="AD64" s="44">
        <f>'Population Estimate'!L63*Assumptions!E$41*'Property % affected'!J64</f>
        <v>124.55314369040939</v>
      </c>
      <c r="AE64" s="44">
        <f>'Population Estimate'!M63*Assumptions!F$41*'Property % affected'!K64</f>
        <v>149.28473929877563</v>
      </c>
      <c r="AF64" s="44">
        <f>'Population Estimate'!N63*Assumptions!G$41*'Property % affected'!L64</f>
        <v>120.55952828469422</v>
      </c>
      <c r="AG64" s="44">
        <f>'Population Estimate'!O63*Assumptions!H$41*'Property % affected'!M64</f>
        <v>46.097073417815857</v>
      </c>
      <c r="AH64" s="45">
        <f>'Population Estimate'!J63*Assumptions!C$41*'Property % affected'!N64</f>
        <v>15083.998631073951</v>
      </c>
      <c r="AI64" s="45">
        <f>'Population Estimate'!K63*Assumptions!D$41*'Property % affected'!O64</f>
        <v>30308.315503038597</v>
      </c>
      <c r="AJ64" s="45">
        <f>'Population Estimate'!L63*Assumptions!E$41*'Property % affected'!P64</f>
        <v>22734.340127697713</v>
      </c>
      <c r="AK64" s="45">
        <f>'Population Estimate'!M63*Assumptions!F$41*'Property % affected'!Q64</f>
        <v>12343.351075291714</v>
      </c>
      <c r="AL64" s="45">
        <f>'Population Estimate'!N63*Assumptions!G$41*'Property % affected'!R64</f>
        <v>7775.2401234180461</v>
      </c>
      <c r="AM64" s="45">
        <f>'Population Estimate'!O63*Assumptions!H$41*'Property % affected'!S64</f>
        <v>3963.9152531516365</v>
      </c>
    </row>
    <row r="65" spans="1:39" x14ac:dyDescent="0.35">
      <c r="A65">
        <v>2084</v>
      </c>
      <c r="B65" s="43">
        <f>'Property % affected'!B65*'Population Estimate'!B64</f>
        <v>341.46506747508278</v>
      </c>
      <c r="C65" s="43">
        <f>'Property % affected'!C65*'Population Estimate'!C64</f>
        <v>503.40799549452214</v>
      </c>
      <c r="D65" s="43">
        <f>'Property % affected'!D65*'Population Estimate'!D64</f>
        <v>549.90253999334311</v>
      </c>
      <c r="E65" s="43">
        <f>'Property % affected'!E65*'Population Estimate'!E64</f>
        <v>533.59406395156589</v>
      </c>
      <c r="F65" s="43">
        <f>'Property % affected'!F65*'Population Estimate'!F64</f>
        <v>406.90083599512104</v>
      </c>
      <c r="G65" s="43">
        <f>'Property % affected'!G65*'Population Estimate'!G64</f>
        <v>233.07665110600382</v>
      </c>
      <c r="H65" s="44">
        <f>'Property % affected'!H65*'Population Estimate'!B64</f>
        <v>173.62310194674231</v>
      </c>
      <c r="I65" s="44">
        <f>'Property % affected'!I65*'Population Estimate'!C64</f>
        <v>212.14130979072348</v>
      </c>
      <c r="J65" s="44">
        <f>'Property % affected'!J65*'Population Estimate'!D64</f>
        <v>138.67239392380313</v>
      </c>
      <c r="K65" s="44">
        <f>'Property % affected'!K65*'Population Estimate'!E64</f>
        <v>150.57287794992476</v>
      </c>
      <c r="L65" s="44">
        <f>'Property % affected'!L65*'Population Estimate'!F64</f>
        <v>123.81609528855191</v>
      </c>
      <c r="M65" s="44">
        <f>'Property % affected'!M65*'Population Estimate'!G64</f>
        <v>50.703552211712676</v>
      </c>
      <c r="N65" s="45">
        <f>'Property % affected'!N65*'Population Estimate'!B64</f>
        <v>16427.43605515148</v>
      </c>
      <c r="O65" s="45">
        <f>'Property % affected'!O65*'Population Estimate'!C64</f>
        <v>33650.486403430477</v>
      </c>
      <c r="P65" s="45">
        <f>'Property % affected'!P65*'Population Estimate'!D64</f>
        <v>25509.205215176444</v>
      </c>
      <c r="Q65" s="45">
        <f>'Property % affected'!Q65*'Population Estimate'!E64</f>
        <v>12547.109086708793</v>
      </c>
      <c r="R65" s="45">
        <f>'Property % affected'!R65*'Population Estimate'!F64</f>
        <v>8047.6416392738756</v>
      </c>
      <c r="S65" s="45">
        <f>'Property % affected'!S65*'Population Estimate'!G64</f>
        <v>4394.0869678494737</v>
      </c>
      <c r="U65">
        <v>2084</v>
      </c>
      <c r="V65" s="43">
        <f>'Population Estimate'!J64*Assumptions!C$41*'Property % affected'!B65</f>
        <v>317.89567043261496</v>
      </c>
      <c r="W65" s="43">
        <f>'Population Estimate'!K64*Assumptions!D$41*'Property % affected'!C65</f>
        <v>459.70814167305252</v>
      </c>
      <c r="X65" s="43">
        <f>'Population Estimate'!L64*Assumptions!E$41*'Property % affected'!D65</f>
        <v>496.89289199034005</v>
      </c>
      <c r="Y65" s="43">
        <f>'Population Estimate'!M64*Assumptions!F$41*'Property % affected'!E65</f>
        <v>532.22102897085801</v>
      </c>
      <c r="Z65" s="43">
        <f>'Population Estimate'!N64*Assumptions!G$41*'Property % affected'!F65</f>
        <v>398.58908000685034</v>
      </c>
      <c r="AA65" s="43">
        <f>'Population Estimate'!O64*Assumptions!H$41*'Property % affected'!G65</f>
        <v>213.17983172489809</v>
      </c>
      <c r="AB65" s="44">
        <f>'Population Estimate'!J64*Assumptions!C$41*'Property % affected'!H65</f>
        <v>161.6388838954295</v>
      </c>
      <c r="AC65" s="44">
        <f>'Population Estimate'!K64*Assumptions!D$41*'Property % affected'!I65</f>
        <v>193.72574168230915</v>
      </c>
      <c r="AD65" s="44">
        <f>'Population Estimate'!L64*Assumptions!E$41*'Property % affected'!J65</f>
        <v>125.30461644504557</v>
      </c>
      <c r="AE65" s="44">
        <f>'Population Estimate'!M64*Assumptions!F$41*'Property % affected'!K65</f>
        <v>150.18542643474095</v>
      </c>
      <c r="AF65" s="44">
        <f>'Population Estimate'!N64*Assumptions!G$41*'Property % affected'!L65</f>
        <v>121.28690615837461</v>
      </c>
      <c r="AG65" s="44">
        <f>'Population Estimate'!O64*Assumptions!H$41*'Property % affected'!M65</f>
        <v>46.375193212431839</v>
      </c>
      <c r="AH65" s="45">
        <f>'Population Estimate'!J64*Assumptions!C$41*'Property % affected'!N65</f>
        <v>15293.543309880049</v>
      </c>
      <c r="AI65" s="45">
        <f>'Population Estimate'!K64*Assumptions!D$41*'Property % affected'!O65</f>
        <v>30729.354140907122</v>
      </c>
      <c r="AJ65" s="45">
        <f>'Population Estimate'!L64*Assumptions!E$41*'Property % affected'!P65</f>
        <v>23050.162219468071</v>
      </c>
      <c r="AK65" s="45">
        <f>'Population Estimate'!M64*Assumptions!F$41*'Property % affected'!Q65</f>
        <v>12514.823083459001</v>
      </c>
      <c r="AL65" s="45">
        <f>'Population Estimate'!N64*Assumptions!G$41*'Property % affected'!R65</f>
        <v>7883.2526096394085</v>
      </c>
      <c r="AM65" s="45">
        <f>'Population Estimate'!O64*Assumptions!H$41*'Property % affected'!S65</f>
        <v>4018.9813777815571</v>
      </c>
    </row>
    <row r="66" spans="1:39" x14ac:dyDescent="0.35">
      <c r="A66">
        <v>2085</v>
      </c>
      <c r="B66" s="43">
        <f>'Property % affected'!B66*'Population Estimate'!B65</f>
        <v>351.34877411969882</v>
      </c>
      <c r="C66" s="43">
        <f>'Property % affected'!C66*'Population Estimate'!C65</f>
        <v>517.97914031707444</v>
      </c>
      <c r="D66" s="43">
        <f>'Property % affected'!D66*'Population Estimate'!D65</f>
        <v>565.81946944270783</v>
      </c>
      <c r="E66" s="43">
        <f>'Property % affected'!E66*'Population Estimate'!E65</f>
        <v>549.03894454917088</v>
      </c>
      <c r="F66" s="43">
        <f>'Property % affected'!F66*'Population Estimate'!F65</f>
        <v>418.67858101062922</v>
      </c>
      <c r="G66" s="43">
        <f>'Property % affected'!G66*'Population Estimate'!G65</f>
        <v>239.8230549542082</v>
      </c>
      <c r="H66" s="44">
        <f>'Property % affected'!H66*'Population Estimate'!B65</f>
        <v>174.6706309518126</v>
      </c>
      <c r="I66" s="44">
        <f>'Property % affected'!I66*'Population Estimate'!C65</f>
        <v>213.42123263905245</v>
      </c>
      <c r="J66" s="44">
        <f>'Property % affected'!J66*'Population Estimate'!D65</f>
        <v>139.50905306195327</v>
      </c>
      <c r="K66" s="44">
        <f>'Property % affected'!K66*'Population Estimate'!E65</f>
        <v>151.48133687768797</v>
      </c>
      <c r="L66" s="44">
        <f>'Property % affected'!L66*'Population Estimate'!F65</f>
        <v>124.56312117194555</v>
      </c>
      <c r="M66" s="44">
        <f>'Property % affected'!M66*'Population Estimate'!G65</f>
        <v>51.009464506829694</v>
      </c>
      <c r="N66" s="45">
        <f>'Property % affected'!N66*'Population Estimate'!B65</f>
        <v>16655.64356802496</v>
      </c>
      <c r="O66" s="45">
        <f>'Property % affected'!O66*'Population Estimate'!C65</f>
        <v>34117.953985305598</v>
      </c>
      <c r="P66" s="45">
        <f>'Property % affected'!P66*'Population Estimate'!D65</f>
        <v>25863.575322476852</v>
      </c>
      <c r="Q66" s="45">
        <f>'Property % affected'!Q66*'Population Estimate'!E65</f>
        <v>12721.411671044965</v>
      </c>
      <c r="R66" s="45">
        <f>'Property % affected'!R66*'Population Estimate'!F65</f>
        <v>8159.4382870788058</v>
      </c>
      <c r="S66" s="45">
        <f>'Property % affected'!S66*'Population Estimate'!G65</f>
        <v>4455.1289743388697</v>
      </c>
      <c r="U66">
        <v>2085</v>
      </c>
      <c r="V66" s="43">
        <f>'Population Estimate'!J65*Assumptions!C$41*'Property % affected'!B66</f>
        <v>327.09716086143834</v>
      </c>
      <c r="W66" s="43">
        <f>'Population Estimate'!K65*Assumptions!D$41*'Property % affected'!C66</f>
        <v>473.01439419263005</v>
      </c>
      <c r="X66" s="43">
        <f>'Population Estimate'!L65*Assumptions!E$41*'Property % affected'!D66</f>
        <v>511.27545713687812</v>
      </c>
      <c r="Y66" s="43">
        <f>'Population Estimate'!M65*Assumptions!F$41*'Property % affected'!E66</f>
        <v>547.62616706987455</v>
      </c>
      <c r="Z66" s="43">
        <f>'Population Estimate'!N65*Assumptions!G$41*'Property % affected'!F66</f>
        <v>410.12624123878982</v>
      </c>
      <c r="AA66" s="43">
        <f>'Population Estimate'!O65*Assumptions!H$41*'Property % affected'!G66</f>
        <v>219.35032212058482</v>
      </c>
      <c r="AB66" s="44">
        <f>'Population Estimate'!J65*Assumptions!C$41*'Property % affected'!H66</f>
        <v>162.61410791417552</v>
      </c>
      <c r="AC66" s="44">
        <f>'Population Estimate'!K65*Assumptions!D$41*'Property % affected'!I66</f>
        <v>194.89455695611542</v>
      </c>
      <c r="AD66" s="44">
        <f>'Population Estimate'!L65*Assumptions!E$41*'Property % affected'!J66</f>
        <v>126.06062309809832</v>
      </c>
      <c r="AE66" s="44">
        <f>'Population Estimate'!M65*Assumptions!F$41*'Property % affected'!K66</f>
        <v>151.09154773176456</v>
      </c>
      <c r="AF66" s="44">
        <f>'Population Estimate'!N65*Assumptions!G$41*'Property % affected'!L66</f>
        <v>122.01867255761283</v>
      </c>
      <c r="AG66" s="44">
        <f>'Population Estimate'!O65*Assumptions!H$41*'Property % affected'!M66</f>
        <v>46.654991001211492</v>
      </c>
      <c r="AH66" s="45">
        <f>'Population Estimate'!J65*Assumptions!C$41*'Property % affected'!N66</f>
        <v>15505.99895238283</v>
      </c>
      <c r="AI66" s="45">
        <f>'Population Estimate'!K65*Assumptions!D$41*'Property % affected'!O66</f>
        <v>31156.241785282145</v>
      </c>
      <c r="AJ66" s="45">
        <f>'Population Estimate'!L65*Assumptions!E$41*'Property % affected'!P66</f>
        <v>23370.37166504284</v>
      </c>
      <c r="AK66" s="45">
        <f>'Population Estimate'!M65*Assumptions!F$41*'Property % affected'!Q66</f>
        <v>12688.677155411529</v>
      </c>
      <c r="AL66" s="45">
        <f>'Population Estimate'!N65*Assumptions!G$41*'Property % affected'!R66</f>
        <v>7992.7655893496567</v>
      </c>
      <c r="AM66" s="45">
        <f>'Population Estimate'!O65*Assumptions!H$41*'Property % affected'!S66</f>
        <v>4074.812472873281</v>
      </c>
    </row>
    <row r="67" spans="1:39" x14ac:dyDescent="0.35">
      <c r="A67">
        <v>2086</v>
      </c>
      <c r="B67" s="43">
        <f>'Property % affected'!B67*'Population Estimate'!B66</f>
        <v>361.51856466085854</v>
      </c>
      <c r="C67" s="43">
        <f>'Property % affected'!C67*'Population Estimate'!C66</f>
        <v>532.9720469378899</v>
      </c>
      <c r="D67" s="43">
        <f>'Property % affected'!D67*'Population Estimate'!D66</f>
        <v>582.19711442740925</v>
      </c>
      <c r="E67" s="43">
        <f>'Property % affected'!E67*'Population Estimate'!E66</f>
        <v>564.93087722772998</v>
      </c>
      <c r="F67" s="43">
        <f>'Property % affected'!F67*'Population Estimate'!F66</f>
        <v>430.7972328648051</v>
      </c>
      <c r="G67" s="43">
        <f>'Property % affected'!G67*'Population Estimate'!G66</f>
        <v>246.76473346706516</v>
      </c>
      <c r="H67" s="44">
        <f>'Property % affected'!H67*'Population Estimate'!B66</f>
        <v>175.72448006638538</v>
      </c>
      <c r="I67" s="44">
        <f>'Property % affected'!I67*'Population Estimate'!C66</f>
        <v>214.70887771036243</v>
      </c>
      <c r="J67" s="44">
        <f>'Property % affected'!J67*'Population Estimate'!D66</f>
        <v>140.35076005781787</v>
      </c>
      <c r="K67" s="44">
        <f>'Property % affected'!K67*'Population Estimate'!E66</f>
        <v>152.39527685645228</v>
      </c>
      <c r="L67" s="44">
        <f>'Property % affected'!L67*'Population Estimate'!F66</f>
        <v>125.31465412422357</v>
      </c>
      <c r="M67" s="44">
        <f>'Property % affected'!M67*'Population Estimate'!G66</f>
        <v>51.317222478003366</v>
      </c>
      <c r="N67" s="45">
        <f>'Property % affected'!N67*'Population Estimate'!B66</f>
        <v>16887.02130592669</v>
      </c>
      <c r="O67" s="45">
        <f>'Property % affected'!O67*'Population Estimate'!C66</f>
        <v>34591.915557712819</v>
      </c>
      <c r="P67" s="45">
        <f>'Property % affected'!P67*'Population Estimate'!D66</f>
        <v>26222.868286914087</v>
      </c>
      <c r="Q67" s="45">
        <f>'Property % affected'!Q67*'Population Estimate'!E66</f>
        <v>12898.13564111201</v>
      </c>
      <c r="R67" s="45">
        <f>'Property % affected'!R67*'Population Estimate'!F66</f>
        <v>8272.7879973858526</v>
      </c>
      <c r="S67" s="45">
        <f>'Property % affected'!S67*'Population Estimate'!G66</f>
        <v>4517.0189673573268</v>
      </c>
      <c r="U67">
        <v>2086</v>
      </c>
      <c r="V67" s="43">
        <f>'Population Estimate'!J66*Assumptions!C$41*'Property % affected'!B67</f>
        <v>336.56498843790678</v>
      </c>
      <c r="W67" s="43">
        <f>'Population Estimate'!K66*Assumptions!D$41*'Property % affected'!C67</f>
        <v>486.70579620177375</v>
      </c>
      <c r="X67" s="43">
        <f>'Population Estimate'!L66*Assumptions!E$41*'Property % affected'!D67</f>
        <v>526.07432564280987</v>
      </c>
      <c r="Y67" s="43">
        <f>'Population Estimate'!M66*Assumptions!F$41*'Property % affected'!E67</f>
        <v>563.4772069031925</v>
      </c>
      <c r="Z67" s="43">
        <f>'Population Estimate'!N66*Assumptions!G$41*'Property % affected'!F67</f>
        <v>421.9973456115938</v>
      </c>
      <c r="AA67" s="43">
        <f>'Population Estimate'!O66*Assumptions!H$41*'Property % affected'!G67</f>
        <v>225.69941736559142</v>
      </c>
      <c r="AB67" s="44">
        <f>'Population Estimate'!J66*Assumptions!C$41*'Property % affected'!H67</f>
        <v>163.59521580110857</v>
      </c>
      <c r="AC67" s="44">
        <f>'Population Estimate'!K66*Assumptions!D$41*'Property % affected'!I67</f>
        <v>196.07042410197764</v>
      </c>
      <c r="AD67" s="44">
        <f>'Population Estimate'!L66*Assumptions!E$41*'Property % affected'!J67</f>
        <v>126.82119100416531</v>
      </c>
      <c r="AE67" s="44">
        <f>'Population Estimate'!M66*Assumptions!F$41*'Property % affected'!K67</f>
        <v>152.00313597604401</v>
      </c>
      <c r="AF67" s="44">
        <f>'Population Estimate'!N66*Assumptions!G$41*'Property % affected'!L67</f>
        <v>122.75485395992119</v>
      </c>
      <c r="AG67" s="44">
        <f>'Population Estimate'!O66*Assumptions!H$41*'Property % affected'!M67</f>
        <v>46.936476908081495</v>
      </c>
      <c r="AH67" s="45">
        <f>'Population Estimate'!J66*Assumptions!C$41*'Property % affected'!N67</f>
        <v>15721.405997259593</v>
      </c>
      <c r="AI67" s="45">
        <f>'Population Estimate'!K66*Assumptions!D$41*'Property % affected'!O67</f>
        <v>31589.059689697271</v>
      </c>
      <c r="AJ67" s="45">
        <f>'Population Estimate'!L66*Assumptions!E$41*'Property % affected'!P67</f>
        <v>23695.029412892414</v>
      </c>
      <c r="AK67" s="45">
        <f>'Population Estimate'!M66*Assumptions!F$41*'Property % affected'!Q67</f>
        <v>12864.946382427208</v>
      </c>
      <c r="AL67" s="45">
        <f>'Population Estimate'!N66*Assumptions!G$41*'Property % affected'!R67</f>
        <v>8103.7999071824934</v>
      </c>
      <c r="AM67" s="45">
        <f>'Population Estimate'!O66*Assumptions!H$41*'Property % affected'!S67</f>
        <v>4131.4191652833633</v>
      </c>
    </row>
    <row r="68" spans="1:39" x14ac:dyDescent="0.35">
      <c r="A68">
        <v>2087</v>
      </c>
      <c r="B68" s="43">
        <f>'Property % affected'!B68*'Population Estimate'!B67</f>
        <v>371.98271979717094</v>
      </c>
      <c r="C68" s="43">
        <f>'Property % affected'!C68*'Population Estimate'!C67</f>
        <v>548.39892325254857</v>
      </c>
      <c r="D68" s="43">
        <f>'Property % affected'!D68*'Population Estimate'!D67</f>
        <v>599.04881035897733</v>
      </c>
      <c r="E68" s="43">
        <f>'Property % affected'!E68*'Population Estimate'!E67</f>
        <v>581.28280191007514</v>
      </c>
      <c r="F68" s="43">
        <f>'Property % affected'!F68*'Population Estimate'!F67</f>
        <v>443.2666591063599</v>
      </c>
      <c r="G68" s="43">
        <f>'Property % affected'!G68*'Population Estimate'!G67</f>
        <v>253.90733886989551</v>
      </c>
      <c r="H68" s="44">
        <f>'Property % affected'!H68*'Population Estimate'!B67</f>
        <v>176.78468742189563</v>
      </c>
      <c r="I68" s="44">
        <f>'Property % affected'!I68*'Population Estimate'!C67</f>
        <v>216.00429159553011</v>
      </c>
      <c r="J68" s="44">
        <f>'Property % affected'!J68*'Population Estimate'!D67</f>
        <v>141.19754536689112</v>
      </c>
      <c r="K68" s="44">
        <f>'Property % affected'!K68*'Population Estimate'!E67</f>
        <v>153.31473095531882</v>
      </c>
      <c r="L68" s="44">
        <f>'Property % affected'!L68*'Population Estimate'!F67</f>
        <v>126.07072133811162</v>
      </c>
      <c r="M68" s="44">
        <f>'Property % affected'!M68*'Population Estimate'!G67</f>
        <v>51.626837260843985</v>
      </c>
      <c r="N68" s="45">
        <f>'Property % affected'!N68*'Population Estimate'!B67</f>
        <v>17121.613309154032</v>
      </c>
      <c r="O68" s="45">
        <f>'Property % affected'!O68*'Population Estimate'!C67</f>
        <v>35072.461334208449</v>
      </c>
      <c r="P68" s="45">
        <f>'Property % affected'!P68*'Population Estimate'!D67</f>
        <v>26587.152496091632</v>
      </c>
      <c r="Q68" s="45">
        <f>'Property % affected'!Q68*'Population Estimate'!E67</f>
        <v>13077.314634442497</v>
      </c>
      <c r="R68" s="45">
        <f>'Property % affected'!R68*'Population Estimate'!F67</f>
        <v>8387.7123451096704</v>
      </c>
      <c r="S68" s="45">
        <f>'Property % affected'!S68*'Population Estimate'!G67</f>
        <v>4579.7687270083297</v>
      </c>
      <c r="U68">
        <v>2087</v>
      </c>
      <c r="V68" s="43">
        <f>'Population Estimate'!J67*Assumptions!C$41*'Property % affected'!B68</f>
        <v>346.30686229096688</v>
      </c>
      <c r="W68" s="43">
        <f>'Population Estimate'!K67*Assumptions!D$41*'Property % affected'!C68</f>
        <v>500.79349585275975</v>
      </c>
      <c r="X68" s="43">
        <f>'Population Estimate'!L67*Assumptions!E$41*'Property % affected'!D68</f>
        <v>541.30154740919795</v>
      </c>
      <c r="Y68" s="43">
        <f>'Population Estimate'!M67*Assumptions!F$41*'Property % affected'!E68</f>
        <v>579.78705509685926</v>
      </c>
      <c r="Z68" s="43">
        <f>'Population Estimate'!N67*Assumptions!G$41*'Property % affected'!F68</f>
        <v>434.21205910973515</v>
      </c>
      <c r="AA68" s="43">
        <f>'Population Estimate'!O67*Assumptions!H$41*'Property % affected'!G68</f>
        <v>232.23228717742086</v>
      </c>
      <c r="AB68" s="44">
        <f>'Population Estimate'!J67*Assumptions!C$41*'Property % affected'!H68</f>
        <v>164.58224305566696</v>
      </c>
      <c r="AC68" s="44">
        <f>'Population Estimate'!K67*Assumptions!D$41*'Property % affected'!I68</f>
        <v>197.25338566631055</v>
      </c>
      <c r="AD68" s="44">
        <f>'Population Estimate'!L67*Assumptions!E$41*'Property % affected'!J68</f>
        <v>127.58634768288412</v>
      </c>
      <c r="AE68" s="44">
        <f>'Population Estimate'!M67*Assumptions!F$41*'Property % affected'!K68</f>
        <v>152.9202241515876</v>
      </c>
      <c r="AF68" s="44">
        <f>'Population Estimate'!N67*Assumptions!G$41*'Property % affected'!L68</f>
        <v>123.49547700256001</v>
      </c>
      <c r="AG68" s="44">
        <f>'Population Estimate'!O67*Assumptions!H$41*'Property % affected'!M68</f>
        <v>47.219661118049771</v>
      </c>
      <c r="AH68" s="45">
        <f>'Population Estimate'!J67*Assumptions!C$41*'Property % affected'!N68</f>
        <v>15939.805444955744</v>
      </c>
      <c r="AI68" s="45">
        <f>'Population Estimate'!K67*Assumptions!D$41*'Property % affected'!O68</f>
        <v>32027.89023644818</v>
      </c>
      <c r="AJ68" s="45">
        <f>'Population Estimate'!L67*Assumptions!E$41*'Property % affected'!P68</f>
        <v>24024.197258174299</v>
      </c>
      <c r="AK68" s="45">
        <f>'Population Estimate'!M67*Assumptions!F$41*'Property % affected'!Q68</f>
        <v>13043.664315483094</v>
      </c>
      <c r="AL68" s="45">
        <f>'Population Estimate'!N67*Assumptions!G$41*'Property % affected'!R68</f>
        <v>8216.3766973421789</v>
      </c>
      <c r="AM68" s="45">
        <f>'Population Estimate'!O67*Assumptions!H$41*'Property % affected'!S68</f>
        <v>4188.812229495079</v>
      </c>
    </row>
    <row r="69" spans="1:39" x14ac:dyDescent="0.35">
      <c r="A69">
        <v>2088</v>
      </c>
      <c r="B69" s="43">
        <f>'Property % affected'!B69*'Population Estimate'!B68</f>
        <v>382.74975991207208</v>
      </c>
      <c r="C69" s="43">
        <f>'Property % affected'!C69*'Population Estimate'!C68</f>
        <v>564.27233051417738</v>
      </c>
      <c r="D69" s="43">
        <f>'Property % affected'!D69*'Population Estimate'!D68</f>
        <v>616.38827864243933</v>
      </c>
      <c r="E69" s="43">
        <f>'Property % affected'!E69*'Population Estimate'!E68</f>
        <v>598.10803306511536</v>
      </c>
      <c r="F69" s="43">
        <f>'Property % affected'!F69*'Population Estimate'!F68</f>
        <v>456.09701290021025</v>
      </c>
      <c r="G69" s="43">
        <f>'Property % affected'!G69*'Population Estimate'!G68</f>
        <v>261.25668699168631</v>
      </c>
      <c r="H69" s="44">
        <f>'Property % affected'!H69*'Population Estimate'!B68</f>
        <v>177.85129137983856</v>
      </c>
      <c r="I69" s="44">
        <f>'Property % affected'!I69*'Population Estimate'!C68</f>
        <v>217.3075211665315</v>
      </c>
      <c r="J69" s="44">
        <f>'Property % affected'!J69*'Population Estimate'!D68</f>
        <v>142.04943962841583</v>
      </c>
      <c r="K69" s="44">
        <f>'Property % affected'!K69*'Population Estimate'!E68</f>
        <v>154.23973244290607</v>
      </c>
      <c r="L69" s="44">
        <f>'Property % affected'!L69*'Population Estimate'!F68</f>
        <v>126.83135017039871</v>
      </c>
      <c r="M69" s="44">
        <f>'Property % affected'!M69*'Population Estimate'!G68</f>
        <v>51.938320058146886</v>
      </c>
      <c r="N69" s="45">
        <f>'Property % affected'!N69*'Population Estimate'!B68</f>
        <v>17359.464229805661</v>
      </c>
      <c r="O69" s="45">
        <f>'Property % affected'!O69*'Population Estimate'!C68</f>
        <v>35559.682781582225</v>
      </c>
      <c r="P69" s="45">
        <f>'Property % affected'!P69*'Population Estimate'!D68</f>
        <v>26956.497287643469</v>
      </c>
      <c r="Q69" s="45">
        <f>'Property % affected'!Q69*'Population Estimate'!E68</f>
        <v>13258.982755856627</v>
      </c>
      <c r="R69" s="45">
        <f>'Property % affected'!R69*'Population Estimate'!F68</f>
        <v>8504.2332048804456</v>
      </c>
      <c r="S69" s="45">
        <f>'Property % affected'!S69*'Population Estimate'!G68</f>
        <v>4643.3901970428196</v>
      </c>
      <c r="U69">
        <v>2088</v>
      </c>
      <c r="V69" s="43">
        <f>'Population Estimate'!J68*Assumptions!C$41*'Property % affected'!B69</f>
        <v>356.3307146903083</v>
      </c>
      <c r="W69" s="43">
        <f>'Population Estimate'!K68*Assumptions!D$41*'Property % affected'!C69</f>
        <v>515.28896398114057</v>
      </c>
      <c r="X69" s="43">
        <f>'Population Estimate'!L68*Assumptions!E$41*'Property % affected'!D69</f>
        <v>556.96952112150075</v>
      </c>
      <c r="Y69" s="43">
        <f>'Population Estimate'!M68*Assumptions!F$41*'Property % affected'!E69</f>
        <v>596.56899185922327</v>
      </c>
      <c r="Z69" s="43">
        <f>'Population Estimate'!N68*Assumptions!G$41*'Property % affected'!F69</f>
        <v>446.78032749961511</v>
      </c>
      <c r="AA69" s="43">
        <f>'Population Estimate'!O68*Assumptions!H$41*'Property % affected'!G69</f>
        <v>238.95425091105338</v>
      </c>
      <c r="AB69" s="44">
        <f>'Population Estimate'!J68*Assumptions!C$41*'Property % affected'!H69</f>
        <v>165.57522539146942</v>
      </c>
      <c r="AC69" s="44">
        <f>'Population Estimate'!K68*Assumptions!D$41*'Property % affected'!I69</f>
        <v>198.44348445222653</v>
      </c>
      <c r="AD69" s="44">
        <f>'Population Estimate'!L68*Assumptions!E$41*'Property % affected'!J69</f>
        <v>128.35612081992784</v>
      </c>
      <c r="AE69" s="44">
        <f>'Population Estimate'!M68*Assumptions!F$41*'Property % affected'!K69</f>
        <v>153.84284544140752</v>
      </c>
      <c r="AF69" s="44">
        <f>'Population Estimate'!N68*Assumptions!G$41*'Property % affected'!L69</f>
        <v>124.24056848350165</v>
      </c>
      <c r="AG69" s="44">
        <f>'Population Estimate'!O68*Assumptions!H$41*'Property % affected'!M69</f>
        <v>47.504553877573912</v>
      </c>
      <c r="AH69" s="45">
        <f>'Population Estimate'!J68*Assumptions!C$41*'Property % affected'!N69</f>
        <v>16161.238865488818</v>
      </c>
      <c r="AI69" s="45">
        <f>'Population Estimate'!K68*Assumptions!D$41*'Property % affected'!O69</f>
        <v>32472.816952273242</v>
      </c>
      <c r="AJ69" s="45">
        <f>'Population Estimate'!L68*Assumptions!E$41*'Property % affected'!P69</f>
        <v>24357.937854495212</v>
      </c>
      <c r="AK69" s="45">
        <f>'Population Estimate'!M68*Assumptions!F$41*'Property % affected'!Q69</f>
        <v>13224.864971641455</v>
      </c>
      <c r="AL69" s="45">
        <f>'Population Estimate'!N68*Assumptions!G$41*'Property % affected'!R69</f>
        <v>8330.5173876262306</v>
      </c>
      <c r="AM69" s="45">
        <f>'Population Estimate'!O68*Assumptions!H$41*'Property % affected'!S69</f>
        <v>4247.0025896692305</v>
      </c>
    </row>
    <row r="70" spans="1:39" x14ac:dyDescent="0.35">
      <c r="A70">
        <v>2089</v>
      </c>
      <c r="B70" s="43">
        <f>'Property % affected'!B70*'Population Estimate'!B69</f>
        <v>393.82845201150388</v>
      </c>
      <c r="C70" s="43">
        <f>'Property % affected'!C70*'Population Estimate'!C69</f>
        <v>580.60519356138479</v>
      </c>
      <c r="D70" s="43">
        <f>'Property % affected'!D70*'Population Estimate'!D69</f>
        <v>634.22963784890135</v>
      </c>
      <c r="E70" s="43">
        <f>'Property % affected'!E70*'Population Estimate'!E69</f>
        <v>615.42027054907214</v>
      </c>
      <c r="F70" s="43">
        <f>'Property % affected'!F70*'Population Estimate'!F69</f>
        <v>469.29874129463906</v>
      </c>
      <c r="G70" s="43">
        <f>'Property % affected'!G70*'Population Estimate'!G69</f>
        <v>268.81876200059929</v>
      </c>
      <c r="H70" s="44">
        <f>'Property % affected'!H70*'Population Estimate'!B69</f>
        <v>178.92433053315779</v>
      </c>
      <c r="I70" s="44">
        <f>'Property % affected'!I70*'Population Estimate'!C69</f>
        <v>218.61861357813751</v>
      </c>
      <c r="J70" s="44">
        <f>'Property % affected'!J70*'Population Estimate'!D69</f>
        <v>142.9064736664921</v>
      </c>
      <c r="K70" s="44">
        <f>'Property % affected'!K70*'Population Estimate'!E69</f>
        <v>155.17031478855372</v>
      </c>
      <c r="L70" s="44">
        <f>'Property % affected'!L70*'Population Estimate'!F69</f>
        <v>127.59656814292677</v>
      </c>
      <c r="M70" s="44">
        <f>'Property % affected'!M70*'Population Estimate'!G69</f>
        <v>52.25168214029781</v>
      </c>
      <c r="N70" s="45">
        <f>'Property % affected'!N70*'Population Estimate'!B69</f>
        <v>17600.619340280606</v>
      </c>
      <c r="O70" s="45">
        <f>'Property % affected'!O70*'Population Estimate'!C69</f>
        <v>36053.672637266987</v>
      </c>
      <c r="P70" s="45">
        <f>'Property % affected'!P70*'Population Estimate'!D69</f>
        <v>27330.972962431733</v>
      </c>
      <c r="Q70" s="45">
        <f>'Property % affected'!Q70*'Population Estimate'!E69</f>
        <v>13443.17458395372</v>
      </c>
      <c r="R70" s="45">
        <f>'Property % affected'!R70*'Population Estimate'!F69</f>
        <v>8622.3727552074888</v>
      </c>
      <c r="S70" s="45">
        <f>'Property % affected'!S70*'Population Estimate'!G69</f>
        <v>4707.8954871325623</v>
      </c>
      <c r="U70">
        <v>2089</v>
      </c>
      <c r="V70" s="43">
        <f>'Population Estimate'!J69*Assumptions!C$41*'Property % affected'!B70</f>
        <v>366.6447075051733</v>
      </c>
      <c r="W70" s="43">
        <f>'Population Estimate'!K69*Assumptions!D$41*'Property % affected'!C70</f>
        <v>530.20400344581253</v>
      </c>
      <c r="X70" s="43">
        <f>'Population Estimate'!L69*Assumptions!E$41*'Property % affected'!D70</f>
        <v>573.09100434513641</v>
      </c>
      <c r="Y70" s="43">
        <f>'Population Estimate'!M69*Assumptions!F$41*'Property % affected'!E70</f>
        <v>613.836681794274</v>
      </c>
      <c r="Z70" s="43">
        <f>'Population Estimate'!N69*Assumptions!G$41*'Property % affected'!F70</f>
        <v>459.71238442785096</v>
      </c>
      <c r="AA70" s="43">
        <f>'Population Estimate'!O69*Assumptions!H$41*'Property % affected'!G70</f>
        <v>245.87078189020298</v>
      </c>
      <c r="AB70" s="44">
        <f>'Population Estimate'!J69*Assumptions!C$41*'Property % affected'!H70</f>
        <v>166.57419873760753</v>
      </c>
      <c r="AC70" s="44">
        <f>'Population Estimate'!K69*Assumptions!D$41*'Property % affected'!I70</f>
        <v>199.64076352108393</v>
      </c>
      <c r="AD70" s="44">
        <f>'Population Estimate'!L69*Assumptions!E$41*'Property % affected'!J70</f>
        <v>129.13053826800697</v>
      </c>
      <c r="AE70" s="44">
        <f>'Population Estimate'!M69*Assumptions!F$41*'Property % affected'!K70</f>
        <v>154.7710332287208</v>
      </c>
      <c r="AF70" s="44">
        <f>'Population Estimate'!N69*Assumptions!G$41*'Property % affected'!L70</f>
        <v>124.99015536239986</v>
      </c>
      <c r="AG70" s="44">
        <f>'Population Estimate'!O69*Assumptions!H$41*'Property % affected'!M70</f>
        <v>47.791165494931995</v>
      </c>
      <c r="AH70" s="45">
        <f>'Population Estimate'!J69*Assumptions!C$41*'Property % affected'!N70</f>
        <v>16385.748406360897</v>
      </c>
      <c r="AI70" s="45">
        <f>'Population Estimate'!K69*Assumptions!D$41*'Property % affected'!O70</f>
        <v>32923.924524251903</v>
      </c>
      <c r="AJ70" s="45">
        <f>'Population Estimate'!L69*Assumptions!E$41*'Property % affected'!P70</f>
        <v>24696.314725836495</v>
      </c>
      <c r="AK70" s="45">
        <f>'Population Estimate'!M69*Assumptions!F$41*'Property % affected'!Q70</f>
        <v>13408.582840524559</v>
      </c>
      <c r="AL70" s="45">
        <f>'Population Estimate'!N69*Assumptions!G$41*'Property % affected'!R70</f>
        <v>8446.2437035039493</v>
      </c>
      <c r="AM70" s="45">
        <f>'Population Estimate'!O69*Assumptions!H$41*'Property % affected'!S70</f>
        <v>4306.0013217234464</v>
      </c>
    </row>
    <row r="71" spans="1:39" x14ac:dyDescent="0.35">
      <c r="A71">
        <v>2090</v>
      </c>
      <c r="B71" s="43">
        <f>'Property % affected'!B71*'Population Estimate'!B70</f>
        <v>386.22406418200723</v>
      </c>
      <c r="C71" s="43">
        <f>'Property % affected'!C71*'Population Estimate'!C70</f>
        <v>569.39435532684354</v>
      </c>
      <c r="D71" s="43">
        <f>'Property % affected'!D71*'Population Estimate'!D70</f>
        <v>621.98337144907453</v>
      </c>
      <c r="E71" s="43">
        <f>'Property % affected'!E71*'Population Estimate'!E70</f>
        <v>603.53719203738501</v>
      </c>
      <c r="F71" s="43">
        <f>'Property % affected'!F71*'Population Estimate'!F70</f>
        <v>460.23710641663189</v>
      </c>
      <c r="G71" s="43">
        <f>'Property % affected'!G71*'Population Estimate'!G70</f>
        <v>263.6281717533563</v>
      </c>
      <c r="H71" s="44">
        <f>'Property % affected'!H71*'Population Estimate'!B70</f>
        <v>171.56229950708163</v>
      </c>
      <c r="I71" s="44">
        <f>'Property % affected'!I71*'Population Estimate'!C70</f>
        <v>209.6233192476007</v>
      </c>
      <c r="J71" s="44">
        <f>'Property % affected'!J71*'Population Estimate'!D70</f>
        <v>137.026435497145</v>
      </c>
      <c r="K71" s="44">
        <f>'Property % affected'!K71*'Population Estimate'!E70</f>
        <v>148.78566789120157</v>
      </c>
      <c r="L71" s="44">
        <f>'Property % affected'!L71*'Population Estimate'!F70</f>
        <v>122.34647224657806</v>
      </c>
      <c r="M71" s="44">
        <f>'Property % affected'!M71*'Population Estimate'!G70</f>
        <v>50.101731354201362</v>
      </c>
      <c r="N71" s="45">
        <f>'Property % affected'!N71*'Population Estimate'!B70</f>
        <v>17008.251259180492</v>
      </c>
      <c r="O71" s="45">
        <f>'Property % affected'!O71*'Population Estimate'!C70</f>
        <v>34840.246878556783</v>
      </c>
      <c r="P71" s="45">
        <f>'Property % affected'!P71*'Population Estimate'!D70</f>
        <v>26411.119195053074</v>
      </c>
      <c r="Q71" s="45">
        <f>'Property % affected'!Q71*'Population Estimate'!E70</f>
        <v>12990.72985015019</v>
      </c>
      <c r="R71" s="45">
        <f>'Property % affected'!R71*'Population Estimate'!F70</f>
        <v>8332.1773760117721</v>
      </c>
      <c r="S71" s="45">
        <f>'Property % affected'!S71*'Population Estimate'!G70</f>
        <v>4549.4461188566311</v>
      </c>
      <c r="U71">
        <v>2090</v>
      </c>
      <c r="V71" s="43">
        <f>'Population Estimate'!J70*Assumptions!C$41*'Property % affected'!B71</f>
        <v>359.56520744045906</v>
      </c>
      <c r="W71" s="43">
        <f>'Population Estimate'!K70*Assumptions!D$41*'Property % affected'!C71</f>
        <v>519.96635593619078</v>
      </c>
      <c r="X71" s="43">
        <f>'Population Estimate'!L70*Assumptions!E$41*'Property % affected'!D71</f>
        <v>562.02525671726096</v>
      </c>
      <c r="Y71" s="43">
        <f>'Population Estimate'!M70*Assumptions!F$41*'Property % affected'!E71</f>
        <v>601.98418061389032</v>
      </c>
      <c r="Z71" s="43">
        <f>'Population Estimate'!N70*Assumptions!G$41*'Property % affected'!F71</f>
        <v>450.83585140095363</v>
      </c>
      <c r="AA71" s="43">
        <f>'Population Estimate'!O70*Assumptions!H$41*'Property % affected'!G71</f>
        <v>241.12329152508315</v>
      </c>
      <c r="AB71" s="44">
        <f>'Population Estimate'!J70*Assumptions!C$41*'Property % affected'!H71</f>
        <v>159.72032696066219</v>
      </c>
      <c r="AC71" s="44">
        <f>'Population Estimate'!K70*Assumptions!D$41*'Property % affected'!I71</f>
        <v>191.42633292502038</v>
      </c>
      <c r="AD71" s="44">
        <f>'Population Estimate'!L70*Assumptions!E$41*'Property % affected'!J71</f>
        <v>123.81732554668396</v>
      </c>
      <c r="AE71" s="44">
        <f>'Population Estimate'!M70*Assumptions!F$41*'Property % affected'!K71</f>
        <v>148.40281519390999</v>
      </c>
      <c r="AF71" s="44">
        <f>'Population Estimate'!N70*Assumptions!G$41*'Property % affected'!L71</f>
        <v>119.8473030795934</v>
      </c>
      <c r="AG71" s="44">
        <f>'Population Estimate'!O70*Assumptions!H$41*'Property % affected'!M71</f>
        <v>45.824747389034272</v>
      </c>
      <c r="AH71" s="45">
        <f>'Population Estimate'!J70*Assumptions!C$41*'Property % affected'!N71</f>
        <v>15834.268134376867</v>
      </c>
      <c r="AI71" s="45">
        <f>'Population Estimate'!K70*Assumptions!D$41*'Property % affected'!O71</f>
        <v>31815.833859051192</v>
      </c>
      <c r="AJ71" s="45">
        <f>'Population Estimate'!L70*Assumptions!E$41*'Property % affected'!P71</f>
        <v>23865.133261050898</v>
      </c>
      <c r="AK71" s="45">
        <f>'Population Estimate'!M70*Assumptions!F$41*'Property % affected'!Q71</f>
        <v>12957.302329654376</v>
      </c>
      <c r="AL71" s="45">
        <f>'Population Estimate'!N70*Assumptions!G$41*'Property % affected'!R71</f>
        <v>8161.9761400496272</v>
      </c>
      <c r="AM71" s="45">
        <f>'Population Estimate'!O70*Assumptions!H$41*'Property % affected'!S71</f>
        <v>4161.0781408484263</v>
      </c>
    </row>
    <row r="72" spans="1:39" x14ac:dyDescent="0.35">
      <c r="A72">
        <v>2091</v>
      </c>
      <c r="B72" s="43">
        <f>'Property % affected'!B72*'Population Estimate'!B71</f>
        <v>397.40332002124444</v>
      </c>
      <c r="C72" s="43">
        <f>'Property % affected'!C72*'Population Estimate'!C71</f>
        <v>585.87547538625188</v>
      </c>
      <c r="D72" s="43">
        <f>'Property % affected'!D72*'Population Estimate'!D71</f>
        <v>639.98668062119202</v>
      </c>
      <c r="E72" s="43">
        <f>'Property % affected'!E72*'Population Estimate'!E71</f>
        <v>621.00657653203211</v>
      </c>
      <c r="F72" s="43">
        <f>'Property % affected'!F72*'Population Estimate'!F71</f>
        <v>473.55866982112536</v>
      </c>
      <c r="G72" s="43">
        <f>'Property % affected'!G72*'Population Estimate'!G71</f>
        <v>271.2588893905471</v>
      </c>
      <c r="H72" s="44">
        <f>'Property % affected'!H72*'Population Estimate'!B71</f>
        <v>172.59739496900556</v>
      </c>
      <c r="I72" s="44">
        <f>'Property % affected'!I72*'Population Estimate'!C71</f>
        <v>210.88805017677359</v>
      </c>
      <c r="J72" s="44">
        <f>'Property % affected'!J72*'Population Estimate'!D71</f>
        <v>137.85316399142502</v>
      </c>
      <c r="K72" s="44">
        <f>'Property % affected'!K72*'Population Estimate'!E71</f>
        <v>149.6833439545091</v>
      </c>
      <c r="L72" s="44">
        <f>'Property % affected'!L72*'Population Estimate'!F71</f>
        <v>123.08463137925867</v>
      </c>
      <c r="M72" s="44">
        <f>'Property % affected'!M72*'Population Estimate'!G71</f>
        <v>50.404012653229572</v>
      </c>
      <c r="N72" s="45">
        <f>'Property % affected'!N72*'Population Estimate'!B71</f>
        <v>17244.527370994529</v>
      </c>
      <c r="O72" s="45">
        <f>'Property % affected'!O72*'Population Estimate'!C71</f>
        <v>35324.242437045672</v>
      </c>
      <c r="P72" s="45">
        <f>'Property % affected'!P72*'Population Estimate'!D71</f>
        <v>26778.0185580135</v>
      </c>
      <c r="Q72" s="45">
        <f>'Property % affected'!Q72*'Population Estimate'!E71</f>
        <v>13171.195148542536</v>
      </c>
      <c r="R72" s="45">
        <f>'Property % affected'!R72*'Population Estimate'!F71</f>
        <v>8447.9267522027149</v>
      </c>
      <c r="S72" s="45">
        <f>'Property % affected'!S72*'Population Estimate'!G71</f>
        <v>4612.646351701891</v>
      </c>
      <c r="U72">
        <v>2091</v>
      </c>
      <c r="V72" s="43">
        <f>'Population Estimate'!J71*Assumptions!C$41*'Property % affected'!B72</f>
        <v>369.97282265050211</v>
      </c>
      <c r="W72" s="43">
        <f>'Population Estimate'!K71*Assumptions!D$41*'Property % affected'!C72</f>
        <v>535.01678251465285</v>
      </c>
      <c r="X72" s="43">
        <f>'Population Estimate'!L71*Assumptions!E$41*'Property % affected'!D72</f>
        <v>578.29307821166242</v>
      </c>
      <c r="Y72" s="43">
        <f>'Population Estimate'!M71*Assumptions!F$41*'Property % affected'!E72</f>
        <v>619.40861319167209</v>
      </c>
      <c r="Z72" s="43">
        <f>'Population Estimate'!N71*Assumptions!G$41*'Property % affected'!F72</f>
        <v>463.88529547167957</v>
      </c>
      <c r="AA72" s="43">
        <f>'Population Estimate'!O71*Assumptions!H$41*'Property % affected'!G72</f>
        <v>248.10260538649908</v>
      </c>
      <c r="AB72" s="44">
        <f>'Population Estimate'!J71*Assumptions!C$41*'Property % affected'!H72</f>
        <v>160.68397565323036</v>
      </c>
      <c r="AC72" s="44">
        <f>'Population Estimate'!K71*Assumptions!D$41*'Property % affected'!I72</f>
        <v>192.58127506016731</v>
      </c>
      <c r="AD72" s="44">
        <f>'Population Estimate'!L71*Assumptions!E$41*'Property % affected'!J72</f>
        <v>124.56435885265594</v>
      </c>
      <c r="AE72" s="44">
        <f>'Population Estimate'!M71*Assumptions!F$41*'Property % affected'!K72</f>
        <v>149.29818137275751</v>
      </c>
      <c r="AF72" s="44">
        <f>'Population Estimate'!N71*Assumptions!G$41*'Property % affected'!L72</f>
        <v>120.5703838490744</v>
      </c>
      <c r="AG72" s="44">
        <f>'Population Estimate'!O71*Assumptions!H$41*'Property % affected'!M72</f>
        <v>46.101224145305792</v>
      </c>
      <c r="AH72" s="45">
        <f>'Population Estimate'!J71*Assumptions!C$41*'Property % affected'!N72</f>
        <v>16054.235446195125</v>
      </c>
      <c r="AI72" s="45">
        <f>'Population Estimate'!K71*Assumptions!D$41*'Property % affected'!O72</f>
        <v>32257.814719034093</v>
      </c>
      <c r="AJ72" s="45">
        <f>'Population Estimate'!L71*Assumptions!E$41*'Property % affected'!P72</f>
        <v>24196.664163841462</v>
      </c>
      <c r="AK72" s="45">
        <f>'Population Estimate'!M71*Assumptions!F$41*'Property % affected'!Q72</f>
        <v>13137.303257874271</v>
      </c>
      <c r="AL72" s="45">
        <f>'Population Estimate'!N71*Assumptions!G$41*'Property % affected'!R72</f>
        <v>8275.3611058349234</v>
      </c>
      <c r="AM72" s="45">
        <f>'Population Estimate'!O71*Assumptions!H$41*'Property % affected'!S72</f>
        <v>4218.883223163597</v>
      </c>
    </row>
    <row r="73" spans="1:39" x14ac:dyDescent="0.35">
      <c r="A73">
        <v>2092</v>
      </c>
      <c r="B73" s="43">
        <f>'Property % affected'!B73*'Population Estimate'!B72</f>
        <v>408.90615942947494</v>
      </c>
      <c r="C73" s="43">
        <f>'Property % affected'!C73*'Population Estimate'!C72</f>
        <v>602.83364147864518</v>
      </c>
      <c r="D73" s="43">
        <f>'Property % affected'!D73*'Population Estimate'!D72</f>
        <v>658.51109559135034</v>
      </c>
      <c r="E73" s="43">
        <f>'Property % affected'!E73*'Population Estimate'!E72</f>
        <v>638.98161237451347</v>
      </c>
      <c r="F73" s="43">
        <f>'Property % affected'!F73*'Population Estimate'!F72</f>
        <v>487.26582588876079</v>
      </c>
      <c r="G73" s="43">
        <f>'Property % affected'!G73*'Population Estimate'!G72</f>
        <v>279.11047815570294</v>
      </c>
      <c r="H73" s="44">
        <f>'Property % affected'!H73*'Population Estimate'!B72</f>
        <v>173.63873552450988</v>
      </c>
      <c r="I73" s="44">
        <f>'Property % affected'!I73*'Population Estimate'!C72</f>
        <v>212.16041167075642</v>
      </c>
      <c r="J73" s="44">
        <f>'Property % affected'!J73*'Population Estimate'!D72</f>
        <v>138.68488042836566</v>
      </c>
      <c r="K73" s="44">
        <f>'Property % affected'!K73*'Population Estimate'!E72</f>
        <v>150.58643601201859</v>
      </c>
      <c r="L73" s="44">
        <f>'Property % affected'!L73*'Population Estimate'!F72</f>
        <v>123.82724408461002</v>
      </c>
      <c r="M73" s="44">
        <f>'Property % affected'!M73*'Population Estimate'!G72</f>
        <v>50.708117721242836</v>
      </c>
      <c r="N73" s="45">
        <f>'Property % affected'!N73*'Population Estimate'!B72</f>
        <v>17484.085795620336</v>
      </c>
      <c r="O73" s="45">
        <f>'Property % affected'!O73*'Population Estimate'!C72</f>
        <v>35814.961590274099</v>
      </c>
      <c r="P73" s="45">
        <f>'Property % affected'!P73*'Population Estimate'!D72</f>
        <v>27150.014832677913</v>
      </c>
      <c r="Q73" s="45">
        <f>'Property % affected'!Q73*'Population Estimate'!E72</f>
        <v>13354.167444178265</v>
      </c>
      <c r="R73" s="45">
        <f>'Property % affected'!R73*'Population Estimate'!F72</f>
        <v>8565.2841016140956</v>
      </c>
      <c r="S73" s="45">
        <f>'Property % affected'!S73*'Population Estimate'!G72</f>
        <v>4676.7245528376516</v>
      </c>
      <c r="U73">
        <v>2092</v>
      </c>
      <c r="V73" s="43">
        <f>'Population Estimate'!J72*Assumptions!C$41*'Property % affected'!B73</f>
        <v>380.68168629092406</v>
      </c>
      <c r="W73" s="43">
        <f>'Population Estimate'!K72*Assumptions!D$41*'Property % affected'!C73</f>
        <v>550.50284370217696</v>
      </c>
      <c r="X73" s="43">
        <f>'Population Estimate'!L72*Assumptions!E$41*'Property % affected'!D73</f>
        <v>595.03177181191836</v>
      </c>
      <c r="Y73" s="43">
        <f>'Population Estimate'!M72*Assumptions!F$41*'Property % affected'!E73</f>
        <v>637.33739598401951</v>
      </c>
      <c r="Z73" s="43">
        <f>'Population Estimate'!N72*Assumptions!G$41*'Property % affected'!F73</f>
        <v>477.31245571121923</v>
      </c>
      <c r="AA73" s="43">
        <f>'Population Estimate'!O72*Assumptions!H$41*'Property % affected'!G73</f>
        <v>255.28393549308177</v>
      </c>
      <c r="AB73" s="44">
        <f>'Population Estimate'!J72*Assumptions!C$41*'Property % affected'!H73</f>
        <v>161.65343837598718</v>
      </c>
      <c r="AC73" s="44">
        <f>'Population Estimate'!K72*Assumptions!D$41*'Property % affected'!I73</f>
        <v>193.74318536586401</v>
      </c>
      <c r="AD73" s="44">
        <f>'Population Estimate'!L72*Assumptions!E$41*'Property % affected'!J73</f>
        <v>125.3158992722953</v>
      </c>
      <c r="AE73" s="44">
        <f>'Population Estimate'!M72*Assumptions!F$41*'Property % affected'!K73</f>
        <v>150.19894960946479</v>
      </c>
      <c r="AF73" s="44">
        <f>'Population Estimate'!N72*Assumptions!G$41*'Property % affected'!L73</f>
        <v>121.29782721817807</v>
      </c>
      <c r="AG73" s="44">
        <f>'Population Estimate'!O72*Assumptions!H$41*'Property % affected'!M73</f>
        <v>46.379368982714972</v>
      </c>
      <c r="AH73" s="45">
        <f>'Population Estimate'!J72*Assumptions!C$41*'Property % affected'!N73</f>
        <v>16277.258511386884</v>
      </c>
      <c r="AI73" s="45">
        <f>'Population Estimate'!K72*Assumptions!D$41*'Property % affected'!O73</f>
        <v>32705.935511776788</v>
      </c>
      <c r="AJ73" s="45">
        <f>'Population Estimate'!L72*Assumptions!E$41*'Property % affected'!P73</f>
        <v>24532.80064491658</v>
      </c>
      <c r="AK73" s="45">
        <f>'Population Estimate'!M72*Assumptions!F$41*'Property % affected'!Q73</f>
        <v>13319.804732375769</v>
      </c>
      <c r="AL73" s="45">
        <f>'Population Estimate'!N72*Assumptions!G$41*'Property % affected'!R73</f>
        <v>8390.3211988008788</v>
      </c>
      <c r="AM73" s="45">
        <f>'Population Estimate'!O72*Assumptions!H$41*'Property % affected'!S73</f>
        <v>4277.4913251357793</v>
      </c>
    </row>
    <row r="74" spans="1:39" x14ac:dyDescent="0.35">
      <c r="A74">
        <v>2093</v>
      </c>
      <c r="B74" s="43">
        <f>'Property % affected'!B74*'Population Estimate'!B73</f>
        <v>420.74194853335587</v>
      </c>
      <c r="C74" s="43">
        <f>'Property % affected'!C74*'Population Estimate'!C73</f>
        <v>620.28266170182042</v>
      </c>
      <c r="D74" s="43">
        <f>'Property % affected'!D74*'Population Estimate'!D73</f>
        <v>677.57169976728005</v>
      </c>
      <c r="E74" s="43">
        <f>'Property % affected'!E74*'Population Estimate'!E73</f>
        <v>657.47693564348708</v>
      </c>
      <c r="F74" s="43">
        <f>'Property % affected'!F74*'Population Estimate'!F73</f>
        <v>501.36973559947381</v>
      </c>
      <c r="G74" s="43">
        <f>'Property % affected'!G74*'Population Estimate'!G73</f>
        <v>287.1893311637952</v>
      </c>
      <c r="H74" s="44">
        <f>'Property % affected'!H74*'Population Estimate'!B73</f>
        <v>174.68635885243231</v>
      </c>
      <c r="I74" s="44">
        <f>'Property % affected'!I74*'Population Estimate'!C73</f>
        <v>213.44044976742026</v>
      </c>
      <c r="J74" s="44">
        <f>'Property % affected'!J74*'Population Estimate'!D73</f>
        <v>139.5216149019727</v>
      </c>
      <c r="K74" s="44">
        <f>'Property % affected'!K74*'Population Estimate'!E73</f>
        <v>151.49497674032068</v>
      </c>
      <c r="L74" s="44">
        <f>'Property % affected'!L74*'Population Estimate'!F73</f>
        <v>124.57433723259639</v>
      </c>
      <c r="M74" s="44">
        <f>'Property % affected'!M74*'Population Estimate'!G73</f>
        <v>51.014057561678442</v>
      </c>
      <c r="N74" s="45">
        <f>'Property % affected'!N74*'Population Estimate'!B73</f>
        <v>17726.972130462222</v>
      </c>
      <c r="O74" s="45">
        <f>'Property % affected'!O74*'Population Estimate'!C73</f>
        <v>36312.497741426108</v>
      </c>
      <c r="P74" s="45">
        <f>'Property % affected'!P74*'Population Estimate'!D73</f>
        <v>27527.178824590133</v>
      </c>
      <c r="Q74" s="45">
        <f>'Property % affected'!Q74*'Population Estimate'!E73</f>
        <v>13539.68156389242</v>
      </c>
      <c r="R74" s="45">
        <f>'Property % affected'!R74*'Population Estimate'!F73</f>
        <v>8684.2717619721589</v>
      </c>
      <c r="S74" s="45">
        <f>'Property % affected'!S74*'Population Estimate'!G73</f>
        <v>4741.6929188695949</v>
      </c>
      <c r="U74">
        <v>2093</v>
      </c>
      <c r="V74" s="43">
        <f>'Population Estimate'!J73*Assumptions!C$41*'Property % affected'!B74</f>
        <v>391.70051799777735</v>
      </c>
      <c r="W74" s="43">
        <f>'Population Estimate'!K73*Assumptions!D$41*'Property % affected'!C74</f>
        <v>566.43714894286268</v>
      </c>
      <c r="X74" s="43">
        <f>'Population Estimate'!L73*Assumptions!E$41*'Property % affected'!D74</f>
        <v>612.25496691150011</v>
      </c>
      <c r="Y74" s="43">
        <f>'Population Estimate'!M73*Assumptions!F$41*'Property % affected'!E74</f>
        <v>655.78512740828671</v>
      </c>
      <c r="Z74" s="43">
        <f>'Population Estimate'!N73*Assumptions!G$41*'Property % affected'!F74</f>
        <v>491.12826511437362</v>
      </c>
      <c r="AA74" s="43">
        <f>'Population Estimate'!O73*Assumptions!H$41*'Property % affected'!G74</f>
        <v>262.67312920520533</v>
      </c>
      <c r="AB74" s="44">
        <f>'Population Estimate'!J73*Assumptions!C$41*'Property % affected'!H74</f>
        <v>162.62875020701375</v>
      </c>
      <c r="AC74" s="44">
        <f>'Population Estimate'!K73*Assumptions!D$41*'Property % affected'!I74</f>
        <v>194.91210588352482</v>
      </c>
      <c r="AD74" s="44">
        <f>'Population Estimate'!L73*Assumptions!E$41*'Property % affected'!J74</f>
        <v>126.07197399859795</v>
      </c>
      <c r="AE74" s="44">
        <f>'Population Estimate'!M73*Assumptions!F$41*'Property % affected'!K74</f>
        <v>151.10515249653955</v>
      </c>
      <c r="AF74" s="44">
        <f>'Population Estimate'!N73*Assumptions!G$41*'Property % affected'!L74</f>
        <v>122.02965950799643</v>
      </c>
      <c r="AG74" s="44">
        <f>'Population Estimate'!O73*Assumptions!H$41*'Property % affected'!M74</f>
        <v>46.659191965379769</v>
      </c>
      <c r="AH74" s="45">
        <f>'Population Estimate'!J73*Assumptions!C$41*'Property % affected'!N74</f>
        <v>16503.379780026215</v>
      </c>
      <c r="AI74" s="45">
        <f>'Population Estimate'!K73*Assumptions!D$41*'Property % affected'!O74</f>
        <v>33160.281532317378</v>
      </c>
      <c r="AJ74" s="45">
        <f>'Population Estimate'!L73*Assumptions!E$41*'Property % affected'!P74</f>
        <v>24873.606684288858</v>
      </c>
      <c r="AK74" s="45">
        <f>'Population Estimate'!M73*Assumptions!F$41*'Property % affected'!Q74</f>
        <v>13504.841490378107</v>
      </c>
      <c r="AL74" s="45">
        <f>'Population Estimate'!N73*Assumptions!G$41*'Property % affected'!R74</f>
        <v>8506.8783003814133</v>
      </c>
      <c r="AM74" s="45">
        <f>'Population Estimate'!O73*Assumptions!H$41*'Property % affected'!S74</f>
        <v>4336.9136021953218</v>
      </c>
    </row>
    <row r="75" spans="1:39" x14ac:dyDescent="0.35">
      <c r="A75">
        <v>2094</v>
      </c>
      <c r="B75" s="43">
        <f>'Property % affected'!B75*'Population Estimate'!B74</f>
        <v>432.92032456208761</v>
      </c>
      <c r="C75" s="43">
        <f>'Property % affected'!C75*'Population Estimate'!C74</f>
        <v>638.23674382897616</v>
      </c>
      <c r="D75" s="43">
        <f>'Property % affected'!D75*'Population Estimate'!D74</f>
        <v>697.18401314596065</v>
      </c>
      <c r="E75" s="43">
        <f>'Property % affected'!E75*'Population Estimate'!E74</f>
        <v>676.50760605891844</v>
      </c>
      <c r="F75" s="43">
        <f>'Property % affected'!F75*'Population Estimate'!F74</f>
        <v>515.881882987773</v>
      </c>
      <c r="G75" s="43">
        <f>'Property % affected'!G75*'Population Estimate'!G74</f>
        <v>295.50202657851304</v>
      </c>
      <c r="H75" s="44">
        <f>'Property % affected'!H75*'Population Estimate'!B74</f>
        <v>175.74030285894003</v>
      </c>
      <c r="I75" s="44">
        <f>'Property % affected'!I75*'Population Estimate'!C74</f>
        <v>214.72821078239861</v>
      </c>
      <c r="J75" s="44">
        <f>'Property % affected'!J75*'Population Estimate'!D74</f>
        <v>140.36339768781934</v>
      </c>
      <c r="K75" s="44">
        <f>'Property % affected'!K75*'Population Estimate'!E74</f>
        <v>152.40899901315515</v>
      </c>
      <c r="L75" s="44">
        <f>'Property % affected'!L75*'Population Estimate'!F74</f>
        <v>125.32593785529797</v>
      </c>
      <c r="M75" s="44">
        <f>'Property % affected'!M75*'Population Estimate'!G74</f>
        <v>51.321843244361254</v>
      </c>
      <c r="N75" s="45">
        <f>'Property % affected'!N75*'Population Estimate'!B74</f>
        <v>17973.232606356854</v>
      </c>
      <c r="O75" s="45">
        <f>'Property % affected'!O75*'Population Estimate'!C74</f>
        <v>36816.945591228949</v>
      </c>
      <c r="P75" s="45">
        <f>'Property % affected'!P75*'Population Estimate'!D74</f>
        <v>27909.582322914102</v>
      </c>
      <c r="Q75" s="45">
        <f>'Property % affected'!Q75*'Population Estimate'!E74</f>
        <v>13727.772818329282</v>
      </c>
      <c r="R75" s="45">
        <f>'Property % affected'!R75*'Population Estimate'!F74</f>
        <v>8804.9123813155275</v>
      </c>
      <c r="S75" s="45">
        <f>'Property % affected'!S75*'Population Estimate'!G74</f>
        <v>4807.5638158368483</v>
      </c>
      <c r="U75">
        <v>2094</v>
      </c>
      <c r="V75" s="43">
        <f>'Population Estimate'!J74*Assumptions!C$41*'Property % affected'!B75</f>
        <v>403.03828979698699</v>
      </c>
      <c r="W75" s="43">
        <f>'Population Estimate'!K74*Assumptions!D$41*'Property % affected'!C75</f>
        <v>582.83267266117821</v>
      </c>
      <c r="X75" s="43">
        <f>'Population Estimate'!L74*Assumptions!E$41*'Property % affected'!D75</f>
        <v>629.9766874066836</v>
      </c>
      <c r="Y75" s="43">
        <f>'Population Estimate'!M74*Assumptions!F$41*'Property % affected'!E75</f>
        <v>674.76682843302956</v>
      </c>
      <c r="Z75" s="43">
        <f>'Population Estimate'!N74*Assumptions!G$41*'Property % affected'!F75</f>
        <v>505.34397313148702</v>
      </c>
      <c r="AA75" s="43">
        <f>'Population Estimate'!O74*Assumptions!H$41*'Property % affected'!G75</f>
        <v>270.27620313509431</v>
      </c>
      <c r="AB75" s="44">
        <f>'Population Estimate'!J74*Assumptions!C$41*'Property % affected'!H75</f>
        <v>163.60994643602965</v>
      </c>
      <c r="AC75" s="44">
        <f>'Population Estimate'!K74*Assumptions!D$41*'Property % affected'!I75</f>
        <v>196.08807890821456</v>
      </c>
      <c r="AD75" s="44">
        <f>'Population Estimate'!L74*Assumptions!E$41*'Property % affected'!J75</f>
        <v>126.83261038862466</v>
      </c>
      <c r="AE75" s="44">
        <f>'Population Estimate'!M74*Assumptions!F$41*'Property % affected'!K75</f>
        <v>152.01682282313146</v>
      </c>
      <c r="AF75" s="44">
        <f>'Population Estimate'!N74*Assumptions!G$41*'Property % affected'!L75</f>
        <v>122.76590719842584</v>
      </c>
      <c r="AG75" s="44">
        <f>'Population Estimate'!O74*Assumptions!H$41*'Property % affected'!M75</f>
        <v>46.940703218138474</v>
      </c>
      <c r="AH75" s="45">
        <f>'Population Estimate'!J74*Assumptions!C$41*'Property % affected'!N75</f>
        <v>16732.64229189734</v>
      </c>
      <c r="AI75" s="45">
        <f>'Population Estimate'!K74*Assumptions!D$41*'Property % affected'!O75</f>
        <v>33620.939260600026</v>
      </c>
      <c r="AJ75" s="45">
        <f>'Population Estimate'!L74*Assumptions!E$41*'Property % affected'!P75</f>
        <v>25219.14715077174</v>
      </c>
      <c r="AK75" s="45">
        <f>'Population Estimate'!M74*Assumptions!F$41*'Property % affected'!Q75</f>
        <v>13692.448751664831</v>
      </c>
      <c r="AL75" s="45">
        <f>'Population Estimate'!N74*Assumptions!G$41*'Property % affected'!R75</f>
        <v>8625.0545959840783</v>
      </c>
      <c r="AM75" s="45">
        <f>'Population Estimate'!O74*Assumptions!H$41*'Property % affected'!S75</f>
        <v>4397.1613647421627</v>
      </c>
    </row>
    <row r="76" spans="1:39" x14ac:dyDescent="0.35">
      <c r="A76">
        <v>2095</v>
      </c>
      <c r="B76" s="43">
        <f>'Property % affected'!B76*'Population Estimate'!B75</f>
        <v>445.45120369447756</v>
      </c>
      <c r="C76" s="43">
        <f>'Property % affected'!C76*'Population Estimate'!C75</f>
        <v>656.71050687731747</v>
      </c>
      <c r="D76" s="43">
        <f>'Property % affected'!D76*'Population Estimate'!D75</f>
        <v>717.36400495069677</v>
      </c>
      <c r="E76" s="43">
        <f>'Property % affected'!E76*'Population Estimate'!E75</f>
        <v>696.08911924437996</v>
      </c>
      <c r="F76" s="43">
        <f>'Property % affected'!F76*'Population Estimate'!F75</f>
        <v>530.81408449355479</v>
      </c>
      <c r="G76" s="43">
        <f>'Property % affected'!G76*'Population Estimate'!G75</f>
        <v>304.05533296849887</v>
      </c>
      <c r="H76" s="44">
        <f>'Property % affected'!H76*'Population Estimate'!B75</f>
        <v>176.80060567890143</v>
      </c>
      <c r="I76" s="44">
        <f>'Property % affected'!I76*'Population Estimate'!C75</f>
        <v>216.02374131076351</v>
      </c>
      <c r="J76" s="44">
        <f>'Property % affected'!J76*'Population Estimate'!D75</f>
        <v>141.21025924414215</v>
      </c>
      <c r="K76" s="44">
        <f>'Property % affected'!K76*'Population Estimate'!E75</f>
        <v>153.32853590260083</v>
      </c>
      <c r="L76" s="44">
        <f>'Property % affected'!L76*'Population Estimate'!F75</f>
        <v>126.08207314788902</v>
      </c>
      <c r="M76" s="44">
        <f>'Property % affected'!M76*'Population Estimate'!G75</f>
        <v>51.631485905904256</v>
      </c>
      <c r="N76" s="45">
        <f>'Property % affected'!N76*'Population Estimate'!B75</f>
        <v>18222.914096372886</v>
      </c>
      <c r="O76" s="45">
        <f>'Property % affected'!O76*'Population Estimate'!C75</f>
        <v>37328.401155978383</v>
      </c>
      <c r="P76" s="45">
        <f>'Property % affected'!P76*'Population Estimate'!D75</f>
        <v>28297.298114098245</v>
      </c>
      <c r="Q76" s="45">
        <f>'Property % affected'!Q76*'Population Estimate'!E75</f>
        <v>13918.4770086634</v>
      </c>
      <c r="R76" s="45">
        <f>'Property % affected'!R76*'Population Estimate'!F75</f>
        <v>8927.2289223060397</v>
      </c>
      <c r="S76" s="45">
        <f>'Property % affected'!S76*'Population Estimate'!G75</f>
        <v>4874.3497815657274</v>
      </c>
      <c r="U76">
        <v>2095</v>
      </c>
      <c r="V76" s="43">
        <f>'Population Estimate'!J75*Assumptions!C$41*'Property % affected'!B76</f>
        <v>414.70423340977493</v>
      </c>
      <c r="W76" s="43">
        <f>'Population Estimate'!K75*Assumptions!D$41*'Property % affected'!C76</f>
        <v>599.7027648263188</v>
      </c>
      <c r="X76" s="43">
        <f>'Population Estimate'!L75*Assumptions!E$41*'Property % affected'!D76</f>
        <v>648.21136311543387</v>
      </c>
      <c r="Y76" s="43">
        <f>'Population Estimate'!M75*Assumptions!F$41*'Property % affected'!E76</f>
        <v>694.29795480875077</v>
      </c>
      <c r="Z76" s="43">
        <f>'Population Estimate'!N75*Assumptions!G$41*'Property % affected'!F76</f>
        <v>519.97115482825268</v>
      </c>
      <c r="AA76" s="43">
        <f>'Population Estimate'!O75*Assumptions!H$41*'Property % affected'!G76</f>
        <v>278.09934804581894</v>
      </c>
      <c r="AB76" s="44">
        <f>'Population Estimate'!J75*Assumptions!C$41*'Property % affected'!H76</f>
        <v>164.59706256566952</v>
      </c>
      <c r="AC76" s="44">
        <f>'Population Estimate'!K75*Assumptions!D$41*'Property % affected'!I76</f>
        <v>197.27114699017912</v>
      </c>
      <c r="AD76" s="44">
        <f>'Population Estimate'!L75*Assumptions!E$41*'Property % affected'!J76</f>
        <v>127.5978359644908</v>
      </c>
      <c r="AE76" s="44">
        <f>'Population Estimate'!M75*Assumptions!F$41*'Property % affected'!K76</f>
        <v>152.93399357621888</v>
      </c>
      <c r="AF76" s="44">
        <f>'Population Estimate'!N75*Assumptions!G$41*'Property % affected'!L76</f>
        <v>123.50659692912521</v>
      </c>
      <c r="AG76" s="44">
        <f>'Population Estimate'!O75*Assumptions!H$41*'Property % affected'!M76</f>
        <v>47.223912926916064</v>
      </c>
      <c r="AH76" s="45">
        <f>'Population Estimate'!J75*Assumptions!C$41*'Property % affected'!N76</f>
        <v>16965.089684686798</v>
      </c>
      <c r="AI76" s="45">
        <f>'Population Estimate'!K75*Assumptions!D$41*'Property % affected'!O76</f>
        <v>34087.996377935509</v>
      </c>
      <c r="AJ76" s="45">
        <f>'Population Estimate'!L75*Assumptions!E$41*'Property % affected'!P76</f>
        <v>25569.487814326676</v>
      </c>
      <c r="AK76" s="45">
        <f>'Population Estimate'!M75*Assumptions!F$41*'Property % affected'!Q76</f>
        <v>13882.662225287526</v>
      </c>
      <c r="AL76" s="45">
        <f>'Population Estimate'!N75*Assumptions!G$41*'Property % affected'!R76</f>
        <v>8744.8725792128298</v>
      </c>
      <c r="AM76" s="45">
        <f>'Population Estimate'!O75*Assumptions!H$41*'Property % affected'!S76</f>
        <v>4458.2460802986416</v>
      </c>
    </row>
    <row r="77" spans="1:39" x14ac:dyDescent="0.35">
      <c r="A77">
        <v>2096</v>
      </c>
      <c r="B77" s="43">
        <f>'Property % affected'!B77*'Population Estimate'!B76</f>
        <v>458.3447891331362</v>
      </c>
      <c r="C77" s="43">
        <f>'Property % affected'!C77*'Population Estimate'!C76</f>
        <v>675.71899301151393</v>
      </c>
      <c r="D77" s="43">
        <f>'Property % affected'!D77*'Population Estimate'!D76</f>
        <v>738.12810663397363</v>
      </c>
      <c r="E77" s="43">
        <f>'Property % affected'!E77*'Population Estimate'!E76</f>
        <v>716.23741934428006</v>
      </c>
      <c r="F77" s="43">
        <f>'Property % affected'!F77*'Population Estimate'!F76</f>
        <v>546.17849858357761</v>
      </c>
      <c r="G77" s="43">
        <f>'Property % affected'!G77*'Population Estimate'!G76</f>
        <v>312.85621481861961</v>
      </c>
      <c r="H77" s="44">
        <f>'Property % affected'!H77*'Population Estimate'!B76</f>
        <v>177.86730567726602</v>
      </c>
      <c r="I77" s="44">
        <f>'Property % affected'!I77*'Population Estimate'!C76</f>
        <v>217.32708822871135</v>
      </c>
      <c r="J77" s="44">
        <f>'Property % affected'!J77*'Population Estimate'!D76</f>
        <v>142.06223021294278</v>
      </c>
      <c r="K77" s="44">
        <f>'Property % affected'!K77*'Population Estimate'!E76</f>
        <v>154.25362068027175</v>
      </c>
      <c r="L77" s="44">
        <f>'Property % affected'!L77*'Population Estimate'!F76</f>
        <v>126.84277046962173</v>
      </c>
      <c r="M77" s="44">
        <f>'Property % affected'!M77*'Population Estimate'!G76</f>
        <v>51.942996750111512</v>
      </c>
      <c r="N77" s="45">
        <f>'Property % affected'!N77*'Population Estimate'!B76</f>
        <v>18476.064124732682</v>
      </c>
      <c r="O77" s="45">
        <f>'Property % affected'!O77*'Population Estimate'!C76</f>
        <v>37846.961785814354</v>
      </c>
      <c r="P77" s="45">
        <f>'Property % affected'!P77*'Population Estimate'!D76</f>
        <v>28690.399995729545</v>
      </c>
      <c r="Q77" s="45">
        <f>'Property % affected'!Q77*'Population Estimate'!E76</f>
        <v>14111.830433413928</v>
      </c>
      <c r="R77" s="45">
        <f>'Property % affected'!R77*'Population Estimate'!F76</f>
        <v>9051.2446665994303</v>
      </c>
      <c r="S77" s="45">
        <f>'Property % affected'!S77*'Population Estimate'!G76</f>
        <v>4942.0635280561719</v>
      </c>
      <c r="U77">
        <v>2096</v>
      </c>
      <c r="V77" s="43">
        <f>'Population Estimate'!J76*Assumptions!C$41*'Property % affected'!B77</f>
        <v>426.70784776954167</v>
      </c>
      <c r="W77" s="43">
        <f>'Population Estimate'!K76*Assumptions!D$41*'Property % affected'!C77</f>
        <v>617.06116182234848</v>
      </c>
      <c r="X77" s="43">
        <f>'Population Estimate'!L76*Assumptions!E$41*'Property % affected'!D77</f>
        <v>666.97384152680809</v>
      </c>
      <c r="Y77" s="43">
        <f>'Population Estimate'!M76*Assumptions!F$41*'Property % affected'!E77</f>
        <v>714.3944096526634</v>
      </c>
      <c r="Z77" s="43">
        <f>'Population Estimate'!N76*Assumptions!G$41*'Property % affected'!F77</f>
        <v>535.02172031064924</v>
      </c>
      <c r="AA77" s="43">
        <f>'Population Estimate'!O76*Assumptions!H$41*'Property % affected'!G77</f>
        <v>286.14893389209129</v>
      </c>
      <c r="AB77" s="44">
        <f>'Population Estimate'!J76*Assumptions!C$41*'Property % affected'!H77</f>
        <v>165.59013431276801</v>
      </c>
      <c r="AC77" s="44">
        <f>'Population Estimate'!K76*Assumptions!D$41*'Property % affected'!I77</f>
        <v>198.46135293638488</v>
      </c>
      <c r="AD77" s="44">
        <f>'Population Estimate'!L76*Assumptions!E$41*'Property % affected'!J77</f>
        <v>128.36767841436253</v>
      </c>
      <c r="AE77" s="44">
        <f>'Population Estimate'!M76*Assumptions!F$41*'Property % affected'!K77</f>
        <v>153.85669794180191</v>
      </c>
      <c r="AF77" s="44">
        <f>'Population Estimate'!N76*Assumptions!G$41*'Property % affected'!L77</f>
        <v>124.2517555004798</v>
      </c>
      <c r="AG77" s="44">
        <f>'Population Estimate'!O76*Assumptions!H$41*'Property % affected'!M77</f>
        <v>47.508831339092758</v>
      </c>
      <c r="AH77" s="45">
        <f>'Population Estimate'!J76*Assumptions!C$41*'Property % affected'!N77</f>
        <v>17200.766202289429</v>
      </c>
      <c r="AI77" s="45">
        <f>'Population Estimate'!K76*Assumptions!D$41*'Property % affected'!O77</f>
        <v>34561.541783690387</v>
      </c>
      <c r="AJ77" s="45">
        <f>'Population Estimate'!L76*Assumptions!E$41*'Property % affected'!P77</f>
        <v>25924.69535858167</v>
      </c>
      <c r="AK77" s="45">
        <f>'Population Estimate'!M76*Assumptions!F$41*'Property % affected'!Q77</f>
        <v>14075.518116362629</v>
      </c>
      <c r="AL77" s="45">
        <f>'Population Estimate'!N76*Assumptions!G$41*'Property % affected'!R77</f>
        <v>8866.3550561494449</v>
      </c>
      <c r="AM77" s="45">
        <f>'Population Estimate'!O76*Assumptions!H$41*'Property % affected'!S77</f>
        <v>4520.1793756922261</v>
      </c>
    </row>
    <row r="78" spans="1:39" x14ac:dyDescent="0.35">
      <c r="A78">
        <v>2097</v>
      </c>
      <c r="B78" s="43">
        <f>'Property % affected'!B78*'Population Estimate'!B77</f>
        <v>471.61157941238173</v>
      </c>
      <c r="C78" s="43">
        <f>'Property % affected'!C78*'Population Estimate'!C77</f>
        <v>695.27767979170267</v>
      </c>
      <c r="D78" s="43">
        <f>'Property % affected'!D78*'Population Estimate'!D77</f>
        <v>759.49322525668151</v>
      </c>
      <c r="E78" s="43">
        <f>'Property % affected'!E78*'Population Estimate'!E77</f>
        <v>736.96891200629977</v>
      </c>
      <c r="F78" s="43">
        <f>'Property % affected'!F78*'Population Estimate'!F77</f>
        <v>561.98763565142951</v>
      </c>
      <c r="G78" s="43">
        <f>'Property % affected'!G78*'Population Estimate'!G77</f>
        <v>321.91183820076208</v>
      </c>
      <c r="H78" s="44">
        <f>'Property % affected'!H78*'Population Estimate'!B77</f>
        <v>178.94044145045243</v>
      </c>
      <c r="I78" s="44">
        <f>'Property % affected'!I78*'Population Estimate'!C77</f>
        <v>218.63829869525904</v>
      </c>
      <c r="J78" s="44">
        <f>'Property % affected'!J78*'Population Estimate'!D77</f>
        <v>142.91934142109687</v>
      </c>
      <c r="K78" s="44">
        <f>'Property % affected'!K78*'Population Estimate'!E77</f>
        <v>155.18428681852137</v>
      </c>
      <c r="L78" s="44">
        <f>'Property % affected'!L78*'Population Estimate'!F77</f>
        <v>127.60805734481626</v>
      </c>
      <c r="M78" s="44">
        <f>'Property % affected'!M78*'Population Estimate'!G77</f>
        <v>52.256387048383601</v>
      </c>
      <c r="N78" s="45">
        <f>'Property % affected'!N78*'Population Estimate'!B77</f>
        <v>18732.730875858098</v>
      </c>
      <c r="O78" s="45">
        <f>'Property % affected'!O78*'Population Estimate'!C77</f>
        <v>38372.726183250546</v>
      </c>
      <c r="P78" s="45">
        <f>'Property % affected'!P78*'Population Estimate'!D77</f>
        <v>29088.962790580154</v>
      </c>
      <c r="Q78" s="45">
        <f>'Property % affected'!Q78*'Population Estimate'!E77</f>
        <v>14307.869895353684</v>
      </c>
      <c r="R78" s="45">
        <f>'Property % affected'!R78*'Population Estimate'!F77</f>
        <v>9176.9832192767535</v>
      </c>
      <c r="S78" s="45">
        <f>'Property % affected'!S78*'Population Estimate'!G77</f>
        <v>5010.7179439013489</v>
      </c>
      <c r="U78">
        <v>2097</v>
      </c>
      <c r="V78" s="43">
        <f>'Population Estimate'!J77*Assumptions!C$41*'Property % affected'!B78</f>
        <v>439.0589067563219</v>
      </c>
      <c r="W78" s="43">
        <f>'Population Estimate'!K77*Assumptions!D$41*'Property % affected'!C78</f>
        <v>634.9219976329781</v>
      </c>
      <c r="X78" s="43">
        <f>'Population Estimate'!L77*Assumptions!E$41*'Property % affected'!D78</f>
        <v>686.27939989044557</v>
      </c>
      <c r="Y78" s="43">
        <f>'Population Estimate'!M77*Assumptions!F$41*'Property % affected'!E78</f>
        <v>735.07255639772052</v>
      </c>
      <c r="Z78" s="43">
        <f>'Population Estimate'!N77*Assumptions!G$41*'Property % affected'!F78</f>
        <v>550.50792442268221</v>
      </c>
      <c r="AA78" s="43">
        <f>'Population Estimate'!O77*Assumptions!H$41*'Property % affected'!G78</f>
        <v>294.43151500696752</v>
      </c>
      <c r="AB78" s="44">
        <f>'Population Estimate'!J77*Assumptions!C$41*'Property % affected'!H78</f>
        <v>166.58919760965185</v>
      </c>
      <c r="AC78" s="44">
        <f>'Population Estimate'!K77*Assumptions!D$41*'Property % affected'!I78</f>
        <v>199.65873981206761</v>
      </c>
      <c r="AD78" s="44">
        <f>'Population Estimate'!L77*Assumptions!E$41*'Property % affected'!J78</f>
        <v>129.14216559345826</v>
      </c>
      <c r="AE78" s="44">
        <f>'Population Estimate'!M77*Assumptions!F$41*'Property % affected'!K78</f>
        <v>154.78496930610348</v>
      </c>
      <c r="AF78" s="44">
        <f>'Population Estimate'!N77*Assumptions!G$41*'Property % affected'!L78</f>
        <v>125.001409874571</v>
      </c>
      <c r="AG78" s="44">
        <f>'Population Estimate'!O77*Assumptions!H$41*'Property % affected'!M78</f>
        <v>47.795468763874851</v>
      </c>
      <c r="AH78" s="45">
        <f>'Population Estimate'!J77*Assumptions!C$41*'Property % affected'!N78</f>
        <v>17439.7167032297</v>
      </c>
      <c r="AI78" s="45">
        <f>'Population Estimate'!K77*Assumptions!D$41*'Property % affected'!O78</f>
        <v>35041.665612208068</v>
      </c>
      <c r="AJ78" s="45">
        <f>'Population Estimate'!L77*Assumptions!E$41*'Property % affected'!P78</f>
        <v>26284.837393523841</v>
      </c>
      <c r="AK78" s="45">
        <f>'Population Estimate'!M77*Assumptions!F$41*'Property % affected'!Q78</f>
        <v>14271.053132962703</v>
      </c>
      <c r="AL78" s="45">
        <f>'Population Estimate'!N77*Assumptions!G$41*'Property % affected'!R78</f>
        <v>8989.5251496944202</v>
      </c>
      <c r="AM78" s="45">
        <f>'Population Estimate'!O77*Assumptions!H$41*'Property % affected'!S78</f>
        <v>4582.9730392685478</v>
      </c>
    </row>
    <row r="79" spans="1:39" x14ac:dyDescent="0.35">
      <c r="A79">
        <v>2098</v>
      </c>
      <c r="B79" s="43">
        <f>'Property % affected'!B79*'Population Estimate'!B78</f>
        <v>485.26237694661626</v>
      </c>
      <c r="C79" s="43">
        <f>'Property % affected'!C79*'Population Estimate'!C78</f>
        <v>715.40249277601174</v>
      </c>
      <c r="D79" s="43">
        <f>'Property % affected'!D79*'Population Estimate'!D78</f>
        <v>781.47675725460135</v>
      </c>
      <c r="E79" s="43">
        <f>'Property % affected'!E79*'Population Estimate'!E78</f>
        <v>758.30047773960473</v>
      </c>
      <c r="F79" s="43">
        <f>'Property % affected'!F79*'Population Estimate'!F78</f>
        <v>578.25436820405139</v>
      </c>
      <c r="G79" s="43">
        <f>'Property % affected'!G79*'Population Estimate'!G78</f>
        <v>331.22957660876961</v>
      </c>
      <c r="H79" s="44">
        <f>'Property % affected'!H79*'Population Estimate'!B78</f>
        <v>180.02005182774508</v>
      </c>
      <c r="I79" s="44">
        <f>'Property % affected'!I79*'Population Estimate'!C78</f>
        <v>219.95742015395038</v>
      </c>
      <c r="J79" s="44">
        <f>'Property % affected'!J79*'Population Estimate'!D78</f>
        <v>143.78162388146939</v>
      </c>
      <c r="K79" s="44">
        <f>'Property % affected'!K79*'Population Estimate'!E78</f>
        <v>156.12056799165362</v>
      </c>
      <c r="L79" s="44">
        <f>'Property % affected'!L79*'Population Estimate'!F78</f>
        <v>128.37796146385668</v>
      </c>
      <c r="M79" s="44">
        <f>'Property % affected'!M79*'Population Estimate'!G78</f>
        <v>52.571668140125375</v>
      </c>
      <c r="N79" s="45">
        <f>'Property % affected'!N79*'Population Estimate'!B78</f>
        <v>18992.963203541844</v>
      </c>
      <c r="O79" s="45">
        <f>'Property % affected'!O79*'Population Estimate'!C78</f>
        <v>38905.794421961407</v>
      </c>
      <c r="P79" s="45">
        <f>'Property % affected'!P79*'Population Estimate'!D78</f>
        <v>29493.062360849115</v>
      </c>
      <c r="Q79" s="45">
        <f>'Property % affected'!Q79*'Population Estimate'!E78</f>
        <v>14506.632708514182</v>
      </c>
      <c r="R79" s="45">
        <f>'Property % affected'!R79*'Population Estimate'!F78</f>
        <v>9304.4685133373623</v>
      </c>
      <c r="S79" s="45">
        <f>'Property % affected'!S79*'Population Estimate'!G78</f>
        <v>5080.3260967408605</v>
      </c>
      <c r="U79">
        <v>2098</v>
      </c>
      <c r="V79" s="43">
        <f>'Population Estimate'!J78*Assumptions!C$41*'Property % affected'!B79</f>
        <v>451.76746715511598</v>
      </c>
      <c r="W79" s="43">
        <f>'Population Estimate'!K78*Assumptions!D$41*'Property % affected'!C79</f>
        <v>653.29981535008881</v>
      </c>
      <c r="X79" s="43">
        <f>'Population Estimate'!L78*Assumptions!E$41*'Property % affected'!D79</f>
        <v>706.14375765598857</v>
      </c>
      <c r="Y79" s="43">
        <f>'Population Estimate'!M78*Assumptions!F$41*'Property % affected'!E79</f>
        <v>756.3492321164548</v>
      </c>
      <c r="Z79" s="43">
        <f>'Population Estimate'!N78*Assumptions!G$41*'Property % affected'!F79</f>
        <v>566.44237672482689</v>
      </c>
      <c r="AA79" s="43">
        <f>'Population Estimate'!O78*Assumptions!H$41*'Property % affected'!G79</f>
        <v>302.95383543867933</v>
      </c>
      <c r="AB79" s="44">
        <f>'Population Estimate'!J78*Assumptions!C$41*'Property % affected'!H79</f>
        <v>167.59428860544017</v>
      </c>
      <c r="AC79" s="44">
        <f>'Population Estimate'!K78*Assumptions!D$41*'Property % affected'!I79</f>
        <v>200.86335094229079</v>
      </c>
      <c r="AD79" s="44">
        <f>'Population Estimate'!L78*Assumptions!E$41*'Property % affected'!J79</f>
        <v>129.92132552505674</v>
      </c>
      <c r="AE79" s="44">
        <f>'Population Estimate'!M78*Assumptions!F$41*'Property % affected'!K79</f>
        <v>155.71884125677741</v>
      </c>
      <c r="AF79" s="44">
        <f>'Population Estimate'!N78*Assumptions!G$41*'Property % affected'!L79</f>
        <v>125.75558717615186</v>
      </c>
      <c r="AG79" s="44">
        <f>'Population Estimate'!O78*Assumptions!H$41*'Property % affected'!M79</f>
        <v>48.08383557266766</v>
      </c>
      <c r="AH79" s="45">
        <f>'Population Estimate'!J78*Assumptions!C$41*'Property % affected'!N79</f>
        <v>17681.986669200087</v>
      </c>
      <c r="AI79" s="45">
        <f>'Population Estimate'!K78*Assumptions!D$41*'Property % affected'!O79</f>
        <v>35528.459249964988</v>
      </c>
      <c r="AJ79" s="45">
        <f>'Population Estimate'!L78*Assumptions!E$41*'Property % affected'!P79</f>
        <v>26649.982468368249</v>
      </c>
      <c r="AK79" s="45">
        <f>'Population Estimate'!M78*Assumptions!F$41*'Property % affected'!Q79</f>
        <v>14469.304493103442</v>
      </c>
      <c r="AL79" s="45">
        <f>'Population Estimate'!N78*Assumptions!G$41*'Property % affected'!R79</f>
        <v>9114.4063039681605</v>
      </c>
      <c r="AM79" s="45">
        <f>'Population Estimate'!O78*Assumptions!H$41*'Property % affected'!S79</f>
        <v>4646.6390231351988</v>
      </c>
    </row>
    <row r="80" spans="1:39" x14ac:dyDescent="0.35">
      <c r="A80">
        <v>2099</v>
      </c>
      <c r="B80" s="43">
        <f>'Property % affected'!B80*'Population Estimate'!B79</f>
        <v>499.30829682613501</v>
      </c>
      <c r="C80" s="43">
        <f>'Property % affected'!C80*'Population Estimate'!C79</f>
        <v>736.10981848786105</v>
      </c>
      <c r="D80" s="43">
        <f>'Property % affected'!D80*'Population Estimate'!D79</f>
        <v>804.0966026033617</v>
      </c>
      <c r="E80" s="43">
        <f>'Property % affected'!E80*'Population Estimate'!E79</f>
        <v>780.2494856597117</v>
      </c>
      <c r="F80" s="43">
        <f>'Property % affected'!F80*'Population Estimate'!F79</f>
        <v>594.99194134310665</v>
      </c>
      <c r="G80" s="43">
        <f>'Property % affected'!G80*'Population Estimate'!G79</f>
        <v>340.81701696227032</v>
      </c>
      <c r="H80" s="44">
        <f>'Property % affected'!H80*'Population Estimate'!B79</f>
        <v>181.10617587269891</v>
      </c>
      <c r="I80" s="44">
        <f>'Property % affected'!I80*'Population Estimate'!C79</f>
        <v>221.28450033457278</v>
      </c>
      <c r="J80" s="44">
        <f>'Property % affected'!J80*'Population Estimate'!D79</f>
        <v>144.64910879403678</v>
      </c>
      <c r="K80" s="44">
        <f>'Property % affected'!K80*'Population Estimate'!E79</f>
        <v>157.06249807714116</v>
      </c>
      <c r="L80" s="44">
        <f>'Property % affected'!L80*'Population Estimate'!F79</f>
        <v>129.15251068419278</v>
      </c>
      <c r="M80" s="44">
        <f>'Property % affected'!M80*'Population Estimate'!G79</f>
        <v>52.88885143315629</v>
      </c>
      <c r="N80" s="45">
        <f>'Property % affected'!N80*'Population Estimate'!B79</f>
        <v>19256.810640246284</v>
      </c>
      <c r="O80" s="45">
        <f>'Property % affected'!O80*'Population Estimate'!C79</f>
        <v>39446.267965830019</v>
      </c>
      <c r="P80" s="45">
        <f>'Property % affected'!P80*'Population Estimate'!D79</f>
        <v>29902.77562260193</v>
      </c>
      <c r="Q80" s="45">
        <f>'Property % affected'!Q80*'Population Estimate'!E79</f>
        <v>14708.156705287918</v>
      </c>
      <c r="R80" s="45">
        <f>'Property % affected'!R80*'Population Estimate'!F79</f>
        <v>9433.7248142542958</v>
      </c>
      <c r="S80" s="45">
        <f>'Property % affected'!S80*'Population Estimate'!G79</f>
        <v>5150.9012357480151</v>
      </c>
      <c r="U80">
        <v>2099</v>
      </c>
      <c r="V80" s="43">
        <f>'Population Estimate'!J79*Assumptions!C$41*'Property % affected'!B80</f>
        <v>464.84387684457334</v>
      </c>
      <c r="W80" s="43">
        <f>'Population Estimate'!K79*Assumptions!D$41*'Property % affected'!C80</f>
        <v>672.20957901536701</v>
      </c>
      <c r="X80" s="43">
        <f>'Population Estimate'!L79*Assumptions!E$41*'Property % affected'!D80</f>
        <v>726.58308927256155</v>
      </c>
      <c r="Y80" s="43">
        <f>'Population Estimate'!M79*Assumptions!F$41*'Property % affected'!E80</f>
        <v>778.24176123047664</v>
      </c>
      <c r="Z80" s="43">
        <f>'Population Estimate'!N79*Assumptions!G$41*'Property % affected'!F80</f>
        <v>582.83805176129533</v>
      </c>
      <c r="AA80" s="43">
        <f>'Population Estimate'!O79*Assumptions!H$41*'Property % affected'!G80</f>
        <v>311.72283444193954</v>
      </c>
      <c r="AB80" s="44">
        <f>'Population Estimate'!J79*Assumptions!C$41*'Property % affected'!H80</f>
        <v>168.60544366735223</v>
      </c>
      <c r="AC80" s="44">
        <f>'Population Estimate'!K79*Assumptions!D$41*'Property % affected'!I80</f>
        <v>202.07522991351325</v>
      </c>
      <c r="AD80" s="44">
        <f>'Population Estimate'!L79*Assumptions!E$41*'Property % affected'!J80</f>
        <v>130.70518640151099</v>
      </c>
      <c r="AE80" s="44">
        <f>'Population Estimate'!M79*Assumptions!F$41*'Property % affected'!K80</f>
        <v>156.65834758412348</v>
      </c>
      <c r="AF80" s="44">
        <f>'Population Estimate'!N79*Assumptions!G$41*'Property % affected'!L80</f>
        <v>126.51431469362862</v>
      </c>
      <c r="AG80" s="44">
        <f>'Population Estimate'!O79*Assumptions!H$41*'Property % affected'!M80</f>
        <v>48.373942199450831</v>
      </c>
      <c r="AH80" s="45">
        <f>'Population Estimate'!J79*Assumptions!C$41*'Property % affected'!N80</f>
        <v>17927.62221371799</v>
      </c>
      <c r="AI80" s="45">
        <f>'Population Estimate'!K79*Assumptions!D$41*'Property % affected'!O80</f>
        <v>36022.015352964925</v>
      </c>
      <c r="AJ80" s="45">
        <f>'Population Estimate'!L79*Assumptions!E$41*'Property % affected'!P80</f>
        <v>27020.200084605513</v>
      </c>
      <c r="AK80" s="45">
        <f>'Population Estimate'!M79*Assumptions!F$41*'Property % affected'!Q80</f>
        <v>14670.309931827689</v>
      </c>
      <c r="AL80" s="45">
        <f>'Population Estimate'!N79*Assumptions!G$41*'Property % affected'!R80</f>
        <v>9241.0222887733307</v>
      </c>
      <c r="AM80" s="45">
        <f>'Population Estimate'!O79*Assumptions!H$41*'Property % affected'!S80</f>
        <v>4711.1894454366757</v>
      </c>
    </row>
    <row r="81" spans="1:39" x14ac:dyDescent="0.35">
      <c r="A81">
        <v>2100</v>
      </c>
      <c r="B81" s="43">
        <f>'Property % affected'!B81*'Population Estimate'!B80</f>
        <v>488.7494470095279</v>
      </c>
      <c r="C81" s="43">
        <f>'Property % affected'!C81*'Population Estimate'!C80</f>
        <v>720.54333767560729</v>
      </c>
      <c r="D81" s="43">
        <f>'Property % affected'!D81*'Population Estimate'!D80</f>
        <v>787.09240836324625</v>
      </c>
      <c r="E81" s="43">
        <f>'Property % affected'!E81*'Population Estimate'!E80</f>
        <v>763.74958531570758</v>
      </c>
      <c r="F81" s="43">
        <f>'Property % affected'!F81*'Population Estimate'!F80</f>
        <v>582.40967385292527</v>
      </c>
      <c r="G81" s="43">
        <f>'Property % affected'!G81*'Population Estimate'!G80</f>
        <v>333.60977502392592</v>
      </c>
      <c r="H81" s="44">
        <f>'Property % affected'!H81*'Population Estimate'!B80</f>
        <v>173.32889698075431</v>
      </c>
      <c r="I81" s="44">
        <f>'Property % affected'!I81*'Population Estimate'!C80</f>
        <v>211.78183558405496</v>
      </c>
      <c r="J81" s="44">
        <f>'Property % affected'!J81*'Population Estimate'!D80</f>
        <v>138.43741305731484</v>
      </c>
      <c r="K81" s="44">
        <f>'Property % affected'!K81*'Population Estimate'!E80</f>
        <v>150.31773167077606</v>
      </c>
      <c r="L81" s="44">
        <f>'Property % affected'!L81*'Population Estimate'!F80</f>
        <v>123.60628847312994</v>
      </c>
      <c r="M81" s="44">
        <f>'Property % affected'!M81*'Population Estimate'!G80</f>
        <v>50.617634861506055</v>
      </c>
      <c r="N81" s="45">
        <f>'Property % affected'!N81*'Population Estimate'!B80</f>
        <v>18573.824076125828</v>
      </c>
      <c r="O81" s="45">
        <f>'Property % affected'!O81*'Population Estimate'!C80</f>
        <v>38047.21640279235</v>
      </c>
      <c r="P81" s="45">
        <f>'Property % affected'!P81*'Population Estimate'!D80</f>
        <v>28842.205709873924</v>
      </c>
      <c r="Q81" s="45">
        <f>'Property % affected'!Q81*'Population Estimate'!E80</f>
        <v>14186.49849301392</v>
      </c>
      <c r="R81" s="45">
        <f>'Property % affected'!R81*'Population Estimate'!F80</f>
        <v>9099.1363188842752</v>
      </c>
      <c r="S81" s="45">
        <f>'Property % affected'!S81*'Population Estimate'!G80</f>
        <v>4968.2128143447944</v>
      </c>
      <c r="U81">
        <v>2100</v>
      </c>
      <c r="V81" s="43">
        <f>'Population Estimate'!J80*Assumptions!C$41*'Property % affected'!B81</f>
        <v>455.01384454795334</v>
      </c>
      <c r="W81" s="43">
        <f>'Population Estimate'!K80*Assumptions!D$41*'Property % affected'!C81</f>
        <v>657.99439365749322</v>
      </c>
      <c r="X81" s="43">
        <f>'Population Estimate'!L80*Assumptions!E$41*'Property % affected'!D81</f>
        <v>711.2180697692171</v>
      </c>
      <c r="Y81" s="43">
        <f>'Population Estimate'!M80*Assumptions!F$41*'Property % affected'!E81</f>
        <v>761.78431814355429</v>
      </c>
      <c r="Z81" s="43">
        <f>'Population Estimate'!N80*Assumptions!G$41*'Property % affected'!F81</f>
        <v>570.51280202066414</v>
      </c>
      <c r="AA81" s="43">
        <f>'Population Estimate'!O80*Assumptions!H$41*'Property % affected'!G81</f>
        <v>305.13084585652734</v>
      </c>
      <c r="AB81" s="44">
        <f>'Population Estimate'!J80*Assumptions!C$41*'Property % affected'!H81</f>
        <v>161.36498622970655</v>
      </c>
      <c r="AC81" s="44">
        <f>'Population Estimate'!K80*Assumptions!D$41*'Property % affected'!I81</f>
        <v>193.39747272153377</v>
      </c>
      <c r="AD81" s="44">
        <f>'Population Estimate'!L80*Assumptions!E$41*'Property % affected'!J81</f>
        <v>125.09228732521071</v>
      </c>
      <c r="AE81" s="44">
        <f>'Population Estimate'!M80*Assumptions!F$41*'Property % affected'!K81</f>
        <v>149.93093669356765</v>
      </c>
      <c r="AF81" s="44">
        <f>'Population Estimate'!N80*Assumptions!G$41*'Property % affected'!L81</f>
        <v>121.08138506296153</v>
      </c>
      <c r="AG81" s="44">
        <f>'Population Estimate'!O80*Assumptions!H$41*'Property % affected'!M81</f>
        <v>46.296610281999378</v>
      </c>
      <c r="AH81" s="45">
        <f>'Population Estimate'!J80*Assumptions!C$41*'Property % affected'!N81</f>
        <v>17291.778338668064</v>
      </c>
      <c r="AI81" s="45">
        <f>'Population Estimate'!K80*Assumptions!D$41*'Property % affected'!O81</f>
        <v>34744.412692885955</v>
      </c>
      <c r="AJ81" s="45">
        <f>'Population Estimate'!L80*Assumptions!E$41*'Property % affected'!P81</f>
        <v>26061.867266030531</v>
      </c>
      <c r="AK81" s="45">
        <f>'Population Estimate'!M80*Assumptions!F$41*'Property % affected'!Q81</f>
        <v>14149.994041408099</v>
      </c>
      <c r="AL81" s="45">
        <f>'Population Estimate'!N80*Assumptions!G$41*'Property % affected'!R81</f>
        <v>8913.2684265226944</v>
      </c>
      <c r="AM81" s="45">
        <f>'Population Estimate'!O80*Assumptions!H$41*'Property % affected'!S81</f>
        <v>4544.0964022338485</v>
      </c>
    </row>
    <row r="82" spans="1:39" x14ac:dyDescent="0.35">
      <c r="A82">
        <v>2101</v>
      </c>
      <c r="B82" s="43">
        <f>'Property % affected'!B82*'Population Estimate'!B81</f>
        <v>502.89630013473965</v>
      </c>
      <c r="C82" s="43">
        <f>'Property % affected'!C82*'Population Estimate'!C81</f>
        <v>741.39946514708845</v>
      </c>
      <c r="D82" s="43">
        <f>'Property % affected'!D82*'Population Estimate'!D81</f>
        <v>809.87479873772963</v>
      </c>
      <c r="E82" s="43">
        <f>'Property % affected'!E82*'Population Estimate'!E81</f>
        <v>785.85631765885853</v>
      </c>
      <c r="F82" s="43">
        <f>'Property % affected'!F82*'Population Estimate'!F81</f>
        <v>599.26752231723094</v>
      </c>
      <c r="G82" s="43">
        <f>'Property % affected'!G82*'Population Estimate'!G81</f>
        <v>343.26611022241138</v>
      </c>
      <c r="H82" s="44">
        <f>'Property % affected'!H82*'Population Estimate'!B81</f>
        <v>174.37465094418644</v>
      </c>
      <c r="I82" s="44">
        <f>'Property % affected'!I82*'Population Estimate'!C81</f>
        <v>213.05958959854888</v>
      </c>
      <c r="J82" s="44">
        <f>'Property % affected'!J82*'Population Estimate'!D81</f>
        <v>139.27265447356899</v>
      </c>
      <c r="K82" s="44">
        <f>'Property % affected'!K82*'Population Estimate'!E81</f>
        <v>151.22465121164345</v>
      </c>
      <c r="L82" s="44">
        <f>'Property % affected'!L82*'Population Estimate'!F81</f>
        <v>124.35204851849768</v>
      </c>
      <c r="M82" s="44">
        <f>'Property % affected'!M82*'Population Estimate'!G81</f>
        <v>50.923028787147068</v>
      </c>
      <c r="N82" s="45">
        <f>'Property % affected'!N82*'Population Estimate'!B81</f>
        <v>18831.848894042138</v>
      </c>
      <c r="O82" s="45">
        <f>'Property % affected'!O82*'Population Estimate'!C81</f>
        <v>38575.762707759859</v>
      </c>
      <c r="P82" s="45">
        <f>'Property % affected'!P82*'Population Estimate'!D81</f>
        <v>29242.877367260866</v>
      </c>
      <c r="Q82" s="45">
        <f>'Property % affected'!Q82*'Population Estimate'!E81</f>
        <v>14383.575232597932</v>
      </c>
      <c r="R82" s="45">
        <f>'Property % affected'!R82*'Population Estimate'!F81</f>
        <v>9225.5401753143342</v>
      </c>
      <c r="S82" s="45">
        <f>'Property % affected'!S82*'Population Estimate'!G81</f>
        <v>5037.2304922089097</v>
      </c>
      <c r="U82">
        <v>2101</v>
      </c>
      <c r="V82" s="43">
        <f>'Population Estimate'!J81*Assumptions!C$41*'Property % affected'!B82</f>
        <v>468.18422063358059</v>
      </c>
      <c r="W82" s="43">
        <f>'Population Estimate'!K81*Assumptions!D$41*'Property % affected'!C82</f>
        <v>677.04004189554382</v>
      </c>
      <c r="X82" s="43">
        <f>'Population Estimate'!L81*Assumptions!E$41*'Property % affected'!D82</f>
        <v>731.80427735386854</v>
      </c>
      <c r="Y82" s="43">
        <f>'Population Estimate'!M81*Assumptions!F$41*'Property % affected'!E82</f>
        <v>783.83416582687312</v>
      </c>
      <c r="Z82" s="43">
        <f>'Population Estimate'!N81*Assumptions!G$41*'Property % affected'!F82</f>
        <v>587.02629552049825</v>
      </c>
      <c r="AA82" s="43">
        <f>'Population Estimate'!O81*Assumptions!H$41*'Property % affected'!G82</f>
        <v>313.96285842803167</v>
      </c>
      <c r="AB82" s="44">
        <f>'Population Estimate'!J81*Assumptions!C$41*'Property % affected'!H82</f>
        <v>162.33855772787183</v>
      </c>
      <c r="AC82" s="44">
        <f>'Population Estimate'!K81*Assumptions!D$41*'Property % affected'!I82</f>
        <v>194.56430743368657</v>
      </c>
      <c r="AD82" s="44">
        <f>'Population Estimate'!L81*Assumptions!E$41*'Property % affected'!J82</f>
        <v>125.84701292229136</v>
      </c>
      <c r="AE82" s="44">
        <f>'Population Estimate'!M81*Assumptions!F$41*'Property % affected'!K82</f>
        <v>150.83552256481909</v>
      </c>
      <c r="AF82" s="44">
        <f>'Population Estimate'!N81*Assumptions!G$41*'Property % affected'!L82</f>
        <v>121.81191148142423</v>
      </c>
      <c r="AG82" s="44">
        <f>'Population Estimate'!O81*Assumptions!H$41*'Property % affected'!M82</f>
        <v>46.575933952427221</v>
      </c>
      <c r="AH82" s="45">
        <f>'Population Estimate'!J81*Assumptions!C$41*'Property % affected'!N82</f>
        <v>17531.993166750719</v>
      </c>
      <c r="AI82" s="45">
        <f>'Population Estimate'!K81*Assumptions!D$41*'Property % affected'!O82</f>
        <v>35227.076937036632</v>
      </c>
      <c r="AJ82" s="45">
        <f>'Population Estimate'!L81*Assumptions!E$41*'Property % affected'!P82</f>
        <v>26423.914872830046</v>
      </c>
      <c r="AK82" s="45">
        <f>'Population Estimate'!M81*Assumptions!F$41*'Property % affected'!Q82</f>
        <v>14346.563666547603</v>
      </c>
      <c r="AL82" s="45">
        <f>'Population Estimate'!N81*Assumptions!G$41*'Property % affected'!R82</f>
        <v>9037.0902336727286</v>
      </c>
      <c r="AM82" s="45">
        <f>'Population Estimate'!O81*Assumptions!H$41*'Property % affected'!S82</f>
        <v>4607.2223176067437</v>
      </c>
    </row>
    <row r="83" spans="1:39" x14ac:dyDescent="0.35">
      <c r="A83">
        <v>2102</v>
      </c>
      <c r="B83" s="43">
        <f>'Property % affected'!B83*'Population Estimate'!B82</f>
        <v>517.45263393470384</v>
      </c>
      <c r="C83" s="43">
        <f>'Property % affected'!C83*'Population Estimate'!C82</f>
        <v>762.85927324451234</v>
      </c>
      <c r="D83" s="43">
        <f>'Property % affected'!D83*'Population Estimate'!D82</f>
        <v>833.31662541938681</v>
      </c>
      <c r="E83" s="43">
        <f>'Property % affected'!E83*'Population Estimate'!E82</f>
        <v>808.60292938693874</v>
      </c>
      <c r="F83" s="43">
        <f>'Property % affected'!F83*'Population Estimate'!F82</f>
        <v>616.61332121849523</v>
      </c>
      <c r="G83" s="43">
        <f>'Property % affected'!G83*'Population Estimate'!G82</f>
        <v>353.20194805075482</v>
      </c>
      <c r="H83" s="44">
        <f>'Property % affected'!H83*'Population Estimate'!B82</f>
        <v>175.42671430767291</v>
      </c>
      <c r="I83" s="44">
        <f>'Property % affected'!I83*'Population Estimate'!C82</f>
        <v>214.34505275068929</v>
      </c>
      <c r="J83" s="44">
        <f>'Property % affected'!J83*'Population Estimate'!D82</f>
        <v>140.11293519392473</v>
      </c>
      <c r="K83" s="44">
        <f>'Property % affected'!K83*'Population Estimate'!E82</f>
        <v>152.1370425158515</v>
      </c>
      <c r="L83" s="44">
        <f>'Property % affected'!L83*'Population Estimate'!F82</f>
        <v>125.1023079955055</v>
      </c>
      <c r="M83" s="44">
        <f>'Property % affected'!M83*'Population Estimate'!G82</f>
        <v>51.230265261340058</v>
      </c>
      <c r="N83" s="45">
        <f>'Property % affected'!N83*'Population Estimate'!B82</f>
        <v>19093.458154579843</v>
      </c>
      <c r="O83" s="45">
        <f>'Property % affected'!O83*'Population Estimate'!C82</f>
        <v>39111.651499850159</v>
      </c>
      <c r="P83" s="45">
        <f>'Property % affected'!P83*'Population Estimate'!D82</f>
        <v>29649.115096072739</v>
      </c>
      <c r="Q83" s="45">
        <f>'Property % affected'!Q83*'Population Estimate'!E82</f>
        <v>14583.389733110353</v>
      </c>
      <c r="R83" s="45">
        <f>'Property % affected'!R83*'Population Estimate'!F82</f>
        <v>9353.7000154290454</v>
      </c>
      <c r="S83" s="45">
        <f>'Property % affected'!S83*'Population Estimate'!G82</f>
        <v>5107.2069534496131</v>
      </c>
      <c r="U83">
        <v>2102</v>
      </c>
      <c r="V83" s="43">
        <f>'Population Estimate'!J82*Assumptions!C$41*'Property % affected'!B83</f>
        <v>481.73581326528728</v>
      </c>
      <c r="W83" s="43">
        <f>'Population Estimate'!K82*Assumptions!D$41*'Property % affected'!C83</f>
        <v>696.63696643671233</v>
      </c>
      <c r="X83" s="43">
        <f>'Population Estimate'!L82*Assumptions!E$41*'Property % affected'!D83</f>
        <v>752.98635273312743</v>
      </c>
      <c r="Y83" s="43">
        <f>'Population Estimate'!M82*Assumptions!F$41*'Property % affected'!E83</f>
        <v>806.52224636859796</v>
      </c>
      <c r="Z83" s="43">
        <f>'Population Estimate'!N82*Assumptions!G$41*'Property % affected'!F83</f>
        <v>604.01777210257569</v>
      </c>
      <c r="AA83" s="43">
        <f>'Population Estimate'!O82*Assumptions!H$41*'Property % affected'!G83</f>
        <v>323.05051361031246</v>
      </c>
      <c r="AB83" s="44">
        <f>'Population Estimate'!J82*Assumptions!C$41*'Property % affected'!H83</f>
        <v>163.31800312398846</v>
      </c>
      <c r="AC83" s="44">
        <f>'Population Estimate'!K82*Assumptions!D$41*'Property % affected'!I83</f>
        <v>195.7381820684729</v>
      </c>
      <c r="AD83" s="44">
        <f>'Population Estimate'!L82*Assumptions!E$41*'Property % affected'!J83</f>
        <v>126.60629204332676</v>
      </c>
      <c r="AE83" s="44">
        <f>'Population Estimate'!M82*Assumptions!F$41*'Property % affected'!K83</f>
        <v>151.74556611956473</v>
      </c>
      <c r="AF83" s="44">
        <f>'Population Estimate'!N82*Assumptions!G$41*'Property % affected'!L83</f>
        <v>122.54684542171863</v>
      </c>
      <c r="AG83" s="44">
        <f>'Population Estimate'!O82*Assumptions!H$41*'Property % affected'!M83</f>
        <v>46.856942880423297</v>
      </c>
      <c r="AH83" s="45">
        <f>'Population Estimate'!J82*Assumptions!C$41*'Property % affected'!N83</f>
        <v>17775.545023709219</v>
      </c>
      <c r="AI83" s="45">
        <f>'Population Estimate'!K82*Assumptions!D$41*'Property % affected'!O83</f>
        <v>35716.446281504912</v>
      </c>
      <c r="AJ83" s="45">
        <f>'Population Estimate'!L82*Assumptions!E$41*'Property % affected'!P83</f>
        <v>26790.991991454306</v>
      </c>
      <c r="AK83" s="45">
        <f>'Population Estimate'!M82*Assumptions!F$41*'Property % affected'!Q83</f>
        <v>14545.864007856631</v>
      </c>
      <c r="AL83" s="45">
        <f>'Population Estimate'!N82*Assumptions!G$41*'Property % affected'!R83</f>
        <v>9162.6321550605771</v>
      </c>
      <c r="AM83" s="45">
        <f>'Population Estimate'!O82*Assumptions!H$41*'Property % affected'!S83</f>
        <v>4671.2251688627994</v>
      </c>
    </row>
    <row r="84" spans="1:39" x14ac:dyDescent="0.35">
      <c r="A84">
        <v>2103</v>
      </c>
      <c r="B84" s="43">
        <f>'Property % affected'!B84*'Population Estimate'!B83</f>
        <v>532.43030082787061</v>
      </c>
      <c r="C84" s="43">
        <f>'Property % affected'!C84*'Population Estimate'!C83</f>
        <v>784.94023550406757</v>
      </c>
      <c r="D84" s="43">
        <f>'Property % affected'!D84*'Population Estimate'!D83</f>
        <v>857.43697579264324</v>
      </c>
      <c r="E84" s="43">
        <f>'Property % affected'!E84*'Population Estimate'!E83</f>
        <v>832.00794180924413</v>
      </c>
      <c r="F84" s="43">
        <f>'Property % affected'!F84*'Population Estimate'!F83</f>
        <v>634.46119428249676</v>
      </c>
      <c r="G84" s="43">
        <f>'Property % affected'!G84*'Population Estimate'!G83</f>
        <v>363.42537871279558</v>
      </c>
      <c r="H84" s="44">
        <f>'Property % affected'!H84*'Population Estimate'!B83</f>
        <v>176.48512513803487</v>
      </c>
      <c r="I84" s="44">
        <f>'Property % affected'!I84*'Population Estimate'!C83</f>
        <v>215.63827155240472</v>
      </c>
      <c r="J84" s="44">
        <f>'Property % affected'!J84*'Population Estimate'!D83</f>
        <v>140.95828562226919</v>
      </c>
      <c r="K84" s="44">
        <f>'Property % affected'!K84*'Population Estimate'!E83</f>
        <v>153.05493859646555</v>
      </c>
      <c r="L84" s="44">
        <f>'Property % affected'!L84*'Population Estimate'!F83</f>
        <v>125.85709405080088</v>
      </c>
      <c r="M84" s="44">
        <f>'Property % affected'!M84*'Population Estimate'!G83</f>
        <v>51.539355400825976</v>
      </c>
      <c r="N84" s="45">
        <f>'Property % affected'!N84*'Population Estimate'!B83</f>
        <v>19358.701652285879</v>
      </c>
      <c r="O84" s="45">
        <f>'Property % affected'!O84*'Population Estimate'!C83</f>
        <v>39654.984779808728</v>
      </c>
      <c r="P84" s="45">
        <f>'Property % affected'!P84*'Population Estimate'!D83</f>
        <v>30060.996219350804</v>
      </c>
      <c r="Q84" s="45">
        <f>'Property % affected'!Q84*'Population Estimate'!E83</f>
        <v>14785.980027121215</v>
      </c>
      <c r="R84" s="45">
        <f>'Property % affected'!R84*'Population Estimate'!F83</f>
        <v>9483.6402330941364</v>
      </c>
      <c r="S84" s="45">
        <f>'Property % affected'!S84*'Population Estimate'!G83</f>
        <v>5178.1555173438201</v>
      </c>
      <c r="U84">
        <v>2103</v>
      </c>
      <c r="V84" s="43">
        <f>'Population Estimate'!J83*Assumptions!C$41*'Property % affected'!B84</f>
        <v>495.67965675629699</v>
      </c>
      <c r="W84" s="43">
        <f>'Population Estimate'!K83*Assumptions!D$41*'Property % affected'!C84</f>
        <v>716.80112397402229</v>
      </c>
      <c r="X84" s="43">
        <f>'Population Estimate'!L83*Assumptions!E$41*'Property % affected'!D84</f>
        <v>774.78154330077371</v>
      </c>
      <c r="Y84" s="43">
        <f>'Population Estimate'!M83*Assumptions!F$41*'Property % affected'!E84</f>
        <v>829.8670334193132</v>
      </c>
      <c r="Z84" s="43">
        <f>'Population Estimate'!N83*Assumptions!G$41*'Property % affected'!F84</f>
        <v>621.50106698758475</v>
      </c>
      <c r="AA84" s="43">
        <f>'Population Estimate'!O83*Assumptions!H$41*'Property % affected'!G84</f>
        <v>332.40121097893831</v>
      </c>
      <c r="AB84" s="44">
        <f>'Population Estimate'!J83*Assumptions!C$41*'Property % affected'!H84</f>
        <v>164.30335785734084</v>
      </c>
      <c r="AC84" s="44">
        <f>'Population Estimate'!K83*Assumptions!D$41*'Property % affected'!I84</f>
        <v>196.91913910021259</v>
      </c>
      <c r="AD84" s="44">
        <f>'Population Estimate'!L83*Assumptions!E$41*'Property % affected'!J84</f>
        <v>127.37015216132228</v>
      </c>
      <c r="AE84" s="44">
        <f>'Population Estimate'!M83*Assumptions!F$41*'Property % affected'!K84</f>
        <v>152.66110028592132</v>
      </c>
      <c r="AF84" s="44">
        <f>'Population Estimate'!N83*Assumptions!G$41*'Property % affected'!L84</f>
        <v>123.28621347596808</v>
      </c>
      <c r="AG84" s="44">
        <f>'Population Estimate'!O83*Assumptions!H$41*'Property % affected'!M84</f>
        <v>47.139647233736952</v>
      </c>
      <c r="AH84" s="45">
        <f>'Population Estimate'!J83*Assumptions!C$41*'Property % affected'!N84</f>
        <v>18022.480267055318</v>
      </c>
      <c r="AI84" s="45">
        <f>'Population Estimate'!K83*Assumptions!D$41*'Property % affected'!O84</f>
        <v>36212.613872553033</v>
      </c>
      <c r="AJ84" s="45">
        <f>'Population Estimate'!L83*Assumptions!E$41*'Property % affected'!P84</f>
        <v>27163.168491137949</v>
      </c>
      <c r="AK84" s="45">
        <f>'Population Estimate'!M83*Assumptions!F$41*'Property % affected'!Q84</f>
        <v>14747.933000040466</v>
      </c>
      <c r="AL84" s="45">
        <f>'Population Estimate'!N83*Assumptions!G$41*'Property % affected'!R84</f>
        <v>9289.9180862589074</v>
      </c>
      <c r="AM84" s="45">
        <f>'Population Estimate'!O83*Assumptions!H$41*'Property % affected'!S84</f>
        <v>4736.1171382656521</v>
      </c>
    </row>
    <row r="85" spans="1:39" x14ac:dyDescent="0.35">
      <c r="A85">
        <v>2104</v>
      </c>
      <c r="B85" s="43">
        <f>'Property % affected'!B85*'Population Estimate'!B84</f>
        <v>547.84149630095192</v>
      </c>
      <c r="C85" s="43">
        <f>'Property % affected'!C85*'Population Estimate'!C84</f>
        <v>807.6603312334621</v>
      </c>
      <c r="D85" s="43">
        <f>'Property % affected'!D85*'Population Estimate'!D84</f>
        <v>882.25548972628224</v>
      </c>
      <c r="E85" s="43">
        <f>'Property % affected'!E85*'Population Estimate'!E84</f>
        <v>856.09041233438336</v>
      </c>
      <c r="F85" s="43">
        <f>'Property % affected'!F85*'Population Estimate'!F84</f>
        <v>652.82567404626832</v>
      </c>
      <c r="G85" s="43">
        <f>'Property % affected'!G85*'Population Estimate'!G84</f>
        <v>373.94472658332961</v>
      </c>
      <c r="H85" s="44">
        <f>'Property % affected'!H85*'Population Estimate'!B84</f>
        <v>177.5499217317639</v>
      </c>
      <c r="I85" s="44">
        <f>'Property % affected'!I85*'Population Estimate'!C84</f>
        <v>216.93929279624618</v>
      </c>
      <c r="J85" s="44">
        <f>'Property % affected'!J85*'Population Estimate'!D84</f>
        <v>141.80873634592695</v>
      </c>
      <c r="K85" s="44">
        <f>'Property % affected'!K85*'Population Estimate'!E84</f>
        <v>153.97837266573032</v>
      </c>
      <c r="L85" s="44">
        <f>'Property % affected'!L85*'Population Estimate'!F84</f>
        <v>126.6164339948166</v>
      </c>
      <c r="M85" s="44">
        <f>'Property % affected'!M85*'Population Estimate'!G84</f>
        <v>51.850310389417025</v>
      </c>
      <c r="N85" s="45">
        <f>'Property % affected'!N85*'Population Estimate'!B84</f>
        <v>19627.629873445661</v>
      </c>
      <c r="O85" s="45">
        <f>'Property % affected'!O85*'Population Estimate'!C84</f>
        <v>40205.865965360397</v>
      </c>
      <c r="P85" s="45">
        <f>'Property % affected'!P85*'Population Estimate'!D84</f>
        <v>30478.599134296619</v>
      </c>
      <c r="Q85" s="45">
        <f>'Property % affected'!Q85*'Population Estimate'!E84</f>
        <v>14991.384675543399</v>
      </c>
      <c r="R85" s="45">
        <f>'Property % affected'!R85*'Population Estimate'!F84</f>
        <v>9615.3855610513019</v>
      </c>
      <c r="S85" s="45">
        <f>'Property % affected'!S85*'Population Estimate'!G84</f>
        <v>5250.0896881978624</v>
      </c>
      <c r="U85">
        <v>2104</v>
      </c>
      <c r="V85" s="43">
        <f>'Population Estimate'!J84*Assumptions!C$41*'Property % affected'!B85</f>
        <v>510.02710480803876</v>
      </c>
      <c r="W85" s="43">
        <f>'Population Estimate'!K84*Assumptions!D$41*'Property % affected'!C85</f>
        <v>737.54893306698978</v>
      </c>
      <c r="X85" s="43">
        <f>'Population Estimate'!L84*Assumptions!E$41*'Property % affected'!D85</f>
        <v>797.20759567641403</v>
      </c>
      <c r="Y85" s="43">
        <f>'Population Estimate'!M84*Assumptions!F$41*'Property % affected'!E85</f>
        <v>853.88753534943476</v>
      </c>
      <c r="Z85" s="43">
        <f>'Population Estimate'!N84*Assumptions!G$41*'Property % affected'!F85</f>
        <v>639.49041585668817</v>
      </c>
      <c r="AA85" s="43">
        <f>'Population Estimate'!O84*Assumptions!H$41*'Property % affected'!G85</f>
        <v>342.02256429019815</v>
      </c>
      <c r="AB85" s="44">
        <f>'Population Estimate'!J84*Assumptions!C$41*'Property % affected'!H85</f>
        <v>165.29465758103086</v>
      </c>
      <c r="AC85" s="44">
        <f>'Population Estimate'!K84*Assumptions!D$41*'Property % affected'!I85</f>
        <v>198.10722125948777</v>
      </c>
      <c r="AD85" s="44">
        <f>'Population Estimate'!L84*Assumptions!E$41*'Property % affected'!J85</f>
        <v>128.13862091503762</v>
      </c>
      <c r="AE85" s="44">
        <f>'Population Estimate'!M84*Assumptions!F$41*'Property % affected'!K85</f>
        <v>153.5821581906724</v>
      </c>
      <c r="AF85" s="44">
        <f>'Population Estimate'!N84*Assumptions!G$41*'Property % affected'!L85</f>
        <v>124.03004239673565</v>
      </c>
      <c r="AG85" s="44">
        <f>'Population Estimate'!O84*Assumptions!H$41*'Property % affected'!M85</f>
        <v>47.42405724146316</v>
      </c>
      <c r="AH85" s="45">
        <f>'Population Estimate'!J84*Assumptions!C$41*'Property % affected'!N85</f>
        <v>18272.845898292479</v>
      </c>
      <c r="AI85" s="45">
        <f>'Population Estimate'!K84*Assumptions!D$41*'Property % affected'!O85</f>
        <v>36715.67415041737</v>
      </c>
      <c r="AJ85" s="45">
        <f>'Population Estimate'!L84*Assumptions!E$41*'Property % affected'!P85</f>
        <v>27540.515211728714</v>
      </c>
      <c r="AK85" s="45">
        <f>'Population Estimate'!M84*Assumptions!F$41*'Property % affected'!Q85</f>
        <v>14952.809104787717</v>
      </c>
      <c r="AL85" s="45">
        <f>'Population Estimate'!N84*Assumptions!G$41*'Property % affected'!R85</f>
        <v>9418.9722547941528</v>
      </c>
      <c r="AM85" s="45">
        <f>'Population Estimate'!O84*Assumptions!H$41*'Property % affected'!S85</f>
        <v>4801.9105773131387</v>
      </c>
    </row>
    <row r="86" spans="1:39" x14ac:dyDescent="0.35">
      <c r="A86">
        <v>2105</v>
      </c>
      <c r="B86" s="43">
        <f>'Property % affected'!B86*'Population Estimate'!B85</f>
        <v>563.69876883903157</v>
      </c>
      <c r="C86" s="43">
        <f>'Property % affected'!C86*'Population Estimate'!C85</f>
        <v>831.0380601514795</v>
      </c>
      <c r="D86" s="43">
        <f>'Property % affected'!D86*'Population Estimate'!D85</f>
        <v>907.79237556510384</v>
      </c>
      <c r="E86" s="43">
        <f>'Property % affected'!E86*'Population Estimate'!E85</f>
        <v>880.86994998767182</v>
      </c>
      <c r="F86" s="43">
        <f>'Property % affected'!F86*'Population Estimate'!F85</f>
        <v>671.72171369113744</v>
      </c>
      <c r="G86" s="43">
        <f>'Property % affected'!G86*'Population Estimate'!G85</f>
        <v>384.76855698618772</v>
      </c>
      <c r="H86" s="44">
        <f>'Property % affected'!H86*'Population Estimate'!B85</f>
        <v>178.62114261640767</v>
      </c>
      <c r="I86" s="44">
        <f>'Property % affected'!I86*'Population Estimate'!C85</f>
        <v>218.24816355708086</v>
      </c>
      <c r="J86" s="44">
        <f>'Property % affected'!J86*'Population Estimate'!D85</f>
        <v>142.66431813676658</v>
      </c>
      <c r="K86" s="44">
        <f>'Property % affected'!K86*'Population Estimate'!E85</f>
        <v>154.90737813627163</v>
      </c>
      <c r="L86" s="44">
        <f>'Property % affected'!L86*'Population Estimate'!F85</f>
        <v>127.38035530275884</v>
      </c>
      <c r="M86" s="44">
        <f>'Property % affected'!M86*'Population Estimate'!G85</f>
        <v>52.163141478401222</v>
      </c>
      <c r="N86" s="45">
        <f>'Property % affected'!N86*'Population Estimate'!B85</f>
        <v>19900.29400569262</v>
      </c>
      <c r="O86" s="45">
        <f>'Property % affected'!O86*'Population Estimate'!C85</f>
        <v>40764.399910893677</v>
      </c>
      <c r="P86" s="45">
        <f>'Property % affected'!P86*'Population Estimate'!D85</f>
        <v>30902.003327194059</v>
      </c>
      <c r="Q86" s="45">
        <f>'Property % affected'!Q86*'Population Estimate'!E85</f>
        <v>15199.642774972286</v>
      </c>
      <c r="R86" s="45">
        <f>'Property % affected'!R86*'Population Estimate'!F85</f>
        <v>9748.9610756258389</v>
      </c>
      <c r="S86" s="45">
        <f>'Property % affected'!S86*'Population Estimate'!G85</f>
        <v>5323.0231579179062</v>
      </c>
      <c r="U86">
        <v>2105</v>
      </c>
      <c r="V86" s="43">
        <f>'Population Estimate'!J85*Assumptions!C$41*'Property % affected'!B86</f>
        <v>524.78983975483789</v>
      </c>
      <c r="W86" s="43">
        <f>'Population Estimate'!K85*Assumptions!D$41*'Property % affected'!C86</f>
        <v>758.8972875103492</v>
      </c>
      <c r="X86" s="43">
        <f>'Population Estimate'!L85*Assumptions!E$41*'Property % affected'!D86</f>
        <v>820.2827701555733</v>
      </c>
      <c r="Y86" s="43">
        <f>'Population Estimate'!M85*Assumptions!F$41*'Property % affected'!E86</f>
        <v>878.60331072667418</v>
      </c>
      <c r="Z86" s="43">
        <f>'Population Estimate'!N85*Assumptions!G$41*'Property % affected'!F86</f>
        <v>658.00046644285032</v>
      </c>
      <c r="AA86" s="43">
        <f>'Population Estimate'!O85*Assumptions!H$41*'Property % affected'!G86</f>
        <v>351.92240768056297</v>
      </c>
      <c r="AB86" s="44">
        <f>'Population Estimate'!J85*Assumptions!C$41*'Property % affected'!H86</f>
        <v>166.29193816326816</v>
      </c>
      <c r="AC86" s="44">
        <f>'Population Estimate'!K85*Assumptions!D$41*'Property % affected'!I86</f>
        <v>199.30247153468935</v>
      </c>
      <c r="AD86" s="44">
        <f>'Population Estimate'!L85*Assumptions!E$41*'Property % affected'!J86</f>
        <v>128.91172610998674</v>
      </c>
      <c r="AE86" s="44">
        <f>'Population Estimate'!M85*Assumptions!F$41*'Property % affected'!K86</f>
        <v>154.50877316046697</v>
      </c>
      <c r="AF86" s="44">
        <f>'Population Estimate'!N85*Assumptions!G$41*'Property % affected'!L86</f>
        <v>124.77835909799201</v>
      </c>
      <c r="AG86" s="44">
        <f>'Population Estimate'!O85*Assumptions!H$41*'Property % affected'!M86</f>
        <v>47.710183194412593</v>
      </c>
      <c r="AH86" s="45">
        <f>'Population Estimate'!J85*Assumptions!C$41*'Property % affected'!N86</f>
        <v>18526.689571862102</v>
      </c>
      <c r="AI86" s="45">
        <f>'Population Estimate'!K85*Assumptions!D$41*'Property % affected'!O86</f>
        <v>37225.722867284079</v>
      </c>
      <c r="AJ86" s="45">
        <f>'Population Estimate'!L85*Assumptions!E$41*'Property % affected'!P86</f>
        <v>27923.103977171031</v>
      </c>
      <c r="AK86" s="45">
        <f>'Population Estimate'!M85*Assumptions!F$41*'Property % affected'!Q86</f>
        <v>15160.531318091082</v>
      </c>
      <c r="AL86" s="45">
        <f>'Population Estimate'!N85*Assumptions!G$41*'Property % affected'!R86</f>
        <v>9549.81922475797</v>
      </c>
      <c r="AM86" s="45">
        <f>'Population Estimate'!O85*Assumptions!H$41*'Property % affected'!S86</f>
        <v>4868.6180090882781</v>
      </c>
    </row>
    <row r="87" spans="1:39" x14ac:dyDescent="0.35">
      <c r="A87">
        <v>2106</v>
      </c>
      <c r="B87" s="43">
        <f>'Property % affected'!B87*'Population Estimate'!B86</f>
        <v>580.01503014310424</v>
      </c>
      <c r="C87" s="43">
        <f>'Property % affected'!C87*'Population Estimate'!C86</f>
        <v>855.09245745127771</v>
      </c>
      <c r="D87" s="43">
        <f>'Property % affected'!D87*'Population Estimate'!D86</f>
        <v>934.06842658446431</v>
      </c>
      <c r="E87" s="43">
        <f>'Property % affected'!E87*'Population Estimate'!E86</f>
        <v>906.36673137767764</v>
      </c>
      <c r="F87" s="43">
        <f>'Property % affected'!F87*'Population Estimate'!F86</f>
        <v>691.16469921827763</v>
      </c>
      <c r="G87" s="43">
        <f>'Property % affected'!G87*'Population Estimate'!G86</f>
        <v>395.90568316850573</v>
      </c>
      <c r="H87" s="44">
        <f>'Property % affected'!H87*'Population Estimate'!B86</f>
        <v>179.69882655196412</v>
      </c>
      <c r="I87" s="44">
        <f>'Property % affected'!I87*'Population Estimate'!C86</f>
        <v>219.56493119379488</v>
      </c>
      <c r="J87" s="44">
        <f>'Property % affected'!J87*'Population Estimate'!D86</f>
        <v>143.52506195231416</v>
      </c>
      <c r="K87" s="44">
        <f>'Property % affected'!K87*'Population Estimate'!E86</f>
        <v>155.84198862230542</v>
      </c>
      <c r="L87" s="44">
        <f>'Property % affected'!L87*'Population Estimate'!F86</f>
        <v>128.14888561560124</v>
      </c>
      <c r="M87" s="44">
        <f>'Property % affected'!M87*'Population Estimate'!G86</f>
        <v>52.477859986949539</v>
      </c>
      <c r="N87" s="45">
        <f>'Property % affected'!N87*'Population Estimate'!B86</f>
        <v>20176.745947751228</v>
      </c>
      <c r="O87" s="45">
        <f>'Property % affected'!O87*'Population Estimate'!C86</f>
        <v>41330.692927418793</v>
      </c>
      <c r="P87" s="45">
        <f>'Property % affected'!P87*'Population Estimate'!D86</f>
        <v>31331.289388538713</v>
      </c>
      <c r="Q87" s="45">
        <f>'Property % affected'!Q87*'Population Estimate'!E86</f>
        <v>15410.793965127372</v>
      </c>
      <c r="R87" s="45">
        <f>'Property % affected'!R87*'Population Estimate'!F86</f>
        <v>9884.3922014996333</v>
      </c>
      <c r="S87" s="45">
        <f>'Property % affected'!S87*'Population Estimate'!G86</f>
        <v>5396.9698086160524</v>
      </c>
      <c r="U87">
        <v>2106</v>
      </c>
      <c r="V87" s="43">
        <f>'Population Estimate'!J86*Assumptions!C$41*'Property % affected'!B87</f>
        <v>539.97988207619596</v>
      </c>
      <c r="W87" s="43">
        <f>'Population Estimate'!K86*Assumptions!D$41*'Property % affected'!C87</f>
        <v>780.8635700897363</v>
      </c>
      <c r="X87" s="43">
        <f>'Population Estimate'!L86*Assumptions!E$41*'Property % affected'!D87</f>
        <v>844.02585557804434</v>
      </c>
      <c r="Y87" s="43">
        <f>'Population Estimate'!M86*Assumptions!F$41*'Property % affected'!E87</f>
        <v>904.03448424150122</v>
      </c>
      <c r="Z87" s="43">
        <f>'Population Estimate'!N86*Assumptions!G$41*'Property % affected'!F87</f>
        <v>677.04629045767808</v>
      </c>
      <c r="AA87" s="43">
        <f>'Population Estimate'!O86*Assumptions!H$41*'Property % affected'!G87</f>
        <v>362.1088020455897</v>
      </c>
      <c r="AB87" s="44">
        <f>'Population Estimate'!J86*Assumptions!C$41*'Property % affected'!H87</f>
        <v>167.29523568866782</v>
      </c>
      <c r="AC87" s="44">
        <f>'Population Estimate'!K86*Assumptions!D$41*'Property % affected'!I87</f>
        <v>200.50493317357211</v>
      </c>
      <c r="AD87" s="44">
        <f>'Population Estimate'!L86*Assumptions!E$41*'Property % affected'!J87</f>
        <v>129.6894957194441</v>
      </c>
      <c r="AE87" s="44">
        <f>'Population Estimate'!M86*Assumptions!F$41*'Property % affected'!K87</f>
        <v>155.44097872302552</v>
      </c>
      <c r="AF87" s="44">
        <f>'Population Estimate'!N86*Assumptions!G$41*'Property % affected'!L87</f>
        <v>125.53119065608917</v>
      </c>
      <c r="AG87" s="44">
        <f>'Population Estimate'!O86*Assumptions!H$41*'Property % affected'!M87</f>
        <v>47.998035445483971</v>
      </c>
      <c r="AH87" s="45">
        <f>'Population Estimate'!J86*Assumptions!C$41*'Property % affected'!N87</f>
        <v>18784.059604214039</v>
      </c>
      <c r="AI87" s="45">
        <f>'Population Estimate'!K86*Assumptions!D$41*'Property % affected'!O87</f>
        <v>37742.857105514544</v>
      </c>
      <c r="AJ87" s="45">
        <f>'Population Estimate'!L86*Assumptions!E$41*'Property % affected'!P87</f>
        <v>28311.007609176926</v>
      </c>
      <c r="AK87" s="45">
        <f>'Population Estimate'!M86*Assumptions!F$41*'Property % affected'!Q87</f>
        <v>15371.139177669824</v>
      </c>
      <c r="AL87" s="45">
        <f>'Population Estimate'!N86*Assumptions!G$41*'Property % affected'!R87</f>
        <v>9682.4839014827339</v>
      </c>
      <c r="AM87" s="45">
        <f>'Population Estimate'!O86*Assumptions!H$41*'Property % affected'!S87</f>
        <v>4936.2521306429126</v>
      </c>
    </row>
    <row r="88" spans="1:39" x14ac:dyDescent="0.35">
      <c r="A88">
        <v>2107</v>
      </c>
      <c r="B88" s="43">
        <f>'Property % affected'!B88*'Population Estimate'!B87</f>
        <v>596.80356564335989</v>
      </c>
      <c r="C88" s="43">
        <f>'Property % affected'!C88*'Population Estimate'!C87</f>
        <v>879.8431092996957</v>
      </c>
      <c r="D88" s="43">
        <f>'Property % affected'!D88*'Population Estimate'!D87</f>
        <v>961.10503792109159</v>
      </c>
      <c r="E88" s="43">
        <f>'Property % affected'!E88*'Population Estimate'!E87</f>
        <v>932.60151712492029</v>
      </c>
      <c r="F88" s="43">
        <f>'Property % affected'!F88*'Population Estimate'!F87</f>
        <v>711.17046197667821</v>
      </c>
      <c r="G88" s="43">
        <f>'Property % affected'!G88*'Population Estimate'!G87</f>
        <v>407.36517347686464</v>
      </c>
      <c r="H88" s="44">
        <f>'Property % affected'!H88*'Population Estimate'!B87</f>
        <v>180.78301253228389</v>
      </c>
      <c r="I88" s="44">
        <f>'Property % affected'!I88*'Population Estimate'!C87</f>
        <v>220.88964335100724</v>
      </c>
      <c r="J88" s="44">
        <f>'Property % affected'!J88*'Population Estimate'!D87</f>
        <v>144.39099893687327</v>
      </c>
      <c r="K88" s="44">
        <f>'Property % affected'!K88*'Population Estimate'!E87</f>
        <v>156.78223794085395</v>
      </c>
      <c r="L88" s="44">
        <f>'Property % affected'!L88*'Population Estimate'!F87</f>
        <v>128.92205274108522</v>
      </c>
      <c r="M88" s="44">
        <f>'Property % affected'!M88*'Population Estimate'!G87</f>
        <v>52.794477302525493</v>
      </c>
      <c r="N88" s="45">
        <f>'Property % affected'!N88*'Population Estimate'!B87</f>
        <v>20457.038319315358</v>
      </c>
      <c r="O88" s="45">
        <f>'Property % affected'!O88*'Population Estimate'!C87</f>
        <v>41904.852802802758</v>
      </c>
      <c r="P88" s="45">
        <f>'Property % affected'!P88*'Population Estimate'!D87</f>
        <v>31766.5390283774</v>
      </c>
      <c r="Q88" s="45">
        <f>'Property % affected'!Q88*'Population Estimate'!E87</f>
        <v>15624.878436397288</v>
      </c>
      <c r="R88" s="45">
        <f>'Property % affected'!R88*'Population Estimate'!F87</f>
        <v>10021.704716550508</v>
      </c>
      <c r="S88" s="45">
        <f>'Property % affected'!S88*'Population Estimate'!G87</f>
        <v>5471.9437152526443</v>
      </c>
      <c r="U88">
        <v>2107</v>
      </c>
      <c r="V88" s="43">
        <f>'Population Estimate'!J87*Assumptions!C$41*'Property % affected'!B88</f>
        <v>555.60960018440323</v>
      </c>
      <c r="W88" s="43">
        <f>'Population Estimate'!K87*Assumptions!D$41*'Property % affected'!C88</f>
        <v>803.46566673553093</v>
      </c>
      <c r="X88" s="43">
        <f>'Population Estimate'!L87*Assumptions!E$41*'Property % affected'!D88</f>
        <v>868.45618462660286</v>
      </c>
      <c r="Y88" s="43">
        <f>'Population Estimate'!M87*Assumptions!F$41*'Property % affected'!E88</f>
        <v>930.20176309356657</v>
      </c>
      <c r="Z88" s="43">
        <f>'Population Estimate'!N87*Assumptions!G$41*'Property % affected'!F88</f>
        <v>696.64339586348228</v>
      </c>
      <c r="AA88" s="43">
        <f>'Population Estimate'!O87*Assumptions!H$41*'Property % affected'!G88</f>
        <v>372.59004160346382</v>
      </c>
      <c r="AB88" s="44">
        <f>'Population Estimate'!J87*Assumptions!C$41*'Property % affected'!H88</f>
        <v>168.30458645955608</v>
      </c>
      <c r="AC88" s="44">
        <f>'Population Estimate'!K87*Assumptions!D$41*'Property % affected'!I88</f>
        <v>201.71464968481973</v>
      </c>
      <c r="AD88" s="44">
        <f>'Population Estimate'!L87*Assumptions!E$41*'Property % affected'!J88</f>
        <v>130.47195788545662</v>
      </c>
      <c r="AE88" s="44">
        <f>'Population Estimate'!M87*Assumptions!F$41*'Property % affected'!K88</f>
        <v>156.37880860835284</v>
      </c>
      <c r="AF88" s="44">
        <f>'Population Estimate'!N87*Assumptions!G$41*'Property % affected'!L88</f>
        <v>126.28856431074024</v>
      </c>
      <c r="AG88" s="44">
        <f>'Population Estimate'!O87*Assumptions!H$41*'Property % affected'!M88</f>
        <v>48.287624410038703</v>
      </c>
      <c r="AH88" s="45">
        <f>'Population Estimate'!J87*Assumptions!C$41*'Property % affected'!N88</f>
        <v>19045.004983003124</v>
      </c>
      <c r="AI88" s="45">
        <f>'Population Estimate'!K87*Assumptions!D$41*'Property % affected'!O88</f>
        <v>38267.175296123954</v>
      </c>
      <c r="AJ88" s="45">
        <f>'Population Estimate'!L87*Assumptions!E$41*'Property % affected'!P88</f>
        <v>28704.299941086898</v>
      </c>
      <c r="AK88" s="45">
        <f>'Population Estimate'!M87*Assumptions!F$41*'Property % affected'!Q88</f>
        <v>15584.672770495359</v>
      </c>
      <c r="AL88" s="45">
        <f>'Population Estimate'!N87*Assumptions!G$41*'Property % affected'!R88</f>
        <v>9816.9915362820175</v>
      </c>
      <c r="AM88" s="45">
        <f>'Population Estimate'!O87*Assumptions!H$41*'Property % affected'!S88</f>
        <v>5004.8258154144432</v>
      </c>
    </row>
    <row r="89" spans="1:39" x14ac:dyDescent="0.35">
      <c r="A89">
        <v>2108</v>
      </c>
      <c r="B89" s="43">
        <f>'Property % affected'!B89*'Population Estimate'!B88</f>
        <v>614.07804531677561</v>
      </c>
      <c r="C89" s="43">
        <f>'Property % affected'!C89*'Population Estimate'!C88</f>
        <v>905.31016878518665</v>
      </c>
      <c r="D89" s="43">
        <f>'Property % affected'!D89*'Population Estimate'!D88</f>
        <v>988.9242239939623</v>
      </c>
      <c r="E89" s="43">
        <f>'Property % affected'!E89*'Population Estimate'!E88</f>
        <v>959.59566876609574</v>
      </c>
      <c r="F89" s="43">
        <f>'Property % affected'!F89*'Population Estimate'!F88</f>
        <v>731.75529155373738</v>
      </c>
      <c r="G89" s="43">
        <f>'Property % affected'!G89*'Population Estimate'!G88</f>
        <v>419.1563587411444</v>
      </c>
      <c r="H89" s="44">
        <f>'Property % affected'!H89*'Population Estimate'!B88</f>
        <v>181.873739786481</v>
      </c>
      <c r="I89" s="44">
        <f>'Property % affected'!I89*'Population Estimate'!C88</f>
        <v>222.22234796079354</v>
      </c>
      <c r="J89" s="44">
        <f>'Property % affected'!J89*'Population Estimate'!D88</f>
        <v>145.2621604226521</v>
      </c>
      <c r="K89" s="44">
        <f>'Property % affected'!K89*'Population Estimate'!E88</f>
        <v>157.72816011296936</v>
      </c>
      <c r="L89" s="44">
        <f>'Property % affected'!L89*'Population Estimate'!F88</f>
        <v>129.69988465472605</v>
      </c>
      <c r="M89" s="44">
        <f>'Property % affected'!M89*'Population Estimate'!G88</f>
        <v>53.113004881297158</v>
      </c>
      <c r="N89" s="45">
        <f>'Property % affected'!N89*'Population Estimate'!B88</f>
        <v>20741.224471063884</v>
      </c>
      <c r="O89" s="45">
        <f>'Property % affected'!O89*'Population Estimate'!C88</f>
        <v>42486.988822285748</v>
      </c>
      <c r="P89" s="45">
        <f>'Property % affected'!P89*'Population Estimate'!D88</f>
        <v>32207.835091860848</v>
      </c>
      <c r="Q89" s="45">
        <f>'Property % affected'!Q89*'Population Estimate'!E88</f>
        <v>15841.936937489583</v>
      </c>
      <c r="R89" s="45">
        <f>'Property % affected'!R89*'Population Estimate'!F88</f>
        <v>10160.924756758746</v>
      </c>
      <c r="S89" s="45">
        <f>'Property % affected'!S89*'Population Estimate'!G88</f>
        <v>5547.9591483153054</v>
      </c>
      <c r="U89">
        <v>2108</v>
      </c>
      <c r="V89" s="43">
        <f>'Population Estimate'!J88*Assumptions!C$41*'Property % affected'!B89</f>
        <v>571.69172049545318</v>
      </c>
      <c r="W89" s="43">
        <f>'Population Estimate'!K88*Assumptions!D$41*'Property % affected'!C89</f>
        <v>826.72198108638145</v>
      </c>
      <c r="X89" s="43">
        <f>'Population Estimate'!L88*Assumptions!E$41*'Property % affected'!D89</f>
        <v>893.59364956854256</v>
      </c>
      <c r="Y89" s="43">
        <f>'Population Estimate'!M88*Assumptions!F$41*'Property % affected'!E89</f>
        <v>957.12645385243127</v>
      </c>
      <c r="Z89" s="43">
        <f>'Population Estimate'!N88*Assumptions!G$41*'Property % affected'!F89</f>
        <v>716.80773950055482</v>
      </c>
      <c r="AA89" s="43">
        <f>'Population Estimate'!O88*Assumptions!H$41*'Property % affected'!G89</f>
        <v>383.37466064852225</v>
      </c>
      <c r="AB89" s="44">
        <f>'Population Estimate'!J88*Assumptions!C$41*'Property % affected'!H89</f>
        <v>169.32002699728375</v>
      </c>
      <c r="AC89" s="44">
        <f>'Population Estimate'!K88*Assumptions!D$41*'Property % affected'!I89</f>
        <v>202.93166483961903</v>
      </c>
      <c r="AD89" s="44">
        <f>'Population Estimate'!L88*Assumptions!E$41*'Property % affected'!J89</f>
        <v>131.25914091986212</v>
      </c>
      <c r="AE89" s="44">
        <f>'Population Estimate'!M88*Assumptions!F$41*'Property % affected'!K89</f>
        <v>157.32229674995875</v>
      </c>
      <c r="AF89" s="44">
        <f>'Population Estimate'!N88*Assumptions!G$41*'Property % affected'!L89</f>
        <v>127.05050746600516</v>
      </c>
      <c r="AG89" s="44">
        <f>'Population Estimate'!O88*Assumptions!H$41*'Property % affected'!M89</f>
        <v>48.578960566277701</v>
      </c>
      <c r="AH89" s="45">
        <f>'Population Estimate'!J88*Assumptions!C$41*'Property % affected'!N89</f>
        <v>19309.575376413442</v>
      </c>
      <c r="AI89" s="45">
        <f>'Population Estimate'!K88*Assumptions!D$41*'Property % affected'!O89</f>
        <v>38798.777237516602</v>
      </c>
      <c r="AJ89" s="45">
        <f>'Population Estimate'!L88*Assumptions!E$41*'Property % affected'!P89</f>
        <v>29103.055831923302</v>
      </c>
      <c r="AK89" s="45">
        <f>'Population Estimate'!M88*Assumptions!F$41*'Property % affected'!Q89</f>
        <v>15801.172740421373</v>
      </c>
      <c r="AL89" s="45">
        <f>'Population Estimate'!N88*Assumptions!G$41*'Property % affected'!R89</f>
        <v>9953.3677312569107</v>
      </c>
      <c r="AM89" s="45">
        <f>'Population Estimate'!O88*Assumptions!H$41*'Property % affected'!S89</f>
        <v>5074.3521156761672</v>
      </c>
    </row>
    <row r="90" spans="1:39" x14ac:dyDescent="0.35">
      <c r="A90">
        <v>2109</v>
      </c>
      <c r="B90" s="43">
        <f>'Property % affected'!B90*'Population Estimate'!B89</f>
        <v>631.85253481782297</v>
      </c>
      <c r="C90" s="43">
        <f>'Property % affected'!C90*'Population Estimate'!C89</f>
        <v>931.51437232736475</v>
      </c>
      <c r="D90" s="43">
        <f>'Property % affected'!D90*'Population Estimate'!D89</f>
        <v>1017.5486364294279</v>
      </c>
      <c r="E90" s="43">
        <f>'Property % affected'!E90*'Population Estimate'!E89</f>
        <v>987.37116614759702</v>
      </c>
      <c r="F90" s="43">
        <f>'Property % affected'!F90*'Population Estimate'!F89</f>
        <v>752.93594903897338</v>
      </c>
      <c r="G90" s="43">
        <f>'Property % affected'!G90*'Population Estimate'!G89</f>
        <v>431.28883987210281</v>
      </c>
      <c r="H90" s="44">
        <f>'Property % affected'!H90*'Population Estimate'!B89</f>
        <v>182.97104778035265</v>
      </c>
      <c r="I90" s="44">
        <f>'Property % affected'!I90*'Population Estimate'!C89</f>
        <v>223.5630932444204</v>
      </c>
      <c r="J90" s="44">
        <f>'Property % affected'!J90*'Population Estimate'!D89</f>
        <v>146.13857793089693</v>
      </c>
      <c r="K90" s="44">
        <f>'Property % affected'!K90*'Population Estimate'!E89</f>
        <v>158.67978936496479</v>
      </c>
      <c r="L90" s="44">
        <f>'Property % affected'!L90*'Population Estimate'!F89</f>
        <v>130.48240950082507</v>
      </c>
      <c r="M90" s="44">
        <f>'Property % affected'!M90*'Population Estimate'!G89</f>
        <v>53.433454248551669</v>
      </c>
      <c r="N90" s="45">
        <f>'Property % affected'!N90*'Population Estimate'!B89</f>
        <v>21029.358494815438</v>
      </c>
      <c r="O90" s="45">
        <f>'Property % affected'!O90*'Population Estimate'!C89</f>
        <v>43077.211789282279</v>
      </c>
      <c r="P90" s="45">
        <f>'Property % affected'!P90*'Population Estimate'!D89</f>
        <v>32655.261575012377</v>
      </c>
      <c r="Q90" s="45">
        <f>'Property % affected'!Q90*'Population Estimate'!E89</f>
        <v>16062.010783186846</v>
      </c>
      <c r="R90" s="45">
        <f>'Property % affected'!R90*'Population Estimate'!F89</f>
        <v>10302.078821181807</v>
      </c>
      <c r="S90" s="45">
        <f>'Property % affected'!S90*'Population Estimate'!G89</f>
        <v>5625.0305765351513</v>
      </c>
      <c r="U90">
        <v>2109</v>
      </c>
      <c r="V90" s="43">
        <f>'Population Estimate'!J89*Assumptions!C$41*'Property % affected'!B90</f>
        <v>588.23933779146034</v>
      </c>
      <c r="W90" s="43">
        <f>'Population Estimate'!K89*Assumptions!D$41*'Property % affected'!C90</f>
        <v>850.6514494742712</v>
      </c>
      <c r="X90" s="43">
        <f>'Population Estimate'!L89*Assumptions!E$41*'Property % affected'!D90</f>
        <v>919.45871845284876</v>
      </c>
      <c r="Y90" s="43">
        <f>'Population Estimate'!M89*Assumptions!F$41*'Property % affected'!E90</f>
        <v>984.83047980632898</v>
      </c>
      <c r="Z90" s="43">
        <f>'Population Estimate'!N89*Assumptions!G$41*'Property % affected'!F90</f>
        <v>737.55574007994335</v>
      </c>
      <c r="AA90" s="43">
        <f>'Population Estimate'!O89*Assumptions!H$41*'Property % affected'!G90</f>
        <v>394.47144050025838</v>
      </c>
      <c r="AB90" s="44">
        <f>'Population Estimate'!J89*Assumptions!C$41*'Property % affected'!H90</f>
        <v>170.34159404354787</v>
      </c>
      <c r="AC90" s="44">
        <f>'Population Estimate'!K89*Assumptions!D$41*'Property % affected'!I90</f>
        <v>204.15602267324371</v>
      </c>
      <c r="AD90" s="44">
        <f>'Population Estimate'!L89*Assumptions!E$41*'Property % affected'!J90</f>
        <v>132.05107330531357</v>
      </c>
      <c r="AE90" s="44">
        <f>'Population Estimate'!M89*Assumptions!F$41*'Property % affected'!K90</f>
        <v>158.27147728608585</v>
      </c>
      <c r="AF90" s="44">
        <f>'Population Estimate'!N89*Assumptions!G$41*'Property % affected'!L90</f>
        <v>127.81704769128217</v>
      </c>
      <c r="AG90" s="44">
        <f>'Population Estimate'!O89*Assumptions!H$41*'Property % affected'!M90</f>
        <v>48.872054455620571</v>
      </c>
      <c r="AH90" s="45">
        <f>'Population Estimate'!J89*Assumptions!C$41*'Property % affected'!N90</f>
        <v>19577.821142612152</v>
      </c>
      <c r="AI90" s="45">
        <f>'Population Estimate'!K89*Assumptions!D$41*'Property % affected'!O90</f>
        <v>39337.764114481462</v>
      </c>
      <c r="AJ90" s="45">
        <f>'Population Estimate'!L89*Assumptions!E$41*'Property % affected'!P90</f>
        <v>29507.351180638947</v>
      </c>
      <c r="AK90" s="45">
        <f>'Population Estimate'!M89*Assumptions!F$41*'Property % affected'!Q90</f>
        <v>16020.680295919972</v>
      </c>
      <c r="AL90" s="45">
        <f>'Population Estimate'!N89*Assumptions!G$41*'Property % affected'!R90</f>
        <v>10091.63844416911</v>
      </c>
      <c r="AM90" s="45">
        <f>'Population Estimate'!O89*Assumptions!H$41*'Property % affected'!S90</f>
        <v>5144.8442650216293</v>
      </c>
    </row>
    <row r="91" spans="1:39" x14ac:dyDescent="0.35">
      <c r="A91">
        <v>2110</v>
      </c>
      <c r="B91" s="43">
        <f>'Property % affected'!B91*'Population Estimate'!B90</f>
        <v>617.7012626353029</v>
      </c>
      <c r="C91" s="43">
        <f>'Property % affected'!C91*'Population Estimate'!C90</f>
        <v>910.65173002027223</v>
      </c>
      <c r="D91" s="43">
        <f>'Property % affected'!D91*'Population Estimate'!D90</f>
        <v>994.75912951193686</v>
      </c>
      <c r="E91" s="43">
        <f>'Property % affected'!E91*'Population Estimate'!E90</f>
        <v>965.25752831696707</v>
      </c>
      <c r="F91" s="43">
        <f>'Property % affected'!F91*'Population Estimate'!F90</f>
        <v>736.07283468282583</v>
      </c>
      <c r="G91" s="43">
        <f>'Property % affected'!G91*'Population Estimate'!G90</f>
        <v>421.62948832091666</v>
      </c>
      <c r="H91" s="44">
        <f>'Property % affected'!H91*'Population Estimate'!B90</f>
        <v>174.8901493245352</v>
      </c>
      <c r="I91" s="44">
        <f>'Property % affected'!I91*'Population Estimate'!C90</f>
        <v>213.68945106500126</v>
      </c>
      <c r="J91" s="44">
        <f>'Property % affected'!J91*'Population Estimate'!D90</f>
        <v>139.68438190883126</v>
      </c>
      <c r="K91" s="44">
        <f>'Property % affected'!K91*'Population Estimate'!E90</f>
        <v>151.67171196471901</v>
      </c>
      <c r="L91" s="44">
        <f>'Property % affected'!L91*'Population Estimate'!F90</f>
        <v>124.71966662845364</v>
      </c>
      <c r="M91" s="44">
        <f>'Property % affected'!M91*'Population Estimate'!G90</f>
        <v>51.073570960106743</v>
      </c>
      <c r="N91" s="45">
        <f>'Property % affected'!N91*'Population Estimate'!B90</f>
        <v>20257.612207178176</v>
      </c>
      <c r="O91" s="45">
        <f>'Property % affected'!O91*'Population Estimate'!C90</f>
        <v>41496.341964444837</v>
      </c>
      <c r="P91" s="45">
        <f>'Property % affected'!P91*'Population Estimate'!D90</f>
        <v>31456.861875917759</v>
      </c>
      <c r="Q91" s="45">
        <f>'Property % affected'!Q91*'Population Estimate'!E90</f>
        <v>15472.558794103581</v>
      </c>
      <c r="R91" s="45">
        <f>'Property % affected'!R91*'Population Estimate'!F90</f>
        <v>9924.0077978953086</v>
      </c>
      <c r="S91" s="45">
        <f>'Property % affected'!S91*'Population Estimate'!G90</f>
        <v>5418.6002916380949</v>
      </c>
      <c r="U91">
        <v>2110</v>
      </c>
      <c r="V91" s="43">
        <f>'Population Estimate'!J90*Assumptions!C$41*'Property % affected'!B91</f>
        <v>575.0648476709888</v>
      </c>
      <c r="W91" s="43">
        <f>'Population Estimate'!K90*Assumptions!D$41*'Property % affected'!C91</f>
        <v>831.59985194062119</v>
      </c>
      <c r="X91" s="43">
        <f>'Population Estimate'!L90*Assumptions!E$41*'Property % affected'!D91</f>
        <v>898.86608034755261</v>
      </c>
      <c r="Y91" s="43">
        <f>'Population Estimate'!M90*Assumptions!F$41*'Property % affected'!E91</f>
        <v>962.77374440461153</v>
      </c>
      <c r="Z91" s="43">
        <f>'Population Estimate'!N90*Assumptions!G$41*'Property % affected'!F91</f>
        <v>721.0370882545443</v>
      </c>
      <c r="AA91" s="43">
        <f>'Population Estimate'!O90*Assumptions!H$41*'Property % affected'!G91</f>
        <v>385.63666906999197</v>
      </c>
      <c r="AB91" s="44">
        <f>'Population Estimate'!J90*Assumptions!C$41*'Property % affected'!H91</f>
        <v>162.81847417859294</v>
      </c>
      <c r="AC91" s="44">
        <f>'Population Estimate'!K90*Assumptions!D$41*'Property % affected'!I91</f>
        <v>195.13949187025841</v>
      </c>
      <c r="AD91" s="44">
        <f>'Population Estimate'!L90*Assumptions!E$41*'Property % affected'!J91</f>
        <v>126.21905054921648</v>
      </c>
      <c r="AE91" s="44">
        <f>'Population Estimate'!M90*Assumptions!F$41*'Property % affected'!K91</f>
        <v>151.28143294892698</v>
      </c>
      <c r="AF91" s="44">
        <f>'Population Estimate'!N90*Assumptions!G$41*'Property % affected'!L91</f>
        <v>122.17202026292341</v>
      </c>
      <c r="AG91" s="44">
        <f>'Population Estimate'!O90*Assumptions!H$41*'Property % affected'!M91</f>
        <v>46.713624943552936</v>
      </c>
      <c r="AH91" s="45">
        <f>'Population Estimate'!J90*Assumptions!C$41*'Property % affected'!N91</f>
        <v>18859.344124372998</v>
      </c>
      <c r="AI91" s="45">
        <f>'Population Estimate'!K90*Assumptions!D$41*'Property % affected'!O91</f>
        <v>37894.126476805257</v>
      </c>
      <c r="AJ91" s="45">
        <f>'Population Estimate'!L90*Assumptions!E$41*'Property % affected'!P91</f>
        <v>28424.475127273774</v>
      </c>
      <c r="AK91" s="45">
        <f>'Population Estimate'!M90*Assumptions!F$41*'Property % affected'!Q91</f>
        <v>15432.745074460516</v>
      </c>
      <c r="AL91" s="45">
        <f>'Population Estimate'!N90*Assumptions!G$41*'Property % affected'!R91</f>
        <v>9721.2902708101828</v>
      </c>
      <c r="AM91" s="45">
        <f>'Population Estimate'!O90*Assumptions!H$41*'Property % affected'!S91</f>
        <v>4956.0361060385021</v>
      </c>
    </row>
    <row r="92" spans="1:39" x14ac:dyDescent="0.35">
      <c r="A92">
        <v>2111</v>
      </c>
      <c r="B92" s="43">
        <f>'Property % affected'!B92*'Population Estimate'!B91</f>
        <v>635.58062616446318</v>
      </c>
      <c r="C92" s="43">
        <f>'Property % affected'!C92*'Population Estimate'!C91</f>
        <v>937.01054505656953</v>
      </c>
      <c r="D92" s="43">
        <f>'Property % affected'!D92*'Population Estimate'!D91</f>
        <v>1023.5524332921752</v>
      </c>
      <c r="E92" s="43">
        <f>'Property % affected'!E92*'Population Estimate'!E91</f>
        <v>993.19690822758776</v>
      </c>
      <c r="F92" s="43">
        <f>'Property % affected'!F92*'Population Estimate'!F91</f>
        <v>757.37846345730338</v>
      </c>
      <c r="G92" s="43">
        <f>'Property % affected'!G92*'Population Estimate'!G91</f>
        <v>433.83355418949236</v>
      </c>
      <c r="H92" s="44">
        <f>'Property % affected'!H92*'Population Estimate'!B91</f>
        <v>175.94532287036162</v>
      </c>
      <c r="I92" s="44">
        <f>'Property % affected'!I92*'Population Estimate'!C91</f>
        <v>214.97871439204863</v>
      </c>
      <c r="J92" s="44">
        <f>'Property % affected'!J92*'Population Estimate'!D91</f>
        <v>140.52714672505772</v>
      </c>
      <c r="K92" s="44">
        <f>'Property % affected'!K92*'Population Estimate'!E91</f>
        <v>152.58680054308371</v>
      </c>
      <c r="L92" s="44">
        <f>'Property % affected'!L92*'Population Estimate'!F91</f>
        <v>125.47214407431842</v>
      </c>
      <c r="M92" s="44">
        <f>'Property % affected'!M92*'Population Estimate'!G91</f>
        <v>51.381715707973527</v>
      </c>
      <c r="N92" s="45">
        <f>'Property % affected'!N92*'Population Estimate'!B91</f>
        <v>20539.027960862142</v>
      </c>
      <c r="O92" s="45">
        <f>'Property % affected'!O92*'Population Estimate'!C91</f>
        <v>42072.803011759876</v>
      </c>
      <c r="P92" s="45">
        <f>'Property % affected'!P92*'Population Estimate'!D91</f>
        <v>31893.85595018516</v>
      </c>
      <c r="Q92" s="45">
        <f>'Property % affected'!Q92*'Population Estimate'!E91</f>
        <v>15687.501293245668</v>
      </c>
      <c r="R92" s="45">
        <f>'Property % affected'!R92*'Population Estimate'!F91</f>
        <v>10061.870646954127</v>
      </c>
      <c r="S92" s="45">
        <f>'Property % affected'!S92*'Population Estimate'!G91</f>
        <v>5493.874685746754</v>
      </c>
      <c r="U92">
        <v>2111</v>
      </c>
      <c r="V92" s="43">
        <f>'Population Estimate'!J91*Assumptions!C$41*'Property % affected'!B92</f>
        <v>591.71010013572493</v>
      </c>
      <c r="W92" s="43">
        <f>'Population Estimate'!K91*Assumptions!D$41*'Property % affected'!C92</f>
        <v>855.67051030419464</v>
      </c>
      <c r="X92" s="43">
        <f>'Population Estimate'!L91*Assumptions!E$41*'Property % affected'!D92</f>
        <v>924.88375974487315</v>
      </c>
      <c r="Y92" s="43">
        <f>'Population Estimate'!M91*Assumptions!F$41*'Property % affected'!E92</f>
        <v>990.6412311879501</v>
      </c>
      <c r="Z92" s="43">
        <f>'Population Estimate'!N91*Assumptions!G$41*'Property % affected'!F92</f>
        <v>741.90750733691823</v>
      </c>
      <c r="AA92" s="43">
        <f>'Population Estimate'!O91*Assumptions!H$41*'Property % affected'!G92</f>
        <v>396.79892275725337</v>
      </c>
      <c r="AB92" s="44">
        <f>'Population Estimate'!J91*Assumptions!C$41*'Property % affected'!H92</f>
        <v>163.80081507880155</v>
      </c>
      <c r="AC92" s="44">
        <f>'Population Estimate'!K91*Assumptions!D$41*'Property % affected'!I92</f>
        <v>196.31683679427363</v>
      </c>
      <c r="AD92" s="44">
        <f>'Population Estimate'!L91*Assumptions!E$41*'Property % affected'!J92</f>
        <v>126.98057430360311</v>
      </c>
      <c r="AE92" s="44">
        <f>'Population Estimate'!M91*Assumptions!F$41*'Property % affected'!K92</f>
        <v>152.19416683725026</v>
      </c>
      <c r="AF92" s="44">
        <f>'Population Estimate'!N91*Assumptions!G$41*'Property % affected'!L92</f>
        <v>122.90912686566519</v>
      </c>
      <c r="AG92" s="44">
        <f>'Population Estimate'!O91*Assumptions!H$41*'Property % affected'!M92</f>
        <v>46.995464609540228</v>
      </c>
      <c r="AH92" s="45">
        <f>'Population Estimate'!J91*Assumptions!C$41*'Property % affected'!N92</f>
        <v>19121.335344585277</v>
      </c>
      <c r="AI92" s="45">
        <f>'Population Estimate'!K91*Assumptions!D$41*'Property % affected'!O92</f>
        <v>38420.546079155378</v>
      </c>
      <c r="AJ92" s="45">
        <f>'Population Estimate'!L91*Assumptions!E$41*'Property % affected'!P92</f>
        <v>28819.343733168913</v>
      </c>
      <c r="AK92" s="45">
        <f>'Population Estimate'!M91*Assumptions!F$41*'Property % affected'!Q92</f>
        <v>15647.1344872958</v>
      </c>
      <c r="AL92" s="45">
        <f>'Population Estimate'!N91*Assumptions!G$41*'Property % affected'!R92</f>
        <v>9856.3369979546205</v>
      </c>
      <c r="AM92" s="45">
        <f>'Population Estimate'!O91*Assumptions!H$41*'Property % affected'!S92</f>
        <v>5024.8846268711586</v>
      </c>
    </row>
    <row r="93" spans="1:39" x14ac:dyDescent="0.35">
      <c r="A93">
        <v>2112</v>
      </c>
      <c r="B93" s="43">
        <f>'Property % affected'!B93*'Population Estimate'!B92</f>
        <v>653.97750788493192</v>
      </c>
      <c r="C93" s="43">
        <f>'Property % affected'!C93*'Population Estimate'!C92</f>
        <v>964.13231601466828</v>
      </c>
      <c r="D93" s="43">
        <f>'Property % affected'!D93*'Population Estimate'!D92</f>
        <v>1053.1791592728086</v>
      </c>
      <c r="E93" s="43">
        <f>'Property % affected'!E93*'Population Estimate'!E92</f>
        <v>1021.9449935115313</v>
      </c>
      <c r="F93" s="43">
        <f>'Property % affected'!F93*'Population Estimate'!F92</f>
        <v>779.30078367328952</v>
      </c>
      <c r="G93" s="43">
        <f>'Property % affected'!G93*'Population Estimate'!G92</f>
        <v>446.39086675416036</v>
      </c>
      <c r="H93" s="44">
        <f>'Property % affected'!H93*'Population Estimate'!B92</f>
        <v>177.00686264788331</v>
      </c>
      <c r="I93" s="44">
        <f>'Property % affected'!I93*'Population Estimate'!C92</f>
        <v>216.27575629645759</v>
      </c>
      <c r="J93" s="44">
        <f>'Property % affected'!J93*'Population Estimate'!D92</f>
        <v>141.37499623669373</v>
      </c>
      <c r="K93" s="44">
        <f>'Property % affected'!K93*'Population Estimate'!E92</f>
        <v>153.50741017145444</v>
      </c>
      <c r="L93" s="44">
        <f>'Property % affected'!L93*'Population Estimate'!F92</f>
        <v>126.22916148025402</v>
      </c>
      <c r="M93" s="44">
        <f>'Property % affected'!M93*'Population Estimate'!G92</f>
        <v>51.691719601066566</v>
      </c>
      <c r="N93" s="45">
        <f>'Property % affected'!N93*'Population Estimate'!B92</f>
        <v>20824.353100588829</v>
      </c>
      <c r="O93" s="45">
        <f>'Property % affected'!O93*'Population Estimate'!C92</f>
        <v>42657.272170714154</v>
      </c>
      <c r="P93" s="45">
        <f>'Property % affected'!P93*'Population Estimate'!D92</f>
        <v>32336.920681522493</v>
      </c>
      <c r="Q93" s="45">
        <f>'Property % affected'!Q93*'Population Estimate'!E92</f>
        <v>15905.429741806483</v>
      </c>
      <c r="R93" s="45">
        <f>'Property % affected'!R93*'Population Estimate'!F92</f>
        <v>10201.64866632898</v>
      </c>
      <c r="S93" s="45">
        <f>'Property % affected'!S93*'Population Estimate'!G92</f>
        <v>5570.194780609012</v>
      </c>
      <c r="U93">
        <v>2112</v>
      </c>
      <c r="V93" s="43">
        <f>'Population Estimate'!J92*Assumptions!C$41*'Property % affected'!B93</f>
        <v>608.83714944604606</v>
      </c>
      <c r="W93" s="43">
        <f>'Population Estimate'!K92*Assumptions!D$41*'Property % affected'!C93</f>
        <v>880.43789389289134</v>
      </c>
      <c r="X93" s="43">
        <f>'Population Estimate'!L92*Assumptions!E$41*'Property % affected'!D93</f>
        <v>951.65452089265864</v>
      </c>
      <c r="Y93" s="43">
        <f>'Population Estimate'!M92*Assumptions!F$41*'Property % affected'!E93</f>
        <v>1019.3153423979863</v>
      </c>
      <c r="Z93" s="43">
        <f>'Population Estimate'!N92*Assumptions!G$41*'Property % affected'!F93</f>
        <v>763.3820207159232</v>
      </c>
      <c r="AA93" s="43">
        <f>'Population Estimate'!O92*Assumptions!H$41*'Property % affected'!G93</f>
        <v>408.28426788620578</v>
      </c>
      <c r="AB93" s="44">
        <f>'Population Estimate'!J92*Assumptions!C$41*'Property % affected'!H93</f>
        <v>164.78908278583648</v>
      </c>
      <c r="AC93" s="44">
        <f>'Population Estimate'!K92*Assumptions!D$41*'Property % affected'!I93</f>
        <v>197.50128505271297</v>
      </c>
      <c r="AD93" s="44">
        <f>'Population Estimate'!L92*Assumptions!E$41*'Property % affected'!J93</f>
        <v>127.74669259760938</v>
      </c>
      <c r="AE93" s="44">
        <f>'Population Estimate'!M92*Assumptions!F$41*'Property % affected'!K93</f>
        <v>153.11240756890956</v>
      </c>
      <c r="AF93" s="44">
        <f>'Population Estimate'!N92*Assumptions!G$41*'Property % affected'!L93</f>
        <v>123.65068069079584</v>
      </c>
      <c r="AG93" s="44">
        <f>'Population Estimate'!O92*Assumptions!H$41*'Property % affected'!M93</f>
        <v>47.279004712978484</v>
      </c>
      <c r="AH93" s="45">
        <f>'Population Estimate'!J92*Assumptions!C$41*'Property % affected'!N93</f>
        <v>19386.966108093206</v>
      </c>
      <c r="AI93" s="45">
        <f>'Population Estimate'!K92*Assumptions!D$41*'Property % affected'!O93</f>
        <v>38954.278624789942</v>
      </c>
      <c r="AJ93" s="45">
        <f>'Population Estimate'!L92*Assumptions!E$41*'Property % affected'!P93</f>
        <v>29219.697795355642</v>
      </c>
      <c r="AK93" s="45">
        <f>'Population Estimate'!M92*Assumptions!F$41*'Property % affected'!Q93</f>
        <v>15864.502166156613</v>
      </c>
      <c r="AL93" s="45">
        <f>'Population Estimate'!N92*Assumptions!G$41*'Property % affected'!R93</f>
        <v>9993.2597742658272</v>
      </c>
      <c r="AM93" s="45">
        <f>'Population Estimate'!O92*Assumptions!H$41*'Property % affected'!S93</f>
        <v>5094.6895811759341</v>
      </c>
    </row>
    <row r="94" spans="1:39" x14ac:dyDescent="0.35">
      <c r="A94">
        <v>2113</v>
      </c>
      <c r="B94" s="43">
        <f>'Property % affected'!B94*'Population Estimate'!B93</f>
        <v>672.90688736116022</v>
      </c>
      <c r="C94" s="43">
        <f>'Property % affected'!C94*'Population Estimate'!C93</f>
        <v>992.03912665432097</v>
      </c>
      <c r="D94" s="43">
        <f>'Property % affected'!D94*'Population Estimate'!D93</f>
        <v>1083.6634308600787</v>
      </c>
      <c r="E94" s="43">
        <f>'Property % affected'!E94*'Population Estimate'!E93</f>
        <v>1051.5251921464592</v>
      </c>
      <c r="F94" s="43">
        <f>'Property % affected'!F94*'Population Estimate'!F93</f>
        <v>801.85764546504004</v>
      </c>
      <c r="G94" s="43">
        <f>'Property % affected'!G94*'Population Estimate'!G93</f>
        <v>459.31165074081503</v>
      </c>
      <c r="H94" s="44">
        <f>'Property % affected'!H94*'Population Estimate'!B93</f>
        <v>178.07480706680644</v>
      </c>
      <c r="I94" s="44">
        <f>'Property % affected'!I94*'Population Estimate'!C93</f>
        <v>217.58062370911074</v>
      </c>
      <c r="J94" s="44">
        <f>'Property % affected'!J94*'Population Estimate'!D93</f>
        <v>142.22796112148808</v>
      </c>
      <c r="K94" s="44">
        <f>'Property % affected'!K94*'Population Estimate'!E93</f>
        <v>154.43357416026021</v>
      </c>
      <c r="L94" s="44">
        <f>'Property % affected'!L94*'Population Estimate'!F93</f>
        <v>126.99074623743009</v>
      </c>
      <c r="M94" s="44">
        <f>'Property % affected'!M94*'Population Estimate'!G93</f>
        <v>52.003593856260366</v>
      </c>
      <c r="N94" s="45">
        <f>'Property % affected'!N94*'Population Estimate'!B93</f>
        <v>21113.641934971129</v>
      </c>
      <c r="O94" s="45">
        <f>'Property % affected'!O94*'Population Estimate'!C93</f>
        <v>43249.860688810579</v>
      </c>
      <c r="P94" s="45">
        <f>'Property % affected'!P94*'Population Estimate'!D93</f>
        <v>32786.14040260022</v>
      </c>
      <c r="Q94" s="45">
        <f>'Property % affected'!Q94*'Population Estimate'!E93</f>
        <v>16126.385620153875</v>
      </c>
      <c r="R94" s="45">
        <f>'Property % affected'!R94*'Population Estimate'!F93</f>
        <v>10343.368461282735</v>
      </c>
      <c r="S94" s="45">
        <f>'Property % affected'!S94*'Population Estimate'!G93</f>
        <v>5647.575102945133</v>
      </c>
      <c r="U94">
        <v>2113</v>
      </c>
      <c r="V94" s="43">
        <f>'Population Estimate'!J93*Assumptions!C$41*'Property % affected'!B94</f>
        <v>626.45994121202398</v>
      </c>
      <c r="W94" s="43">
        <f>'Population Estimate'!K93*Assumptions!D$41*'Property % affected'!C94</f>
        <v>905.92216941889671</v>
      </c>
      <c r="X94" s="43">
        <f>'Population Estimate'!L93*Assumptions!E$41*'Property % affected'!D94</f>
        <v>979.20016174276429</v>
      </c>
      <c r="Y94" s="43">
        <f>'Population Estimate'!M93*Assumptions!F$41*'Property % affected'!E94</f>
        <v>1048.8194257793803</v>
      </c>
      <c r="Z94" s="43">
        <f>'Population Estimate'!N93*Assumptions!G$41*'Property % affected'!F94</f>
        <v>785.47811390144636</v>
      </c>
      <c r="AA94" s="43">
        <f>'Population Estimate'!O93*Assumptions!H$41*'Property % affected'!G94</f>
        <v>420.10205633888131</v>
      </c>
      <c r="AB94" s="44">
        <f>'Population Estimate'!J93*Assumptions!C$41*'Property % affected'!H94</f>
        <v>165.78331305819992</v>
      </c>
      <c r="AC94" s="44">
        <f>'Population Estimate'!K93*Assumptions!D$41*'Property % affected'!I94</f>
        <v>198.69287950248176</v>
      </c>
      <c r="AD94" s="44">
        <f>'Population Estimate'!L93*Assumptions!E$41*'Property % affected'!J94</f>
        <v>128.51743315170248</v>
      </c>
      <c r="AE94" s="44">
        <f>'Population Estimate'!M93*Assumptions!F$41*'Property % affected'!K94</f>
        <v>154.03618836862009</v>
      </c>
      <c r="AF94" s="44">
        <f>'Population Estimate'!N93*Assumptions!G$41*'Property % affected'!L94</f>
        <v>124.39670856996609</v>
      </c>
      <c r="AG94" s="44">
        <f>'Population Estimate'!O93*Assumptions!H$41*'Property % affected'!M94</f>
        <v>47.564255513202589</v>
      </c>
      <c r="AH94" s="45">
        <f>'Population Estimate'!J93*Assumptions!C$41*'Property % affected'!N94</f>
        <v>19656.286974894148</v>
      </c>
      <c r="AI94" s="45">
        <f>'Population Estimate'!K93*Assumptions!D$41*'Property % affected'!O94</f>
        <v>39495.42570403585</v>
      </c>
      <c r="AJ94" s="45">
        <f>'Population Estimate'!L93*Assumptions!E$41*'Property % affected'!P94</f>
        <v>29625.613516981706</v>
      </c>
      <c r="AK94" s="45">
        <f>'Population Estimate'!M93*Assumptions!F$41*'Property % affected'!Q94</f>
        <v>16084.889484674239</v>
      </c>
      <c r="AL94" s="45">
        <f>'Population Estimate'!N93*Assumptions!G$41*'Property % affected'!R94</f>
        <v>10132.084661541443</v>
      </c>
      <c r="AM94" s="45">
        <f>'Population Estimate'!O93*Assumptions!H$41*'Property % affected'!S94</f>
        <v>5165.4642555852133</v>
      </c>
    </row>
    <row r="95" spans="1:39" x14ac:dyDescent="0.35">
      <c r="A95">
        <v>2114</v>
      </c>
      <c r="B95" s="43">
        <f>'Property % affected'!B95*'Population Estimate'!B94</f>
        <v>692.38417774110451</v>
      </c>
      <c r="C95" s="43">
        <f>'Property % affected'!C95*'Population Estimate'!C94</f>
        <v>1020.7536999497222</v>
      </c>
      <c r="D95" s="43">
        <f>'Property % affected'!D95*'Population Estimate'!D94</f>
        <v>1115.0300697122382</v>
      </c>
      <c r="E95" s="43">
        <f>'Property % affected'!E95*'Population Estimate'!E94</f>
        <v>1081.961589653966</v>
      </c>
      <c r="F95" s="43">
        <f>'Property % affected'!F95*'Population Estimate'!F94</f>
        <v>825.06741563896094</v>
      </c>
      <c r="G95" s="43">
        <f>'Property % affected'!G95*'Population Estimate'!G94</f>
        <v>472.60642683004966</v>
      </c>
      <c r="H95" s="44">
        <f>'Property % affected'!H95*'Population Estimate'!B94</f>
        <v>179.14919476857671</v>
      </c>
      <c r="I95" s="44">
        <f>'Property % affected'!I95*'Population Estimate'!C94</f>
        <v>218.89336384404103</v>
      </c>
      <c r="J95" s="44">
        <f>'Property % affected'!J95*'Population Estimate'!D94</f>
        <v>143.0860722422793</v>
      </c>
      <c r="K95" s="44">
        <f>'Property % affected'!K95*'Population Estimate'!E94</f>
        <v>155.36532602090358</v>
      </c>
      <c r="L95" s="44">
        <f>'Property % affected'!L95*'Population Estimate'!F94</f>
        <v>127.75692590227699</v>
      </c>
      <c r="M95" s="44">
        <f>'Property % affected'!M95*'Population Estimate'!G94</f>
        <v>52.317349758104811</v>
      </c>
      <c r="N95" s="45">
        <f>'Property % affected'!N95*'Population Estimate'!B94</f>
        <v>21406.949527069173</v>
      </c>
      <c r="O95" s="45">
        <f>'Property % affected'!O95*'Population Estimate'!C94</f>
        <v>43850.681358985887</v>
      </c>
      <c r="P95" s="45">
        <f>'Property % affected'!P95*'Population Estimate'!D94</f>
        <v>33241.600617625794</v>
      </c>
      <c r="Q95" s="45">
        <f>'Property % affected'!Q95*'Population Estimate'!E94</f>
        <v>16350.410984894828</v>
      </c>
      <c r="R95" s="45">
        <f>'Property % affected'!R95*'Population Estimate'!F94</f>
        <v>10487.057006674648</v>
      </c>
      <c r="S95" s="45">
        <f>'Property % affected'!S95*'Population Estimate'!G94</f>
        <v>5726.0303812784277</v>
      </c>
      <c r="U95">
        <v>2114</v>
      </c>
      <c r="V95" s="43">
        <f>'Population Estimate'!J94*Assumptions!C$41*'Property % affected'!B95</f>
        <v>644.59282469942468</v>
      </c>
      <c r="W95" s="43">
        <f>'Population Estimate'!K94*Assumptions!D$41*'Property % affected'!C95</f>
        <v>932.14408731989533</v>
      </c>
      <c r="X95" s="43">
        <f>'Population Estimate'!L94*Assumptions!E$41*'Property % affected'!D95</f>
        <v>1007.5431111887785</v>
      </c>
      <c r="Y95" s="43">
        <f>'Population Estimate'!M94*Assumptions!F$41*'Property % affected'!E95</f>
        <v>1079.1775048772797</v>
      </c>
      <c r="Z95" s="43">
        <f>'Population Estimate'!N94*Assumptions!G$41*'Property % affected'!F95</f>
        <v>808.21377852147316</v>
      </c>
      <c r="AA95" s="43">
        <f>'Population Estimate'!O94*Assumptions!H$41*'Property % affected'!G95</f>
        <v>432.26191068754474</v>
      </c>
      <c r="AB95" s="44">
        <f>'Population Estimate'!J94*Assumptions!C$41*'Property % affected'!H95</f>
        <v>166.78354187013755</v>
      </c>
      <c r="AC95" s="44">
        <f>'Population Estimate'!K94*Assumptions!D$41*'Property % affected'!I95</f>
        <v>199.89166325905603</v>
      </c>
      <c r="AD95" s="44">
        <f>'Population Estimate'!L94*Assumptions!E$41*'Property % affected'!J95</f>
        <v>129.29282385359701</v>
      </c>
      <c r="AE95" s="44">
        <f>'Population Estimate'!M94*Assumptions!F$41*'Property % affected'!K95</f>
        <v>154.9655426615534</v>
      </c>
      <c r="AF95" s="44">
        <f>'Population Estimate'!N94*Assumptions!G$41*'Property % affected'!L95</f>
        <v>125.14723749671165</v>
      </c>
      <c r="AG95" s="44">
        <f>'Population Estimate'!O94*Assumptions!H$41*'Property % affected'!M95</f>
        <v>47.851227331445649</v>
      </c>
      <c r="AH95" s="45">
        <f>'Population Estimate'!J94*Assumptions!C$41*'Property % affected'!N95</f>
        <v>19929.349207357467</v>
      </c>
      <c r="AI95" s="45">
        <f>'Population Estimate'!K94*Assumptions!D$41*'Property % affected'!O95</f>
        <v>40044.090318497765</v>
      </c>
      <c r="AJ95" s="45">
        <f>'Population Estimate'!L94*Assumptions!E$41*'Property % affected'!P95</f>
        <v>30037.168159797759</v>
      </c>
      <c r="AK95" s="45">
        <f>'Population Estimate'!M94*Assumptions!F$41*'Property % affected'!Q95</f>
        <v>16308.338391236332</v>
      </c>
      <c r="AL95" s="45">
        <f>'Population Estimate'!N94*Assumptions!G$41*'Property % affected'!R95</f>
        <v>10272.838083625766</v>
      </c>
      <c r="AM95" s="45">
        <f>'Population Estimate'!O94*Assumptions!H$41*'Property % affected'!S95</f>
        <v>5237.2221213073153</v>
      </c>
    </row>
    <row r="96" spans="1:39" x14ac:dyDescent="0.35">
      <c r="A96">
        <v>2115</v>
      </c>
      <c r="B96" s="43">
        <f>'Property % affected'!B96*'Population Estimate'!B95</f>
        <v>712.42523830630034</v>
      </c>
      <c r="C96" s="43">
        <f>'Property % affected'!C96*'Population Estimate'!C95</f>
        <v>1050.2994165915741</v>
      </c>
      <c r="D96" s="43">
        <f>'Property % affected'!D96*'Population Estimate'!D95</f>
        <v>1147.3046159504586</v>
      </c>
      <c r="E96" s="43">
        <f>'Property % affected'!E96*'Population Estimate'!E95</f>
        <v>1113.2789687110862</v>
      </c>
      <c r="F96" s="43">
        <f>'Property % affected'!F96*'Population Estimate'!F95</f>
        <v>848.94899262868353</v>
      </c>
      <c r="G96" s="43">
        <f>'Property % affected'!G96*'Population Estimate'!G95</f>
        <v>486.28602022356506</v>
      </c>
      <c r="H96" s="44">
        <f>'Property % affected'!H96*'Population Estimate'!B95</f>
        <v>180.2300646277769</v>
      </c>
      <c r="I96" s="44">
        <f>'Property % affected'!I96*'Population Estimate'!C95</f>
        <v>220.21402420014027</v>
      </c>
      <c r="J96" s="44">
        <f>'Property % affected'!J96*'Population Estimate'!D95</f>
        <v>143.94936064811225</v>
      </c>
      <c r="K96" s="44">
        <f>'Property % affected'!K96*'Population Estimate'!E95</f>
        <v>156.30269946697314</v>
      </c>
      <c r="L96" s="44">
        <f>'Property % affected'!L96*'Population Estimate'!F95</f>
        <v>128.5277281974825</v>
      </c>
      <c r="M96" s="44">
        <f>'Property % affected'!M96*'Population Estimate'!G95</f>
        <v>52.632998659233394</v>
      </c>
      <c r="N96" s="45">
        <f>'Property % affected'!N96*'Population Estimate'!B95</f>
        <v>21704.331704870965</v>
      </c>
      <c r="O96" s="45">
        <f>'Property % affected'!O96*'Population Estimate'!C95</f>
        <v>44459.848541079627</v>
      </c>
      <c r="P96" s="45">
        <f>'Property % affected'!P96*'Population Estimate'!D95</f>
        <v>33703.388018618491</v>
      </c>
      <c r="Q96" s="45">
        <f>'Property % affected'!Q96*'Population Estimate'!E95</f>
        <v>16577.548476880504</v>
      </c>
      <c r="R96" s="45">
        <f>'Property % affected'!R96*'Population Estimate'!F95</f>
        <v>10632.741652094719</v>
      </c>
      <c r="S96" s="45">
        <f>'Property % affected'!S96*'Population Estimate'!G95</f>
        <v>5805.5755487386787</v>
      </c>
      <c r="U96">
        <v>2115</v>
      </c>
      <c r="V96" s="43">
        <f>'Population Estimate'!J95*Assumptions!C$41*'Property % affected'!B96</f>
        <v>663.25056451352293</v>
      </c>
      <c r="W96" s="43">
        <f>'Population Estimate'!K95*Assumptions!D$41*'Property % affected'!C96</f>
        <v>959.12499865500729</v>
      </c>
      <c r="X96" s="43">
        <f>'Population Estimate'!L95*Assumptions!E$41*'Property % affected'!D96</f>
        <v>1036.7064473286325</v>
      </c>
      <c r="Y96" s="43">
        <f>'Population Estimate'!M95*Assumptions!F$41*'Property % affected'!E96</f>
        <v>1110.4142985983653</v>
      </c>
      <c r="Z96" s="43">
        <f>'Population Estimate'!N95*Assumptions!G$41*'Property % affected'!F96</f>
        <v>831.60752697167413</v>
      </c>
      <c r="AA96" s="43">
        <f>'Population Estimate'!O95*Assumptions!H$41*'Property % affected'!G96</f>
        <v>444.77373202982204</v>
      </c>
      <c r="AB96" s="44">
        <f>'Population Estimate'!J95*Assumptions!C$41*'Property % affected'!H96</f>
        <v>167.7898054129403</v>
      </c>
      <c r="AC96" s="44">
        <f>'Population Estimate'!K95*Assumptions!D$41*'Property % affected'!I96</f>
        <v>201.09767969804253</v>
      </c>
      <c r="AD96" s="44">
        <f>'Population Estimate'!L95*Assumptions!E$41*'Property % affected'!J96</f>
        <v>130.07289275926394</v>
      </c>
      <c r="AE96" s="44">
        <f>'Population Estimate'!M95*Assumptions!F$41*'Property % affected'!K96</f>
        <v>155.90050407454689</v>
      </c>
      <c r="AF96" s="44">
        <f>'Population Estimate'!N95*Assumptions!G$41*'Property % affected'!L96</f>
        <v>125.90229462742941</v>
      </c>
      <c r="AG96" s="44">
        <f>'Population Estimate'!O95*Assumptions!H$41*'Property % affected'!M96</f>
        <v>48.139930551212323</v>
      </c>
      <c r="AH96" s="45">
        <f>'Population Estimate'!J95*Assumptions!C$41*'Property % affected'!N96</f>
        <v>20206.204779981777</v>
      </c>
      <c r="AI96" s="45">
        <f>'Population Estimate'!K95*Assumptions!D$41*'Property % affected'!O96</f>
        <v>40600.376900663439</v>
      </c>
      <c r="AJ96" s="45">
        <f>'Population Estimate'!L95*Assumptions!E$41*'Property % affected'!P96</f>
        <v>30454.440058863256</v>
      </c>
      <c r="AK96" s="45">
        <f>'Population Estimate'!M95*Assumptions!F$41*'Property % affected'!Q96</f>
        <v>16534.891416971357</v>
      </c>
      <c r="AL96" s="45">
        <f>'Population Estimate'!N95*Assumptions!G$41*'Property % affected'!R96</f>
        <v>10415.54683143922</v>
      </c>
      <c r="AM96" s="45">
        <f>'Population Estimate'!O95*Assumptions!H$41*'Property % affected'!S96</f>
        <v>5309.9768366905937</v>
      </c>
    </row>
    <row r="97" spans="1:39" x14ac:dyDescent="0.35">
      <c r="A97">
        <v>2116</v>
      </c>
      <c r="B97" s="43">
        <f>'Property % affected'!B97*'Population Estimate'!B96</f>
        <v>733.04638738519975</v>
      </c>
      <c r="C97" s="43">
        <f>'Property % affected'!C97*'Population Estimate'!C96</f>
        <v>1080.7003340246874</v>
      </c>
      <c r="D97" s="43">
        <f>'Property % affected'!D97*'Population Estimate'!D96</f>
        <v>1180.5133489547379</v>
      </c>
      <c r="E97" s="43">
        <f>'Property % affected'!E97*'Population Estimate'!E96</f>
        <v>1145.5028293294611</v>
      </c>
      <c r="F97" s="43">
        <f>'Property % affected'!F97*'Population Estimate'!F96</f>
        <v>873.52182188301595</v>
      </c>
      <c r="G97" s="43">
        <f>'Property % affected'!G97*'Population Estimate'!G96</f>
        <v>500.36156945853423</v>
      </c>
      <c r="H97" s="44">
        <f>'Property % affected'!H97*'Population Estimate'!B96</f>
        <v>181.31745575353389</v>
      </c>
      <c r="I97" s="44">
        <f>'Property % affected'!I97*'Population Estimate'!C96</f>
        <v>221.54265256287775</v>
      </c>
      <c r="J97" s="44">
        <f>'Property % affected'!J97*'Population Estimate'!D96</f>
        <v>144.81785757536144</v>
      </c>
      <c r="K97" s="44">
        <f>'Property % affected'!K97*'Population Estimate'!E96</f>
        <v>157.24572841546328</v>
      </c>
      <c r="L97" s="44">
        <f>'Property % affected'!L97*'Population Estimate'!F96</f>
        <v>129.30318101299525</v>
      </c>
      <c r="M97" s="44">
        <f>'Property % affected'!M97*'Population Estimate'!G96</f>
        <v>52.950551980774009</v>
      </c>
      <c r="N97" s="45">
        <f>'Property % affected'!N97*'Population Estimate'!B96</f>
        <v>22005.845071918677</v>
      </c>
      <c r="O97" s="45">
        <f>'Property % affected'!O97*'Population Estimate'!C96</f>
        <v>45077.478183601343</v>
      </c>
      <c r="P97" s="45">
        <f>'Property % affected'!P97*'Population Estimate'!D96</f>
        <v>34171.590501910272</v>
      </c>
      <c r="Q97" s="45">
        <f>'Property % affected'!Q97*'Population Estimate'!E96</f>
        <v>16807.841329322448</v>
      </c>
      <c r="R97" s="45">
        <f>'Property % affected'!R97*'Population Estimate'!F96</f>
        <v>10780.45012706942</v>
      </c>
      <c r="S97" s="45">
        <f>'Property % affected'!S97*'Population Estimate'!G96</f>
        <v>5886.2257459044922</v>
      </c>
      <c r="U97">
        <v>2116</v>
      </c>
      <c r="V97" s="43">
        <f>'Population Estimate'!J96*Assumptions!C$41*'Property % affected'!B97</f>
        <v>682.44835262110439</v>
      </c>
      <c r="W97" s="43">
        <f>'Population Estimate'!K96*Assumptions!D$41*'Property % affected'!C97</f>
        <v>986.88687248977578</v>
      </c>
      <c r="X97" s="43">
        <f>'Population Estimate'!L96*Assumptions!E$41*'Property % affected'!D97</f>
        <v>1066.7139162558194</v>
      </c>
      <c r="Y97" s="43">
        <f>'Population Estimate'!M96*Assumptions!F$41*'Property % affected'!E97</f>
        <v>1142.5552413380915</v>
      </c>
      <c r="Z97" s="43">
        <f>'Population Estimate'!N96*Assumptions!G$41*'Property % affected'!F97</f>
        <v>855.67840748902745</v>
      </c>
      <c r="AA97" s="43">
        <f>'Population Estimate'!O96*Assumptions!H$41*'Property % affected'!G97</f>
        <v>457.64770805061863</v>
      </c>
      <c r="AB97" s="44">
        <f>'Population Estimate'!J96*Assumptions!C$41*'Property % affected'!H97</f>
        <v>168.80214009625374</v>
      </c>
      <c r="AC97" s="44">
        <f>'Population Estimate'!K96*Assumptions!D$41*'Property % affected'!I97</f>
        <v>202.31097245674846</v>
      </c>
      <c r="AD97" s="44">
        <f>'Population Estimate'!L96*Assumptions!E$41*'Property % affected'!J97</f>
        <v>130.85766809394562</v>
      </c>
      <c r="AE97" s="44">
        <f>'Population Estimate'!M96*Assumptions!F$41*'Property % affected'!K97</f>
        <v>156.84110643732035</v>
      </c>
      <c r="AF97" s="44">
        <f>'Population Estimate'!N96*Assumptions!G$41*'Property % affected'!L97</f>
        <v>126.66190728236054</v>
      </c>
      <c r="AG97" s="44">
        <f>'Population Estimate'!O96*Assumptions!H$41*'Property % affected'!M97</f>
        <v>48.430375618654644</v>
      </c>
      <c r="AH97" s="45">
        <f>'Population Estimate'!J96*Assumptions!C$41*'Property % affected'!N97</f>
        <v>20486.906389287746</v>
      </c>
      <c r="AI97" s="45">
        <f>'Population Estimate'!K96*Assumptions!D$41*'Property % affected'!O97</f>
        <v>41164.391333781321</v>
      </c>
      <c r="AJ97" s="45">
        <f>'Population Estimate'!L96*Assumptions!E$41*'Property % affected'!P97</f>
        <v>30877.508637456711</v>
      </c>
      <c r="AK97" s="45">
        <f>'Population Estimate'!M96*Assumptions!F$41*'Property % affected'!Q97</f>
        <v>16764.591683843915</v>
      </c>
      <c r="AL97" s="45">
        <f>'Population Estimate'!N96*Assumptions!G$41*'Property % affected'!R97</f>
        <v>10560.238068077735</v>
      </c>
      <c r="AM97" s="45">
        <f>'Population Estimate'!O96*Assumptions!H$41*'Property % affected'!S97</f>
        <v>5383.7422498231545</v>
      </c>
    </row>
    <row r="98" spans="1:39" x14ac:dyDescent="0.35">
      <c r="A98">
        <v>2117</v>
      </c>
      <c r="B98" s="43">
        <f>'Property % affected'!B98*'Population Estimate'!B97</f>
        <v>754.26441564028528</v>
      </c>
      <c r="C98" s="43">
        <f>'Property % affected'!C98*'Population Estimate'!C97</f>
        <v>1111.9812060366335</v>
      </c>
      <c r="D98" s="43">
        <f>'Property % affected'!D98*'Population Estimate'!D97</f>
        <v>1214.6833087617495</v>
      </c>
      <c r="E98" s="43">
        <f>'Property % affected'!E98*'Population Estimate'!E97</f>
        <v>1178.6594096185893</v>
      </c>
      <c r="F98" s="43">
        <f>'Property % affected'!F98*'Population Estimate'!F97</f>
        <v>898.80591169929653</v>
      </c>
      <c r="G98" s="43">
        <f>'Property % affected'!G98*'Population Estimate'!G97</f>
        <v>514.844535477097</v>
      </c>
      <c r="H98" s="44">
        <f>'Property % affected'!H98*'Population Estimate'!B97</f>
        <v>182.4114074909337</v>
      </c>
      <c r="I98" s="44">
        <f>'Property % affected'!I98*'Population Estimate'!C97</f>
        <v>222.87929700602913</v>
      </c>
      <c r="J98" s="44">
        <f>'Property % affected'!J98*'Population Estimate'!D97</f>
        <v>145.69159444886157</v>
      </c>
      <c r="K98" s="44">
        <f>'Property % affected'!K98*'Population Estimate'!E97</f>
        <v>158.19444698800169</v>
      </c>
      <c r="L98" s="44">
        <f>'Property % affected'!L98*'Population Estimate'!F97</f>
        <v>130.08331240703356</v>
      </c>
      <c r="M98" s="44">
        <f>'Property % affected'!M98*'Population Estimate'!G97</f>
        <v>53.270021212762259</v>
      </c>
      <c r="N98" s="45">
        <f>'Property % affected'!N98*'Population Estimate'!B97</f>
        <v>22311.54701808251</v>
      </c>
      <c r="O98" s="45">
        <f>'Property % affected'!O98*'Population Estimate'!C97</f>
        <v>45703.687845800116</v>
      </c>
      <c r="P98" s="45">
        <f>'Property % affected'!P98*'Population Estimate'!D97</f>
        <v>34646.297184875977</v>
      </c>
      <c r="Q98" s="45">
        <f>'Property % affected'!Q98*'Population Estimate'!E97</f>
        <v>17041.333376021601</v>
      </c>
      <c r="R98" s="45">
        <f>'Property % affected'!R98*'Population Estimate'!F97</f>
        <v>10930.210546339698</v>
      </c>
      <c r="S98" s="45">
        <f>'Property % affected'!S98*'Population Estimate'!G97</f>
        <v>5967.9963236851609</v>
      </c>
      <c r="U98">
        <v>2117</v>
      </c>
      <c r="V98" s="43">
        <f>'Population Estimate'!J97*Assumptions!C$41*'Property % affected'!B98</f>
        <v>702.20182072044599</v>
      </c>
      <c r="W98" s="43">
        <f>'Population Estimate'!K97*Assumptions!D$41*'Property % affected'!C98</f>
        <v>1015.4523137843623</v>
      </c>
      <c r="X98" s="43">
        <f>'Population Estimate'!L97*Assumptions!E$41*'Property % affected'!D98</f>
        <v>1097.5899513945278</v>
      </c>
      <c r="Y98" s="43">
        <f>'Population Estimate'!M97*Assumptions!F$41*'Property % affected'!E98</f>
        <v>1175.6265036905086</v>
      </c>
      <c r="Z98" s="43">
        <f>'Population Estimate'!N97*Assumptions!G$41*'Property % affected'!F98</f>
        <v>880.44601966174548</v>
      </c>
      <c r="AA98" s="43">
        <f>'Population Estimate'!O97*Assumptions!H$41*'Property % affected'!G98</f>
        <v>470.89432131738641</v>
      </c>
      <c r="AB98" s="44">
        <f>'Population Estimate'!J97*Assumptions!C$41*'Property % affected'!H98</f>
        <v>169.82058254939579</v>
      </c>
      <c r="AC98" s="44">
        <f>'Population Estimate'!K97*Assumptions!D$41*'Property % affected'!I98</f>
        <v>203.53158543575989</v>
      </c>
      <c r="AD98" s="44">
        <f>'Population Estimate'!L97*Assumptions!E$41*'Property % affected'!J98</f>
        <v>131.64717825317729</v>
      </c>
      <c r="AE98" s="44">
        <f>'Population Estimate'!M97*Assumptions!F$41*'Property % affected'!K98</f>
        <v>157.78738378370028</v>
      </c>
      <c r="AF98" s="44">
        <f>'Population Estimate'!N97*Assumptions!G$41*'Property % affected'!L98</f>
        <v>127.42610294657865</v>
      </c>
      <c r="AG98" s="44">
        <f>'Population Estimate'!O97*Assumptions!H$41*'Property % affected'!M98</f>
        <v>48.72257304294989</v>
      </c>
      <c r="AH98" s="45">
        <f>'Population Estimate'!J97*Assumptions!C$41*'Property % affected'!N98</f>
        <v>20771.50746384832</v>
      </c>
      <c r="AI98" s="45">
        <f>'Population Estimate'!K97*Assumptions!D$41*'Property % affected'!O98</f>
        <v>41736.240972014253</v>
      </c>
      <c r="AJ98" s="45">
        <f>'Population Estimate'!L97*Assumptions!E$41*'Property % affected'!P98</f>
        <v>31306.454422193077</v>
      </c>
      <c r="AK98" s="45">
        <f>'Population Estimate'!M97*Assumptions!F$41*'Property % affected'!Q98</f>
        <v>16997.482912862561</v>
      </c>
      <c r="AL98" s="45">
        <f>'Population Estimate'!N97*Assumptions!G$41*'Property % affected'!R98</f>
        <v>10706.939333982968</v>
      </c>
      <c r="AM98" s="45">
        <f>'Population Estimate'!O97*Assumptions!H$41*'Property % affected'!S98</f>
        <v>5458.532401168698</v>
      </c>
    </row>
    <row r="99" spans="1:39" x14ac:dyDescent="0.35">
      <c r="A99">
        <v>2118</v>
      </c>
      <c r="B99" s="43">
        <f>'Property % affected'!B99*'Population Estimate'!B98</f>
        <v>776.09659973977705</v>
      </c>
      <c r="C99" s="43">
        <f>'Property % affected'!C99*'Population Estimate'!C98</f>
        <v>1144.1675029133837</v>
      </c>
      <c r="D99" s="43">
        <f>'Property % affected'!D99*'Population Estimate'!D98</f>
        <v>1249.8423180820478</v>
      </c>
      <c r="E99" s="43">
        <f>'Property % affected'!E99*'Population Estimate'!E98</f>
        <v>1212.7757071500685</v>
      </c>
      <c r="F99" s="43">
        <f>'Property % affected'!F99*'Population Estimate'!F98</f>
        <v>924.82184951504655</v>
      </c>
      <c r="G99" s="43">
        <f>'Property % affected'!G99*'Population Estimate'!G98</f>
        <v>529.74671095837243</v>
      </c>
      <c r="H99" s="44">
        <f>'Property % affected'!H99*'Population Estimate'!B98</f>
        <v>183.51195942244487</v>
      </c>
      <c r="I99" s="44">
        <f>'Property % affected'!I99*'Population Estimate'!C98</f>
        <v>224.22400589341623</v>
      </c>
      <c r="J99" s="44">
        <f>'Property % affected'!J99*'Population Estimate'!D98</f>
        <v>146.5706028830441</v>
      </c>
      <c r="K99" s="44">
        <f>'Property % affected'!K99*'Population Estimate'!E98</f>
        <v>159.14888951208368</v>
      </c>
      <c r="L99" s="44">
        <f>'Property % affected'!L99*'Population Estimate'!F98</f>
        <v>130.86815060710092</v>
      </c>
      <c r="M99" s="44">
        <f>'Property % affected'!M99*'Population Estimate'!G98</f>
        <v>53.591417914557134</v>
      </c>
      <c r="N99" s="45">
        <f>'Property % affected'!N99*'Population Estimate'!B98</f>
        <v>22621.495730484268</v>
      </c>
      <c r="O99" s="45">
        <f>'Property % affected'!O99*'Population Estimate'!C98</f>
        <v>46338.596720040739</v>
      </c>
      <c r="P99" s="45">
        <f>'Property % affected'!P99*'Population Estimate'!D98</f>
        <v>35127.598422895811</v>
      </c>
      <c r="Q99" s="45">
        <f>'Property % affected'!Q99*'Population Estimate'!E98</f>
        <v>17278.069059711586</v>
      </c>
      <c r="R99" s="45">
        <f>'Property % affected'!R99*'Population Estimate'!F98</f>
        <v>11082.051415212323</v>
      </c>
      <c r="S99" s="45">
        <f>'Property % affected'!S99*'Population Estimate'!G98</f>
        <v>6050.9028462425376</v>
      </c>
      <c r="U99">
        <v>2118</v>
      </c>
      <c r="V99" s="43">
        <f>'Population Estimate'!J98*Assumptions!C$41*'Property % affected'!B99</f>
        <v>722.52705296934266</v>
      </c>
      <c r="W99" s="43">
        <f>'Population Estimate'!K98*Assumptions!D$41*'Property % affected'!C99</f>
        <v>1044.8445817995193</v>
      </c>
      <c r="X99" s="43">
        <f>'Population Estimate'!L98*Assumptions!E$41*'Property % affected'!D99</f>
        <v>1129.3596933944282</v>
      </c>
      <c r="Y99" s="43">
        <f>'Population Estimate'!M98*Assumptions!F$41*'Property % affected'!E99</f>
        <v>1209.6550137575318</v>
      </c>
      <c r="Z99" s="43">
        <f>'Population Estimate'!N98*Assumptions!G$41*'Property % affected'!F99</f>
        <v>905.93053038813662</v>
      </c>
      <c r="AA99" s="43">
        <f>'Population Estimate'!O98*Assumptions!H$41*'Property % affected'!G99</f>
        <v>484.52435781550139</v>
      </c>
      <c r="AB99" s="44">
        <f>'Population Estimate'!J98*Assumptions!C$41*'Property % affected'!H99</f>
        <v>170.84516962268168</v>
      </c>
      <c r="AC99" s="44">
        <f>'Population Estimate'!K98*Assumptions!D$41*'Property % affected'!I99</f>
        <v>204.75956280053077</v>
      </c>
      <c r="AD99" s="44">
        <f>'Population Estimate'!L98*Assumptions!E$41*'Property % affected'!J99</f>
        <v>132.4414518038144</v>
      </c>
      <c r="AE99" s="44">
        <f>'Population Estimate'!M98*Assumptions!F$41*'Property % affected'!K99</f>
        <v>158.73937035285101</v>
      </c>
      <c r="AF99" s="44">
        <f>'Population Estimate'!N98*Assumptions!G$41*'Property % affected'!L99</f>
        <v>128.19490927098451</v>
      </c>
      <c r="AG99" s="44">
        <f>'Population Estimate'!O98*Assumptions!H$41*'Property % affected'!M99</f>
        <v>49.016533396680948</v>
      </c>
      <c r="AH99" s="45">
        <f>'Population Estimate'!J98*Assumptions!C$41*'Property % affected'!N99</f>
        <v>21060.062174458279</v>
      </c>
      <c r="AI99" s="45">
        <f>'Population Estimate'!K98*Assumptions!D$41*'Property % affected'!O99</f>
        <v>42316.034660873258</v>
      </c>
      <c r="AJ99" s="45">
        <f>'Population Estimate'!L98*Assumptions!E$41*'Property % affected'!P99</f>
        <v>31741.359058351154</v>
      </c>
      <c r="AK99" s="45">
        <f>'Population Estimate'!M98*Assumptions!F$41*'Property % affected'!Q99</f>
        <v>17233.609432401652</v>
      </c>
      <c r="AL99" s="45">
        <f>'Population Estimate'!N98*Assumptions!G$41*'Property % affected'!R99</f>
        <v>10855.678552184292</v>
      </c>
      <c r="AM99" s="45">
        <f>'Population Estimate'!O98*Assumptions!H$41*'Property % affected'!S99</f>
        <v>5534.3615262389749</v>
      </c>
    </row>
    <row r="100" spans="1:39" x14ac:dyDescent="0.35">
      <c r="A100">
        <v>2119</v>
      </c>
      <c r="B100" s="43">
        <f>'Property % affected'!B100*'Population Estimate'!B99</f>
        <v>798.56071642507095</v>
      </c>
      <c r="C100" s="43">
        <f>'Property % affected'!C100*'Population Estimate'!C99</f>
        <v>1177.2854321783559</v>
      </c>
      <c r="D100" s="43">
        <f>'Property % affected'!D100*'Population Estimate'!D99</f>
        <v>1286.0190049545672</v>
      </c>
      <c r="E100" s="43">
        <f>'Property % affected'!E100*'Population Estimate'!E99</f>
        <v>1247.8795009402277</v>
      </c>
      <c r="F100" s="43">
        <f>'Property % affected'!F100*'Population Estimate'!F99</f>
        <v>951.59081867118118</v>
      </c>
      <c r="G100" s="43">
        <f>'Property % affected'!G100*'Population Estimate'!G99</f>
        <v>545.08022992058613</v>
      </c>
      <c r="H100" s="44">
        <f>'Property % affected'!H100*'Population Estimate'!B99</f>
        <v>184.61915136935104</v>
      </c>
      <c r="I100" s="44">
        <f>'Property % affected'!I100*'Population Estimate'!C99</f>
        <v>225.57682788065648</v>
      </c>
      <c r="J100" s="44">
        <f>'Property % affected'!J100*'Population Estimate'!D99</f>
        <v>147.45491468308163</v>
      </c>
      <c r="K100" s="44">
        <f>'Property % affected'!K100*'Population Estimate'!E99</f>
        <v>160.10909052231429</v>
      </c>
      <c r="L100" s="44">
        <f>'Property % affected'!L100*'Population Estimate'!F99</f>
        <v>131.65772401100713</v>
      </c>
      <c r="M100" s="44">
        <f>'Property % affected'!M100*'Population Estimate'!G99</f>
        <v>53.914753715259302</v>
      </c>
      <c r="N100" s="45">
        <f>'Property % affected'!N100*'Population Estimate'!B99</f>
        <v>22935.750204572643</v>
      </c>
      <c r="O100" s="45">
        <f>'Property % affected'!O100*'Population Estimate'!C99</f>
        <v>46982.32565449072</v>
      </c>
      <c r="P100" s="45">
        <f>'Property % affected'!P100*'Population Estimate'!D99</f>
        <v>35615.585826553586</v>
      </c>
      <c r="Q100" s="45">
        <f>'Property % affected'!Q100*'Population Estimate'!E99</f>
        <v>17518.093440517903</v>
      </c>
      <c r="R100" s="45">
        <f>'Property % affected'!R100*'Population Estimate'!F99</f>
        <v>11236.00163498558</v>
      </c>
      <c r="S100" s="45">
        <f>'Property % affected'!S100*'Population Estimate'!G99</f>
        <v>6134.9610939535114</v>
      </c>
      <c r="U100">
        <v>2119</v>
      </c>
      <c r="V100" s="43">
        <f>'Population Estimate'!J99*Assumptions!C$41*'Property % affected'!B100</f>
        <v>743.44059908154964</v>
      </c>
      <c r="W100" s="43">
        <f>'Population Estimate'!K99*Assumptions!D$41*'Property % affected'!C100</f>
        <v>1075.087609035319</v>
      </c>
      <c r="X100" s="43">
        <f>'Population Estimate'!L99*Assumptions!E$41*'Property % affected'!D100</f>
        <v>1162.0490106013149</v>
      </c>
      <c r="Y100" s="43">
        <f>'Population Estimate'!M99*Assumptions!F$41*'Property % affected'!E100</f>
        <v>1244.6684790750078</v>
      </c>
      <c r="Z100" s="43">
        <f>'Population Estimate'!N99*Assumptions!G$41*'Property % affected'!F100</f>
        <v>932.15269029739625</v>
      </c>
      <c r="AA100" s="43">
        <f>'Population Estimate'!O99*Assumptions!H$41*'Property % affected'!G100</f>
        <v>498.54891573069381</v>
      </c>
      <c r="AB100" s="44">
        <f>'Population Estimate'!J99*Assumptions!C$41*'Property % affected'!H100</f>
        <v>171.87593838875762</v>
      </c>
      <c r="AC100" s="44">
        <f>'Population Estimate'!K99*Assumptions!D$41*'Property % affected'!I100</f>
        <v>205.99494898298056</v>
      </c>
      <c r="AD100" s="44">
        <f>'Population Estimate'!L99*Assumptions!E$41*'Property % affected'!J100</f>
        <v>133.24051748506611</v>
      </c>
      <c r="AE100" s="44">
        <f>'Population Estimate'!M99*Assumptions!F$41*'Property % affected'!K100</f>
        <v>159.69710059051377</v>
      </c>
      <c r="AF100" s="44">
        <f>'Population Estimate'!N99*Assumptions!G$41*'Property % affected'!L100</f>
        <v>128.96835407330639</v>
      </c>
      <c r="AG100" s="44">
        <f>'Population Estimate'!O99*Assumptions!H$41*'Property % affected'!M100</f>
        <v>49.312267316218751</v>
      </c>
      <c r="AH100" s="45">
        <f>'Population Estimate'!J99*Assumptions!C$41*'Property % affected'!N100</f>
        <v>21352.625444445075</v>
      </c>
      <c r="AI100" s="45">
        <f>'Population Estimate'!K99*Assumptions!D$41*'Property % affected'!O100</f>
        <v>42903.882757935113</v>
      </c>
      <c r="AJ100" s="45">
        <f>'Population Estimate'!L99*Assumptions!E$41*'Property % affected'!P100</f>
        <v>32182.305325413869</v>
      </c>
      <c r="AK100" s="45">
        <f>'Population Estimate'!M99*Assumptions!F$41*'Property % affected'!Q100</f>
        <v>17473.016186638753</v>
      </c>
      <c r="AL100" s="45">
        <f>'Population Estimate'!N99*Assumptions!G$41*'Property % affected'!R100</f>
        <v>11006.484033613706</v>
      </c>
      <c r="AM100" s="45">
        <f>'Population Estimate'!O99*Assumptions!H$41*'Property % affected'!S100</f>
        <v>5611.2440583033522</v>
      </c>
    </row>
    <row r="101" spans="1:39" x14ac:dyDescent="0.35">
      <c r="A101">
        <v>2120</v>
      </c>
      <c r="B101" s="43">
        <f>'Property % affected'!B101*'Population Estimate'!B100</f>
        <v>779.62690145414922</v>
      </c>
      <c r="C101" s="43">
        <f>'Property % affected'!C101*'Population Estimate'!C100</f>
        <v>1149.3720824701275</v>
      </c>
      <c r="D101" s="43">
        <f>'Property % affected'!D101*'Population Estimate'!D100</f>
        <v>1255.5275903531788</v>
      </c>
      <c r="E101" s="43">
        <f>'Property % affected'!E101*'Population Estimate'!E100</f>
        <v>1218.2923711317637</v>
      </c>
      <c r="F101" s="43">
        <f>'Property % affected'!F101*'Population Estimate'!F100</f>
        <v>929.02867140026842</v>
      </c>
      <c r="G101" s="43">
        <f>'Property % affected'!G101*'Population Estimate'!G100</f>
        <v>532.15641836142822</v>
      </c>
      <c r="H101" s="44">
        <f>'Property % affected'!H101*'Population Estimate'!B100</f>
        <v>176.22837677099588</v>
      </c>
      <c r="I101" s="44">
        <f>'Property % affected'!I101*'Population Estimate'!C100</f>
        <v>215.32456367448066</v>
      </c>
      <c r="J101" s="44">
        <f>'Property % affected'!J101*'Population Estimate'!D100</f>
        <v>140.75322125989959</v>
      </c>
      <c r="K101" s="44">
        <f>'Property % affected'!K101*'Population Estimate'!E100</f>
        <v>152.83227617366265</v>
      </c>
      <c r="L101" s="44">
        <f>'Property % affected'!L101*'Population Estimate'!F100</f>
        <v>125.67399871428145</v>
      </c>
      <c r="M101" s="44">
        <f>'Property % affected'!M101*'Population Estimate'!G100</f>
        <v>51.464376587019103</v>
      </c>
      <c r="N101" s="45">
        <f>'Property % affected'!N101*'Population Estimate'!B100</f>
        <v>22064.358012721081</v>
      </c>
      <c r="O101" s="45">
        <f>'Property % affected'!O101*'Population Estimate'!C100</f>
        <v>45197.337966484411</v>
      </c>
      <c r="P101" s="45">
        <f>'Property % affected'!P101*'Population Estimate'!D100</f>
        <v>34262.451827418452</v>
      </c>
      <c r="Q101" s="45">
        <f>'Property % affected'!Q101*'Population Estimate'!E100</f>
        <v>16852.532920193175</v>
      </c>
      <c r="R101" s="45">
        <f>'Property % affected'!R101*'Population Estimate'!F100</f>
        <v>10809.115049413778</v>
      </c>
      <c r="S101" s="45">
        <f>'Property % affected'!S101*'Population Estimate'!G100</f>
        <v>5901.8770593393574</v>
      </c>
      <c r="U101">
        <v>2120</v>
      </c>
      <c r="V101" s="43">
        <f>'Population Estimate'!J100*Assumptions!C$41*'Property % affected'!B101</f>
        <v>725.81367797792166</v>
      </c>
      <c r="W101" s="43">
        <f>'Population Estimate'!K100*Assumptions!D$41*'Property % affected'!C101</f>
        <v>1049.5973620843656</v>
      </c>
      <c r="X101" s="43">
        <f>'Population Estimate'!L100*Assumptions!E$41*'Property % affected'!D101</f>
        <v>1134.4969153112224</v>
      </c>
      <c r="Y101" s="43">
        <f>'Population Estimate'!M100*Assumptions!F$41*'Property % affected'!E101</f>
        <v>1215.1574823552537</v>
      </c>
      <c r="Z101" s="43">
        <f>'Population Estimate'!N100*Assumptions!G$41*'Property % affected'!F101</f>
        <v>910.0514195990977</v>
      </c>
      <c r="AA101" s="43">
        <f>'Population Estimate'!O100*Assumptions!H$41*'Property % affected'!G101</f>
        <v>486.72835815724324</v>
      </c>
      <c r="AB101" s="44">
        <f>'Population Estimate'!J100*Assumptions!C$41*'Property % affected'!H101</f>
        <v>164.06433137397059</v>
      </c>
      <c r="AC101" s="44">
        <f>'Population Estimate'!K100*Assumptions!D$41*'Property % affected'!I101</f>
        <v>196.63266358357529</v>
      </c>
      <c r="AD101" s="44">
        <f>'Population Estimate'!L100*Assumptions!E$41*'Property % affected'!J101</f>
        <v>127.18485564666491</v>
      </c>
      <c r="AE101" s="44">
        <f>'Population Estimate'!M100*Assumptions!F$41*'Property % affected'!K101</f>
        <v>152.4390108141987</v>
      </c>
      <c r="AF101" s="44">
        <f>'Population Estimate'!N100*Assumptions!G$41*'Property % affected'!L101</f>
        <v>123.10685822456304</v>
      </c>
      <c r="AG101" s="44">
        <f>'Population Estimate'!O100*Assumptions!H$41*'Property % affected'!M101</f>
        <v>47.071069060700616</v>
      </c>
      <c r="AH101" s="45">
        <f>'Population Estimate'!J100*Assumptions!C$41*'Property % affected'!N101</f>
        <v>20541.380513633485</v>
      </c>
      <c r="AI101" s="45">
        <f>'Population Estimate'!K100*Assumptions!D$41*'Property % affected'!O101</f>
        <v>41273.846325644103</v>
      </c>
      <c r="AJ101" s="45">
        <f>'Population Estimate'!L100*Assumptions!E$41*'Property % affected'!P101</f>
        <v>30959.611089288221</v>
      </c>
      <c r="AK101" s="45">
        <f>'Population Estimate'!M100*Assumptions!F$41*'Property % affected'!Q101</f>
        <v>16809.168275088978</v>
      </c>
      <c r="AL101" s="45">
        <f>'Population Estimate'!N100*Assumptions!G$41*'Property % affected'!R101</f>
        <v>10588.317452573872</v>
      </c>
      <c r="AM101" s="45">
        <f>'Population Estimate'!O100*Assumptions!H$41*'Property % affected'!S101</f>
        <v>5398.0574733707972</v>
      </c>
    </row>
    <row r="102" spans="1:39" x14ac:dyDescent="0.35">
      <c r="A102">
        <v>2121</v>
      </c>
      <c r="B102" s="43">
        <f>'Property % affected'!B102*'Population Estimate'!B101</f>
        <v>802.19320272532127</v>
      </c>
      <c r="C102" s="43">
        <f>'Property % affected'!C102*'Population Estimate'!C101</f>
        <v>1182.6406582944326</v>
      </c>
      <c r="D102" s="43">
        <f>'Property % affected'!D102*'Population Estimate'!D101</f>
        <v>1291.8688374360245</v>
      </c>
      <c r="E102" s="43">
        <f>'Property % affected'!E102*'Population Estimate'!E101</f>
        <v>1253.5558447651797</v>
      </c>
      <c r="F102" s="43">
        <f>'Property % affected'!F102*'Population Estimate'!F101</f>
        <v>955.91940701915496</v>
      </c>
      <c r="G102" s="43">
        <f>'Property % affected'!G102*'Population Estimate'!G101</f>
        <v>547.55968630630446</v>
      </c>
      <c r="H102" s="44">
        <f>'Property % affected'!H102*'Population Estimate'!B101</f>
        <v>177.29162431187154</v>
      </c>
      <c r="I102" s="44">
        <f>'Property % affected'!I102*'Population Estimate'!C101</f>
        <v>216.62369220878318</v>
      </c>
      <c r="J102" s="44">
        <f>'Property % affected'!J102*'Population Estimate'!D101</f>
        <v>141.6024347584123</v>
      </c>
      <c r="K102" s="44">
        <f>'Property % affected'!K102*'Population Estimate'!E101</f>
        <v>153.7543668425181</v>
      </c>
      <c r="L102" s="44">
        <f>'Property % affected'!L102*'Population Estimate'!F101</f>
        <v>126.43223397998221</v>
      </c>
      <c r="M102" s="44">
        <f>'Property % affected'!M102*'Population Estimate'!G101</f>
        <v>51.77487920215669</v>
      </c>
      <c r="N102" s="45">
        <f>'Property % affected'!N102*'Population Estimate'!B101</f>
        <v>22370.872812007379</v>
      </c>
      <c r="O102" s="45">
        <f>'Property % affected'!O102*'Population Estimate'!C101</f>
        <v>45825.212703065663</v>
      </c>
      <c r="P102" s="45">
        <f>'Property % affected'!P102*'Population Estimate'!D101</f>
        <v>34738.42074248421</v>
      </c>
      <c r="Q102" s="45">
        <f>'Property % affected'!Q102*'Population Estimate'!E101</f>
        <v>17086.645815865035</v>
      </c>
      <c r="R102" s="45">
        <f>'Property % affected'!R102*'Population Estimate'!F101</f>
        <v>10959.273677547139</v>
      </c>
      <c r="S102" s="45">
        <f>'Property % affected'!S102*'Population Estimate'!G101</f>
        <v>5983.8650628522091</v>
      </c>
      <c r="U102">
        <v>2121</v>
      </c>
      <c r="V102" s="43">
        <f>'Population Estimate'!J101*Assumptions!C$41*'Property % affected'!B102</f>
        <v>746.82235545356752</v>
      </c>
      <c r="W102" s="43">
        <f>'Population Estimate'!K101*Assumptions!D$41*'Property % affected'!C102</f>
        <v>1079.9779585492199</v>
      </c>
      <c r="X102" s="43">
        <f>'Population Estimate'!L101*Assumptions!E$41*'Property % affected'!D102</f>
        <v>1167.3349294105014</v>
      </c>
      <c r="Y102" s="43">
        <f>'Population Estimate'!M101*Assumptions!F$41*'Property % affected'!E102</f>
        <v>1250.3302166305864</v>
      </c>
      <c r="Z102" s="43">
        <f>'Population Estimate'!N101*Assumptions!G$41*'Property % affected'!F102</f>
        <v>936.39285864978558</v>
      </c>
      <c r="AA102" s="43">
        <f>'Population Estimate'!O101*Assumptions!H$41*'Property % affected'!G102</f>
        <v>500.81671086404782</v>
      </c>
      <c r="AB102" s="44">
        <f>'Population Estimate'!J101*Assumptions!C$41*'Property % affected'!H102</f>
        <v>165.05418896714056</v>
      </c>
      <c r="AC102" s="44">
        <f>'Population Estimate'!K101*Assumptions!D$41*'Property % affected'!I102</f>
        <v>197.81901733568836</v>
      </c>
      <c r="AD102" s="44">
        <f>'Population Estimate'!L101*Assumptions!E$41*'Property % affected'!J102</f>
        <v>127.95220644158636</v>
      </c>
      <c r="AE102" s="44">
        <f>'Population Estimate'!M101*Assumptions!F$41*'Property % affected'!K102</f>
        <v>153.35872877535508</v>
      </c>
      <c r="AF102" s="44">
        <f>'Population Estimate'!N101*Assumptions!G$41*'Property % affected'!L102</f>
        <v>123.84960503225955</v>
      </c>
      <c r="AG102" s="44">
        <f>'Population Estimate'!O101*Assumptions!H$41*'Property % affected'!M102</f>
        <v>47.355065312281674</v>
      </c>
      <c r="AH102" s="45">
        <f>'Population Estimate'!J101*Assumptions!C$41*'Property % affected'!N102</f>
        <v>20826.73833467545</v>
      </c>
      <c r="AI102" s="45">
        <f>'Population Estimate'!K101*Assumptions!D$41*'Property % affected'!O102</f>
        <v>41847.216496441011</v>
      </c>
      <c r="AJ102" s="45">
        <f>'Population Estimate'!L101*Assumptions!E$41*'Property % affected'!P102</f>
        <v>31389.697429146538</v>
      </c>
      <c r="AK102" s="45">
        <f>'Population Estimate'!M101*Assumptions!F$41*'Property % affected'!Q102</f>
        <v>17042.678755522531</v>
      </c>
      <c r="AL102" s="45">
        <f>'Population Estimate'!N101*Assumptions!G$41*'Property % affected'!R102</f>
        <v>10735.408793136969</v>
      </c>
      <c r="AM102" s="45">
        <f>'Population Estimate'!O101*Assumptions!H$41*'Property % affected'!S102</f>
        <v>5473.0464896853528</v>
      </c>
    </row>
    <row r="103" spans="1:39" x14ac:dyDescent="0.35">
      <c r="A103">
        <v>2122</v>
      </c>
      <c r="B103" s="43">
        <f>'Property % affected'!B103*'Population Estimate'!B102</f>
        <v>825.41268560440301</v>
      </c>
      <c r="C103" s="43">
        <f>'Property % affected'!C103*'Population Estimate'!C102</f>
        <v>1216.8721930719419</v>
      </c>
      <c r="D103" s="43">
        <f>'Property % affected'!D103*'Population Estimate'!D102</f>
        <v>1329.2619819440515</v>
      </c>
      <c r="E103" s="43">
        <f>'Property % affected'!E103*'Population Estimate'!E102</f>
        <v>1289.8400196704415</v>
      </c>
      <c r="F103" s="43">
        <f>'Property % affected'!F103*'Population Estimate'!F102</f>
        <v>983.58849500152132</v>
      </c>
      <c r="G103" s="43">
        <f>'Property % affected'!G103*'Population Estimate'!G102</f>
        <v>563.40880185386902</v>
      </c>
      <c r="H103" s="44">
        <f>'Property % affected'!H103*'Population Estimate'!B102</f>
        <v>178.36128679768336</v>
      </c>
      <c r="I103" s="44">
        <f>'Property % affected'!I103*'Population Estimate'!C102</f>
        <v>217.9306588406991</v>
      </c>
      <c r="J103" s="44">
        <f>'Property % affected'!J103*'Population Estimate'!D102</f>
        <v>142.45677185949415</v>
      </c>
      <c r="K103" s="44">
        <f>'Property % affected'!K103*'Population Estimate'!E102</f>
        <v>154.68202080744476</v>
      </c>
      <c r="L103" s="44">
        <f>'Property % affected'!L103*'Population Estimate'!F102</f>
        <v>127.19504394469816</v>
      </c>
      <c r="M103" s="44">
        <f>'Property % affected'!M103*'Population Estimate'!G102</f>
        <v>52.08725518835989</v>
      </c>
      <c r="N103" s="45">
        <f>'Property % affected'!N103*'Population Estimate'!B102</f>
        <v>22681.645669566991</v>
      </c>
      <c r="O103" s="45">
        <f>'Property % affected'!O103*'Population Estimate'!C102</f>
        <v>46461.809782655917</v>
      </c>
      <c r="P103" s="45">
        <f>'Property % affected'!P103*'Population Estimate'!D102</f>
        <v>35221.001747345836</v>
      </c>
      <c r="Q103" s="45">
        <f>'Property % affected'!Q103*'Population Estimate'!E102</f>
        <v>17324.010973269855</v>
      </c>
      <c r="R103" s="45">
        <f>'Property % affected'!R103*'Population Estimate'!F102</f>
        <v>11111.518287141502</v>
      </c>
      <c r="S103" s="45">
        <f>'Property % affected'!S103*'Population Estimate'!G102</f>
        <v>6066.9920315878935</v>
      </c>
      <c r="U103">
        <v>2122</v>
      </c>
      <c r="V103" s="43">
        <f>'Population Estimate'!J102*Assumptions!C$41*'Property % affected'!B103</f>
        <v>768.43912911514531</v>
      </c>
      <c r="W103" s="43">
        <f>'Population Estimate'!K102*Assumptions!D$41*'Property % affected'!C103</f>
        <v>1111.237921402465</v>
      </c>
      <c r="X103" s="43">
        <f>'Population Estimate'!L102*Assumptions!E$41*'Property % affected'!D103</f>
        <v>1201.1234398535178</v>
      </c>
      <c r="Y103" s="43">
        <f>'Population Estimate'!M102*Assumptions!F$41*'Property % affected'!E103</f>
        <v>1286.5210257269746</v>
      </c>
      <c r="Z103" s="43">
        <f>'Population Estimate'!N102*Assumptions!G$41*'Property % affected'!F103</f>
        <v>963.49675067435794</v>
      </c>
      <c r="AA103" s="43">
        <f>'Population Estimate'!O102*Assumptions!H$41*'Property % affected'!G103</f>
        <v>515.31285095094847</v>
      </c>
      <c r="AB103" s="44">
        <f>'Population Estimate'!J102*Assumptions!C$41*'Property % affected'!H103</f>
        <v>166.05001871797907</v>
      </c>
      <c r="AC103" s="44">
        <f>'Population Estimate'!K102*Assumptions!D$41*'Property % affected'!I103</f>
        <v>199.01252877564181</v>
      </c>
      <c r="AD103" s="44">
        <f>'Population Estimate'!L102*Assumptions!E$41*'Property % affected'!J103</f>
        <v>128.72418693270455</v>
      </c>
      <c r="AE103" s="44">
        <f>'Population Estimate'!M102*Assumptions!F$41*'Property % affected'!K103</f>
        <v>154.28399571720578</v>
      </c>
      <c r="AF103" s="44">
        <f>'Population Estimate'!N102*Assumptions!G$41*'Property % affected'!L103</f>
        <v>124.59683309167751</v>
      </c>
      <c r="AG103" s="44">
        <f>'Population Estimate'!O102*Assumptions!H$41*'Property % affected'!M103</f>
        <v>47.640775012750176</v>
      </c>
      <c r="AH103" s="45">
        <f>'Population Estimate'!J102*Assumptions!C$41*'Property % affected'!N103</f>
        <v>21116.060304377024</v>
      </c>
      <c r="AI103" s="45">
        <f>'Population Estimate'!K102*Assumptions!D$41*'Property % affected'!O103</f>
        <v>42428.551840877575</v>
      </c>
      <c r="AJ103" s="45">
        <f>'Population Estimate'!L102*Assumptions!E$41*'Property % affected'!P103</f>
        <v>31825.758464849703</v>
      </c>
      <c r="AK103" s="45">
        <f>'Population Estimate'!M102*Assumptions!F$41*'Property % affected'!Q103</f>
        <v>17279.433129025627</v>
      </c>
      <c r="AL103" s="45">
        <f>'Population Estimate'!N102*Assumptions!G$41*'Property % affected'!R103</f>
        <v>10884.543504855639</v>
      </c>
      <c r="AM103" s="45">
        <f>'Population Estimate'!O102*Assumptions!H$41*'Property % affected'!S103</f>
        <v>5549.0772423273866</v>
      </c>
    </row>
    <row r="104" spans="1:39" x14ac:dyDescent="0.35">
      <c r="A104">
        <v>2123</v>
      </c>
      <c r="B104" s="43">
        <f>'Property % affected'!B104*'Population Estimate'!B103</f>
        <v>849.30425643354488</v>
      </c>
      <c r="C104" s="43">
        <f>'Property % affected'!C104*'Population Estimate'!C103</f>
        <v>1252.0945596503072</v>
      </c>
      <c r="D104" s="43">
        <f>'Property % affected'!D104*'Population Estimate'!D103</f>
        <v>1367.7374710490524</v>
      </c>
      <c r="E104" s="43">
        <f>'Property % affected'!E104*'Population Estimate'!E103</f>
        <v>1327.1744400466598</v>
      </c>
      <c r="F104" s="43">
        <f>'Property % affected'!F104*'Population Estimate'!F103</f>
        <v>1012.058464757136</v>
      </c>
      <c r="G104" s="43">
        <f>'Property % affected'!G104*'Population Estimate'!G103</f>
        <v>579.71667006332984</v>
      </c>
      <c r="H104" s="44">
        <f>'Property % affected'!H104*'Population Estimate'!B103</f>
        <v>179.43740293204172</v>
      </c>
      <c r="I104" s="44">
        <f>'Property % affected'!I104*'Population Estimate'!C103</f>
        <v>219.24551086021739</v>
      </c>
      <c r="J104" s="44">
        <f>'Property % affected'!J104*'Population Estimate'!D103</f>
        <v>143.31626347563449</v>
      </c>
      <c r="K104" s="44">
        <f>'Property % affected'!K104*'Population Estimate'!E103</f>
        <v>155.61527163375698</v>
      </c>
      <c r="L104" s="44">
        <f>'Property % affected'!L104*'Population Estimate'!F103</f>
        <v>127.96245620919127</v>
      </c>
      <c r="M104" s="44">
        <f>'Property % affected'!M104*'Population Estimate'!G103</f>
        <v>52.401515848332672</v>
      </c>
      <c r="N104" s="45">
        <f>'Property % affected'!N104*'Population Estimate'!B103</f>
        <v>22996.735737715899</v>
      </c>
      <c r="O104" s="45">
        <f>'Property % affected'!O104*'Population Estimate'!C103</f>
        <v>47107.250374754629</v>
      </c>
      <c r="P104" s="45">
        <f>'Property % affected'!P104*'Population Estimate'!D103</f>
        <v>35710.286696177151</v>
      </c>
      <c r="Q104" s="45">
        <f>'Property % affected'!Q104*'Population Estimate'!E103</f>
        <v>17564.67357234679</v>
      </c>
      <c r="R104" s="45">
        <f>'Property % affected'!R104*'Population Estimate'!F103</f>
        <v>11265.877856342906</v>
      </c>
      <c r="S104" s="45">
        <f>'Property % affected'!S104*'Population Estimate'!G103</f>
        <v>6151.2737878828902</v>
      </c>
      <c r="U104">
        <v>2123</v>
      </c>
      <c r="V104" s="43">
        <f>'Population Estimate'!J103*Assumptions!C$41*'Property % affected'!B104</f>
        <v>790.68160030723186</v>
      </c>
      <c r="W104" s="43">
        <f>'Population Estimate'!K103*Assumptions!D$41*'Property % affected'!C104</f>
        <v>1143.4027039048985</v>
      </c>
      <c r="X104" s="43">
        <f>'Population Estimate'!L103*Assumptions!E$41*'Property % affected'!D104</f>
        <v>1235.8899587576823</v>
      </c>
      <c r="Y104" s="43">
        <f>'Population Estimate'!M103*Assumptions!F$41*'Property % affected'!E104</f>
        <v>1323.7593778209084</v>
      </c>
      <c r="Z104" s="43">
        <f>'Population Estimate'!N103*Assumptions!G$41*'Property % affected'!F104</f>
        <v>991.38516487473908</v>
      </c>
      <c r="AA104" s="43">
        <f>'Population Estimate'!O103*Assumptions!H$41*'Property % affected'!G104</f>
        <v>530.22858182398033</v>
      </c>
      <c r="AB104" s="44">
        <f>'Population Estimate'!J103*Assumptions!C$41*'Property % affected'!H104</f>
        <v>167.0518566586058</v>
      </c>
      <c r="AC104" s="44">
        <f>'Population Estimate'!K103*Assumptions!D$41*'Property % affected'!I104</f>
        <v>200.21324108827412</v>
      </c>
      <c r="AD104" s="44">
        <f>'Population Estimate'!L103*Assumptions!E$41*'Property % affected'!J104</f>
        <v>129.50082505259863</v>
      </c>
      <c r="AE104" s="44">
        <f>'Population Estimate'!M103*Assumptions!F$41*'Property % affected'!K104</f>
        <v>155.21484511869556</v>
      </c>
      <c r="AF104" s="44">
        <f>'Population Estimate'!N103*Assumptions!G$41*'Property % affected'!L104</f>
        <v>125.34856943977869</v>
      </c>
      <c r="AG104" s="44">
        <f>'Population Estimate'!O103*Assumptions!H$41*'Property % affected'!M104</f>
        <v>47.928208499943558</v>
      </c>
      <c r="AH104" s="45">
        <f>'Population Estimate'!J103*Assumptions!C$41*'Property % affected'!N104</f>
        <v>21409.401492105295</v>
      </c>
      <c r="AI104" s="45">
        <f>'Population Estimate'!K103*Assumptions!D$41*'Property % affected'!O104</f>
        <v>43017.963009968327</v>
      </c>
      <c r="AJ104" s="45">
        <f>'Population Estimate'!L103*Assumptions!E$41*'Property % affected'!P104</f>
        <v>32267.877195989004</v>
      </c>
      <c r="AK104" s="45">
        <f>'Population Estimate'!M103*Assumptions!F$41*'Property % affected'!Q104</f>
        <v>17519.476459281181</v>
      </c>
      <c r="AL104" s="45">
        <f>'Population Estimate'!N103*Assumptions!G$41*'Property % affected'!R104</f>
        <v>11035.749973939866</v>
      </c>
      <c r="AM104" s="45">
        <f>'Population Estimate'!O103*Assumptions!H$41*'Property % affected'!S104</f>
        <v>5626.164202943939</v>
      </c>
    </row>
    <row r="105" spans="1:39" x14ac:dyDescent="0.35">
      <c r="A105">
        <v>2124</v>
      </c>
      <c r="B105" s="43">
        <f>'Property % affected'!B105*'Population Estimate'!B104</f>
        <v>873.88736879898624</v>
      </c>
      <c r="C105" s="43">
        <f>'Property % affected'!C105*'Population Estimate'!C104</f>
        <v>1288.3364376567786</v>
      </c>
      <c r="D105" s="43">
        <f>'Property % affected'!D105*'Population Estimate'!D104</f>
        <v>1407.326633216232</v>
      </c>
      <c r="E105" s="43">
        <f>'Property % affected'!E105*'Population Estimate'!E104</f>
        <v>1365.5895052498113</v>
      </c>
      <c r="F105" s="43">
        <f>'Property % affected'!F105*'Population Estimate'!F104</f>
        <v>1041.3524978095506</v>
      </c>
      <c r="G105" s="43">
        <f>'Property % affected'!G105*'Population Estimate'!G104</f>
        <v>596.49656953084332</v>
      </c>
      <c r="H105" s="44">
        <f>'Property % affected'!H105*'Population Estimate'!B104</f>
        <v>180.52001165206943</v>
      </c>
      <c r="I105" s="44">
        <f>'Property % affected'!I105*'Population Estimate'!C104</f>
        <v>220.56829584264437</v>
      </c>
      <c r="J105" s="44">
        <f>'Property % affected'!J105*'Population Estimate'!D104</f>
        <v>144.18094070582865</v>
      </c>
      <c r="K105" s="44">
        <f>'Property % affected'!K105*'Population Estimate'!E104</f>
        <v>156.55415308928042</v>
      </c>
      <c r="L105" s="44">
        <f>'Property % affected'!L105*'Population Estimate'!F104</f>
        <v>128.73449854074852</v>
      </c>
      <c r="M105" s="44">
        <f>'Property % affected'!M105*'Population Estimate'!G104</f>
        <v>52.717672552972218</v>
      </c>
      <c r="N105" s="45">
        <f>'Property % affected'!N105*'Population Estimate'!B104</f>
        <v>23316.202990505302</v>
      </c>
      <c r="O105" s="45">
        <f>'Property % affected'!O105*'Population Estimate'!C104</f>
        <v>47761.657332130068</v>
      </c>
      <c r="P105" s="45">
        <f>'Property % affected'!P105*'Population Estimate'!D104</f>
        <v>36206.3687191766</v>
      </c>
      <c r="Q105" s="45">
        <f>'Property % affected'!Q105*'Population Estimate'!E104</f>
        <v>17808.67942066801</v>
      </c>
      <c r="R105" s="45">
        <f>'Property % affected'!R105*'Population Estimate'!F104</f>
        <v>11422.381765857514</v>
      </c>
      <c r="S105" s="45">
        <f>'Property % affected'!S105*'Population Estimate'!G104</f>
        <v>6236.7263738752354</v>
      </c>
      <c r="U105">
        <v>2124</v>
      </c>
      <c r="V105" s="43">
        <f>'Population Estimate'!J104*Assumptions!C$41*'Property % affected'!B105</f>
        <v>813.56787984533571</v>
      </c>
      <c r="W105" s="43">
        <f>'Population Estimate'!K104*Assumptions!D$41*'Property % affected'!C105</f>
        <v>1176.4984960619736</v>
      </c>
      <c r="X105" s="43">
        <f>'Population Estimate'!L104*Assumptions!E$41*'Property % affected'!D105</f>
        <v>1271.6627945786672</v>
      </c>
      <c r="Y105" s="43">
        <f>'Population Estimate'!M104*Assumptions!F$41*'Property % affected'!E105</f>
        <v>1362.07559404527</v>
      </c>
      <c r="Z105" s="43">
        <f>'Population Estimate'!N104*Assumptions!G$41*'Property % affected'!F105</f>
        <v>1020.08080924592</v>
      </c>
      <c r="AA105" s="43">
        <f>'Population Estimate'!O104*Assumptions!H$41*'Property % affected'!G105</f>
        <v>545.57604853877513</v>
      </c>
      <c r="AB105" s="44">
        <f>'Population Estimate'!J104*Assumptions!C$41*'Property % affected'!H105</f>
        <v>168.05973903853479</v>
      </c>
      <c r="AC105" s="44">
        <f>'Population Estimate'!K104*Assumptions!D$41*'Property % affected'!I105</f>
        <v>201.42119771897319</v>
      </c>
      <c r="AD105" s="44">
        <f>'Population Estimate'!L104*Assumptions!E$41*'Property % affected'!J105</f>
        <v>130.28214890237496</v>
      </c>
      <c r="AE105" s="44">
        <f>'Population Estimate'!M104*Assumptions!F$41*'Property % affected'!K105</f>
        <v>156.15131066075921</v>
      </c>
      <c r="AF105" s="44">
        <f>'Population Estimate'!N104*Assumptions!G$41*'Property % affected'!L105</f>
        <v>126.10484127664814</v>
      </c>
      <c r="AG105" s="44">
        <f>'Population Estimate'!O104*Assumptions!H$41*'Property % affected'!M105</f>
        <v>48.217376174071092</v>
      </c>
      <c r="AH105" s="45">
        <f>'Population Estimate'!J104*Assumptions!C$41*'Property % affected'!N105</f>
        <v>21706.817732242842</v>
      </c>
      <c r="AI105" s="45">
        <f>'Population Estimate'!K104*Assumptions!D$41*'Property % affected'!O105</f>
        <v>43615.562191875339</v>
      </c>
      <c r="AJ105" s="45">
        <f>'Population Estimate'!L104*Assumptions!E$41*'Property % affected'!P105</f>
        <v>32716.137775173815</v>
      </c>
      <c r="AK105" s="45">
        <f>'Population Estimate'!M104*Assumptions!F$41*'Property % affected'!Q105</f>
        <v>17762.85443599011</v>
      </c>
      <c r="AL105" s="45">
        <f>'Population Estimate'!N104*Assumptions!G$41*'Property % affected'!R105</f>
        <v>11189.056980936653</v>
      </c>
      <c r="AM105" s="45">
        <f>'Population Estimate'!O104*Assumptions!H$41*'Property % affected'!S105</f>
        <v>5704.3220442200291</v>
      </c>
    </row>
    <row r="106" spans="1:39" x14ac:dyDescent="0.35">
      <c r="A106">
        <v>2125</v>
      </c>
      <c r="B106" s="43">
        <f>'Property % affected'!B106*'Population Estimate'!B105</f>
        <v>899.18203937103488</v>
      </c>
      <c r="C106" s="43">
        <f>'Property % affected'!C106*'Population Estimate'!C105</f>
        <v>1325.6273368504378</v>
      </c>
      <c r="D106" s="43">
        <f>'Property % affected'!D106*'Population Estimate'!D105</f>
        <v>1448.0617037132442</v>
      </c>
      <c r="E106" s="43">
        <f>'Property % affected'!E106*'Population Estimate'!E105</f>
        <v>1405.1164945452549</v>
      </c>
      <c r="F106" s="43">
        <f>'Property % affected'!F106*'Population Estimate'!F105</f>
        <v>1071.4944466715344</v>
      </c>
      <c r="G106" s="43">
        <f>'Property % affected'!G106*'Population Estimate'!G105</f>
        <v>613.76216320154265</v>
      </c>
      <c r="H106" s="44">
        <f>'Property % affected'!H106*'Population Estimate'!B105</f>
        <v>181.60915212981061</v>
      </c>
      <c r="I106" s="44">
        <f>'Property % affected'!I106*'Population Estimate'!C105</f>
        <v>221.8990616503246</v>
      </c>
      <c r="J106" s="44">
        <f>'Property % affected'!J106*'Population Estimate'!D105</f>
        <v>145.05083483670305</v>
      </c>
      <c r="K106" s="44">
        <f>'Property % affected'!K106*'Population Estimate'!E105</f>
        <v>157.49869914557394</v>
      </c>
      <c r="L106" s="44">
        <f>'Property % affected'!L106*'Population Estimate'!F105</f>
        <v>129.51119887418679</v>
      </c>
      <c r="M106" s="44">
        <f>'Property % affected'!M106*'Population Estimate'!G105</f>
        <v>53.035736741780333</v>
      </c>
      <c r="N106" s="45">
        <f>'Property % affected'!N106*'Population Estimate'!B105</f>
        <v>23640.108235137068</v>
      </c>
      <c r="O106" s="45">
        <f>'Property % affected'!O106*'Population Estimate'!C105</f>
        <v>48425.155214202969</v>
      </c>
      <c r="P106" s="45">
        <f>'Property % affected'!P106*'Population Estimate'!D105</f>
        <v>36709.342240293576</v>
      </c>
      <c r="Q106" s="45">
        <f>'Property % affected'!Q106*'Population Estimate'!E105</f>
        <v>18056.07496215772</v>
      </c>
      <c r="R106" s="45">
        <f>'Property % affected'!R106*'Population Estimate'!F105</f>
        <v>11581.059804543918</v>
      </c>
      <c r="S106" s="45">
        <f>'Property % affected'!S106*'Population Estimate'!G105</f>
        <v>6323.3660545579796</v>
      </c>
      <c r="U106">
        <v>2125</v>
      </c>
      <c r="V106" s="43">
        <f>'Population Estimate'!J105*Assumptions!C$41*'Property % affected'!B106</f>
        <v>837.11660276253519</v>
      </c>
      <c r="W106" s="43">
        <f>'Population Estimate'!K105*Assumptions!D$41*'Property % affected'!C106</f>
        <v>1210.5522459488698</v>
      </c>
      <c r="X106" s="43">
        <f>'Population Estimate'!L105*Assumptions!E$41*'Property % affected'!D106</f>
        <v>1308.471075160415</v>
      </c>
      <c r="Y106" s="43">
        <f>'Population Estimate'!M105*Assumptions!F$41*'Property % affected'!E106</f>
        <v>1401.5008731781552</v>
      </c>
      <c r="Z106" s="43">
        <f>'Population Estimate'!N105*Assumptions!G$41*'Property % affected'!F106</f>
        <v>1049.6070490658246</v>
      </c>
      <c r="AA106" s="43">
        <f>'Population Estimate'!O105*Assumptions!H$41*'Property % affected'!G106</f>
        <v>561.36774768961027</v>
      </c>
      <c r="AB106" s="44">
        <f>'Population Estimate'!J105*Assumptions!C$41*'Property % affected'!H106</f>
        <v>169.07370232598612</v>
      </c>
      <c r="AC106" s="44">
        <f>'Population Estimate'!K105*Assumptions!D$41*'Property % affected'!I106</f>
        <v>202.63644237524795</v>
      </c>
      <c r="AD106" s="44">
        <f>'Population Estimate'!L105*Assumptions!E$41*'Property % affected'!J106</f>
        <v>131.06818675268357</v>
      </c>
      <c r="AE106" s="44">
        <f>'Population Estimate'!M105*Assumptions!F$41*'Property % affected'!K106</f>
        <v>157.09342622754056</v>
      </c>
      <c r="AF106" s="44">
        <f>'Population Estimate'!N105*Assumptions!G$41*'Property % affected'!L106</f>
        <v>126.86567596647875</v>
      </c>
      <c r="AG106" s="44">
        <f>'Population Estimate'!O105*Assumptions!H$41*'Property % affected'!M106</f>
        <v>48.508288498090167</v>
      </c>
      <c r="AH106" s="45">
        <f>'Population Estimate'!J105*Assumptions!C$41*'Property % affected'!N106</f>
        <v>22008.365634815247</v>
      </c>
      <c r="AI106" s="45">
        <f>'Population Estimate'!K105*Assumptions!D$41*'Property % affected'!O106</f>
        <v>44221.463133262077</v>
      </c>
      <c r="AJ106" s="45">
        <f>'Population Estimate'!L105*Assumptions!E$41*'Property % affected'!P106</f>
        <v>33170.625524049108</v>
      </c>
      <c r="AK106" s="45">
        <f>'Population Estimate'!M105*Assumptions!F$41*'Property % affected'!Q106</f>
        <v>18009.613383567925</v>
      </c>
      <c r="AL106" s="45">
        <f>'Population Estimate'!N105*Assumptions!G$41*'Property % affected'!R106</f>
        <v>11344.493706208124</v>
      </c>
      <c r="AM106" s="45">
        <f>'Population Estimate'!O105*Assumptions!H$41*'Property % affected'!S106</f>
        <v>5783.5656426714504</v>
      </c>
    </row>
    <row r="107" spans="1:39" x14ac:dyDescent="0.35">
      <c r="A107">
        <v>2126</v>
      </c>
      <c r="B107" s="43">
        <f>'Property % affected'!B107*'Population Estimate'!B106</f>
        <v>925.2088642025368</v>
      </c>
      <c r="C107" s="43">
        <f>'Property % affected'!C107*'Population Estimate'!C106</f>
        <v>1363.9976211503667</v>
      </c>
      <c r="D107" s="43">
        <f>'Property % affected'!D107*'Population Estimate'!D106</f>
        <v>1489.9758508575906</v>
      </c>
      <c r="E107" s="43">
        <f>'Property % affected'!E107*'Population Estimate'!E106</f>
        <v>1445.7875925767105</v>
      </c>
      <c r="F107" s="43">
        <f>'Property % affected'!F107*'Population Estimate'!F106</f>
        <v>1102.5088542668575</v>
      </c>
      <c r="G107" s="43">
        <f>'Property % affected'!G107*'Population Estimate'!G106</f>
        <v>631.52750949451809</v>
      </c>
      <c r="H107" s="44">
        <f>'Property % affected'!H107*'Population Estimate'!B106</f>
        <v>182.70486377364796</v>
      </c>
      <c r="I107" s="44">
        <f>'Property % affected'!I107*'Population Estimate'!C106</f>
        <v>223.23785643437299</v>
      </c>
      <c r="J107" s="44">
        <f>'Property % affected'!J107*'Population Estimate'!D106</f>
        <v>145.92597734364733</v>
      </c>
      <c r="K107" s="44">
        <f>'Property % affected'!K107*'Population Estimate'!E106</f>
        <v>158.4489439791586</v>
      </c>
      <c r="L107" s="44">
        <f>'Property % affected'!L107*'Population Estimate'!F106</f>
        <v>130.29258531286331</v>
      </c>
      <c r="M107" s="44">
        <f>'Property % affected'!M107*'Population Estimate'!G106</f>
        <v>53.355719923277285</v>
      </c>
      <c r="N107" s="45">
        <f>'Property % affected'!N107*'Population Estimate'!B106</f>
        <v>23968.513123537705</v>
      </c>
      <c r="O107" s="45">
        <f>'Property % affected'!O107*'Population Estimate'!C106</f>
        <v>49097.870310755126</v>
      </c>
      <c r="P107" s="45">
        <f>'Property % affected'!P107*'Population Estimate'!D106</f>
        <v>37219.302995201026</v>
      </c>
      <c r="Q107" s="45">
        <f>'Property % affected'!Q107*'Population Estimate'!E106</f>
        <v>18306.907285932255</v>
      </c>
      <c r="R107" s="45">
        <f>'Property % affected'!R107*'Population Estimate'!F106</f>
        <v>11741.942175083126</v>
      </c>
      <c r="S107" s="45">
        <f>'Property % affected'!S107*'Population Estimate'!G106</f>
        <v>6411.2093208750493</v>
      </c>
      <c r="U107">
        <v>2126</v>
      </c>
      <c r="V107" s="43">
        <f>'Population Estimate'!J106*Assumptions!C$41*'Property % affected'!B107</f>
        <v>861.34694348295545</v>
      </c>
      <c r="W107" s="43">
        <f>'Population Estimate'!K106*Assumptions!D$41*'Property % affected'!C107</f>
        <v>1245.5916816528245</v>
      </c>
      <c r="X107" s="43">
        <f>'Population Estimate'!L106*Assumptions!E$41*'Property % affected'!D107</f>
        <v>1346.344771452334</v>
      </c>
      <c r="Y107" s="43">
        <f>'Population Estimate'!M106*Assumptions!F$41*'Property % affected'!E107</f>
        <v>1442.0673170463174</v>
      </c>
      <c r="Z107" s="43">
        <f>'Population Estimate'!N106*Assumptions!G$41*'Property % affected'!F107</f>
        <v>1079.9879259203649</v>
      </c>
      <c r="AA107" s="43">
        <f>'Population Estimate'!O106*Assumptions!H$41*'Property % affected'!G107</f>
        <v>577.61653758469333</v>
      </c>
      <c r="AB107" s="44">
        <f>'Population Estimate'!J106*Assumptions!C$41*'Property % affected'!H107</f>
        <v>170.09378320920536</v>
      </c>
      <c r="AC107" s="44">
        <f>'Population Estimate'!K106*Assumptions!D$41*'Property % affected'!I107</f>
        <v>203.85901902831023</v>
      </c>
      <c r="AD107" s="44">
        <f>'Population Estimate'!L106*Assumptions!E$41*'Property % affected'!J107</f>
        <v>131.85896704474126</v>
      </c>
      <c r="AE107" s="44">
        <f>'Population Estimate'!M106*Assumptions!F$41*'Property % affected'!K107</f>
        <v>158.04122590761827</v>
      </c>
      <c r="AF107" s="44">
        <f>'Population Estimate'!N106*Assumptions!G$41*'Property % affected'!L107</f>
        <v>127.63110103856104</v>
      </c>
      <c r="AG107" s="44">
        <f>'Population Estimate'!O106*Assumptions!H$41*'Property % affected'!M107</f>
        <v>48.80095599808481</v>
      </c>
      <c r="AH107" s="45">
        <f>'Population Estimate'!J106*Assumptions!C$41*'Property % affected'!N107</f>
        <v>22314.102596266173</v>
      </c>
      <c r="AI107" s="45">
        <f>'Population Estimate'!K106*Assumptions!D$41*'Property % affected'!O107</f>
        <v>44835.781160943799</v>
      </c>
      <c r="AJ107" s="45">
        <f>'Population Estimate'!L106*Assumptions!E$41*'Property % affected'!P107</f>
        <v>33631.426949535526</v>
      </c>
      <c r="AK107" s="45">
        <f>'Population Estimate'!M106*Assumptions!F$41*'Property % affected'!Q107</f>
        <v>18259.800269962052</v>
      </c>
      <c r="AL107" s="45">
        <f>'Population Estimate'!N106*Assumptions!G$41*'Property % affected'!R107</f>
        <v>11502.089735485668</v>
      </c>
      <c r="AM107" s="45">
        <f>'Population Estimate'!O106*Assumptions!H$41*'Property % affected'!S107</f>
        <v>5863.9100814763551</v>
      </c>
    </row>
    <row r="108" spans="1:39" x14ac:dyDescent="0.35">
      <c r="A108">
        <v>2127</v>
      </c>
      <c r="B108" s="43">
        <f>'Property % affected'!B108*'Population Estimate'!B107</f>
        <v>951.98903549910335</v>
      </c>
      <c r="C108" s="43">
        <f>'Property % affected'!C108*'Population Estimate'!C107</f>
        <v>1403.4785333593097</v>
      </c>
      <c r="D108" s="43">
        <f>'Property % affected'!D108*'Population Estimate'!D107</f>
        <v>1533.1032030237482</v>
      </c>
      <c r="E108" s="43">
        <f>'Property % affected'!E108*'Population Estimate'!E107</f>
        <v>1487.6359155724347</v>
      </c>
      <c r="F108" s="43">
        <f>'Property % affected'!F108*'Population Estimate'!F107</f>
        <v>1134.420973914237</v>
      </c>
      <c r="G108" s="43">
        <f>'Property % affected'!G108*'Population Estimate'!G107</f>
        <v>649.80707374981137</v>
      </c>
      <c r="H108" s="44">
        <f>'Property % affected'!H108*'Population Estimate'!B107</f>
        <v>183.8071862297289</v>
      </c>
      <c r="I108" s="44">
        <f>'Property % affected'!I108*'Population Estimate'!C107</f>
        <v>224.58472863641708</v>
      </c>
      <c r="J108" s="44">
        <f>'Property % affected'!J108*'Population Estimate'!D107</f>
        <v>146.80639989195311</v>
      </c>
      <c r="K108" s="44">
        <f>'Property % affected'!K108*'Population Estimate'!E107</f>
        <v>159.40492197275444</v>
      </c>
      <c r="L108" s="44">
        <f>'Property % affected'!L108*'Population Estimate'!F107</f>
        <v>131.0786861296929</v>
      </c>
      <c r="M108" s="44">
        <f>'Property % affected'!M108*'Population Estimate'!G107</f>
        <v>53.677633675418321</v>
      </c>
      <c r="N108" s="45">
        <f>'Property % affected'!N108*'Population Estimate'!B107</f>
        <v>24301.480164093176</v>
      </c>
      <c r="O108" s="45">
        <f>'Property % affected'!O108*'Population Estimate'!C107</f>
        <v>49779.930665967331</v>
      </c>
      <c r="P108" s="45">
        <f>'Property % affected'!P108*'Population Estimate'!D107</f>
        <v>37736.348049517706</v>
      </c>
      <c r="Q108" s="45">
        <f>'Property % affected'!Q108*'Population Estimate'!E107</f>
        <v>18561.224135262979</v>
      </c>
      <c r="R108" s="45">
        <f>'Property % affected'!R108*'Population Estimate'!F107</f>
        <v>11905.059499727326</v>
      </c>
      <c r="S108" s="45">
        <f>'Property % affected'!S108*'Population Estimate'!G107</f>
        <v>6500.2728928601236</v>
      </c>
      <c r="U108">
        <v>2127</v>
      </c>
      <c r="V108" s="43">
        <f>'Population Estimate'!J107*Assumptions!C$41*'Property % affected'!B108</f>
        <v>886.27863143444256</v>
      </c>
      <c r="W108" s="43">
        <f>'Population Estimate'!K107*Assumptions!D$41*'Property % affected'!C108</f>
        <v>1281.6453338505823</v>
      </c>
      <c r="X108" s="43">
        <f>'Population Estimate'!L107*Assumptions!E$41*'Property % affected'!D108</f>
        <v>1385.3147219129871</v>
      </c>
      <c r="Y108" s="43">
        <f>'Population Estimate'!M107*Assumptions!F$41*'Property % affected'!E108</f>
        <v>1483.8079566639101</v>
      </c>
      <c r="Z108" s="43">
        <f>'Population Estimate'!N107*Assumptions!G$41*'Property % affected'!F108</f>
        <v>1111.2481772791753</v>
      </c>
      <c r="AA108" s="43">
        <f>'Population Estimate'!O107*Assumptions!H$41*'Property % affected'!G108</f>
        <v>594.33564871597343</v>
      </c>
      <c r="AB108" s="44">
        <f>'Population Estimate'!J107*Assumptions!C$41*'Property % affected'!H108</f>
        <v>171.12001859779119</v>
      </c>
      <c r="AC108" s="44">
        <f>'Population Estimate'!K107*Assumptions!D$41*'Property % affected'!I108</f>
        <v>205.08897191466539</v>
      </c>
      <c r="AD108" s="44">
        <f>'Population Estimate'!L107*Assumptions!E$41*'Property % affected'!J108</f>
        <v>132.65451839136071</v>
      </c>
      <c r="AE108" s="44">
        <f>'Population Estimate'!M107*Assumptions!F$41*'Property % affected'!K108</f>
        <v>158.99474399523936</v>
      </c>
      <c r="AF108" s="44">
        <f>'Population Estimate'!N107*Assumptions!G$41*'Property % affected'!L108</f>
        <v>128.40114418827946</v>
      </c>
      <c r="AG108" s="44">
        <f>'Population Estimate'!O107*Assumptions!H$41*'Property % affected'!M108</f>
        <v>49.095389263646645</v>
      </c>
      <c r="AH108" s="45">
        <f>'Population Estimate'!J107*Assumptions!C$41*'Property % affected'!N108</f>
        <v>22624.086810382218</v>
      </c>
      <c r="AI108" s="45">
        <f>'Population Estimate'!K107*Assumptions!D$41*'Property % affected'!O108</f>
        <v>45458.633203838835</v>
      </c>
      <c r="AJ108" s="45">
        <f>'Population Estimate'!L107*Assumptions!E$41*'Property % affected'!P108</f>
        <v>34098.629760295094</v>
      </c>
      <c r="AK108" s="45">
        <f>'Population Estimate'!M107*Assumptions!F$41*'Property % affected'!Q108</f>
        <v>18513.462715591711</v>
      </c>
      <c r="AL108" s="45">
        <f>'Population Estimate'!N107*Assumptions!G$41*'Property % affected'!R108</f>
        <v>11661.875065501283</v>
      </c>
      <c r="AM108" s="45">
        <f>'Population Estimate'!O107*Assumptions!H$41*'Property % affected'!S108</f>
        <v>5945.3706533461709</v>
      </c>
    </row>
    <row r="109" spans="1:39" x14ac:dyDescent="0.35">
      <c r="A109">
        <v>2128</v>
      </c>
      <c r="B109" s="43">
        <f>'Property % affected'!B109*'Population Estimate'!B108</f>
        <v>979.5443588747537</v>
      </c>
      <c r="C109" s="43">
        <f>'Property % affected'!C109*'Population Estimate'!C108</f>
        <v>1444.1022206029593</v>
      </c>
      <c r="D109" s="43">
        <f>'Property % affected'!D109*'Population Estimate'!D108</f>
        <v>1577.4788764320206</v>
      </c>
      <c r="E109" s="43">
        <f>'Property % affected'!E109*'Population Estimate'!E108</f>
        <v>1530.6955383099366</v>
      </c>
      <c r="F109" s="43">
        <f>'Property % affected'!F109*'Population Estimate'!F108</f>
        <v>1167.2567898897212</v>
      </c>
      <c r="G109" s="43">
        <f>'Property % affected'!G109*'Population Estimate'!G108</f>
        <v>668.61574000674307</v>
      </c>
      <c r="H109" s="44">
        <f>'Property % affected'!H109*'Population Estimate'!B108</f>
        <v>184.91615938339979</v>
      </c>
      <c r="I109" s="44">
        <f>'Property % affected'!I109*'Population Estimate'!C108</f>
        <v>225.93972699034958</v>
      </c>
      <c r="J109" s="44">
        <f>'Property % affected'!J109*'Population Estimate'!D108</f>
        <v>147.69213433795986</v>
      </c>
      <c r="K109" s="44">
        <f>'Property % affected'!K109*'Population Estimate'!E108</f>
        <v>160.36666771652446</v>
      </c>
      <c r="L109" s="44">
        <f>'Property % affected'!L109*'Population Estimate'!F108</f>
        <v>131.86952976817071</v>
      </c>
      <c r="M109" s="44">
        <f>'Property % affected'!M109*'Population Estimate'!G108</f>
        <v>54.001489646012523</v>
      </c>
      <c r="N109" s="45">
        <f>'Property % affected'!N109*'Population Estimate'!B108</f>
        <v>24639.072733546695</v>
      </c>
      <c r="O109" s="45">
        <f>'Property % affected'!O109*'Population Estimate'!C108</f>
        <v>50471.466102791172</v>
      </c>
      <c r="P109" s="45">
        <f>'Property % affected'!P109*'Population Estimate'!D108</f>
        <v>38260.57581728357</v>
      </c>
      <c r="Q109" s="45">
        <f>'Property % affected'!Q109*'Population Estimate'!E108</f>
        <v>18819.073916663732</v>
      </c>
      <c r="R109" s="45">
        <f>'Property % affected'!R109*'Population Estimate'!F108</f>
        <v>12070.442826128508</v>
      </c>
      <c r="S109" s="45">
        <f>'Property % affected'!S109*'Population Estimate'!G108</f>
        <v>6590.5737228191201</v>
      </c>
      <c r="U109">
        <v>2128</v>
      </c>
      <c r="V109" s="43">
        <f>'Population Estimate'!J108*Assumptions!C$41*'Property % affected'!B109</f>
        <v>911.93196711314727</v>
      </c>
      <c r="W109" s="43">
        <f>'Population Estimate'!K108*Assumptions!D$41*'Property % affected'!C109</f>
        <v>1318.742559039348</v>
      </c>
      <c r="X109" s="43">
        <f>'Population Estimate'!L108*Assumptions!E$41*'Property % affected'!D109</f>
        <v>1425.4126576201443</v>
      </c>
      <c r="Y109" s="43">
        <f>'Population Estimate'!M108*Assumptions!F$41*'Property % affected'!E109</f>
        <v>1526.7567791278166</v>
      </c>
      <c r="Z109" s="43">
        <f>'Population Estimate'!N108*Assumptions!G$41*'Property % affected'!F109</f>
        <v>1143.4132566379687</v>
      </c>
      <c r="AA109" s="43">
        <f>'Population Estimate'!O108*Assumptions!H$41*'Property % affected'!G109</f>
        <v>611.53869453199957</v>
      </c>
      <c r="AB109" s="44">
        <f>'Population Estimate'!J108*Assumptions!C$41*'Property % affected'!H109</f>
        <v>172.15244562403066</v>
      </c>
      <c r="AC109" s="44">
        <f>'Population Estimate'!K108*Assumptions!D$41*'Property % affected'!I109</f>
        <v>206.32634553771331</v>
      </c>
      <c r="AD109" s="44">
        <f>'Population Estimate'!L108*Assumptions!E$41*'Property % affected'!J109</f>
        <v>133.4548695779857</v>
      </c>
      <c r="AE109" s="44">
        <f>'Population Estimate'!M108*Assumptions!F$41*'Property % affected'!K109</f>
        <v>159.95401499156006</v>
      </c>
      <c r="AF109" s="44">
        <f>'Population Estimate'!N108*Assumptions!G$41*'Property % affected'!L109</f>
        <v>129.1758332781144</v>
      </c>
      <c r="AG109" s="44">
        <f>'Population Estimate'!O108*Assumptions!H$41*'Property % affected'!M109</f>
        <v>49.391598948257986</v>
      </c>
      <c r="AH109" s="45">
        <f>'Population Estimate'!J108*Assumptions!C$41*'Property % affected'!N109</f>
        <v>22938.377279369433</v>
      </c>
      <c r="AI109" s="45">
        <f>'Population Estimate'!K108*Assumptions!D$41*'Property % affected'!O109</f>
        <v>46090.137815224785</v>
      </c>
      <c r="AJ109" s="45">
        <f>'Population Estimate'!L108*Assumptions!E$41*'Property % affected'!P109</f>
        <v>34572.322883425564</v>
      </c>
      <c r="AK109" s="45">
        <f>'Population Estimate'!M108*Assumptions!F$41*'Property % affected'!Q109</f>
        <v>18770.649002411945</v>
      </c>
      <c r="AL109" s="45">
        <f>'Population Estimate'!N108*Assumptions!G$41*'Property % affected'!R109</f>
        <v>11823.880109697138</v>
      </c>
      <c r="AM109" s="45">
        <f>'Population Estimate'!O108*Assumptions!H$41*'Property % affected'!S109</f>
        <v>6027.9628634364153</v>
      </c>
    </row>
    <row r="110" spans="1:39" x14ac:dyDescent="0.35">
      <c r="A110">
        <v>2129</v>
      </c>
      <c r="B110" s="43">
        <f>'Property % affected'!B110*'Population Estimate'!B109</f>
        <v>1007.8972711070219</v>
      </c>
      <c r="C110" s="43">
        <f>'Property % affected'!C110*'Population Estimate'!C109</f>
        <v>1485.9017605055872</v>
      </c>
      <c r="D110" s="43">
        <f>'Property % affected'!D110*'Population Estimate'!D109</f>
        <v>1623.1390037417357</v>
      </c>
      <c r="E110" s="43">
        <f>'Property % affected'!E110*'Population Estimate'!E109</f>
        <v>1575.0015218611882</v>
      </c>
      <c r="F110" s="43">
        <f>'Property % affected'!F110*'Population Estimate'!F109</f>
        <v>1201.0430385842469</v>
      </c>
      <c r="G110" s="43">
        <f>'Property % affected'!G110*'Population Estimate'!G109</f>
        <v>687.96882312316404</v>
      </c>
      <c r="H110" s="44">
        <f>'Property % affected'!H110*'Population Estimate'!B109</f>
        <v>186.03182336064935</v>
      </c>
      <c r="I110" s="44">
        <f>'Property % affected'!I110*'Population Estimate'!C109</f>
        <v>227.30290052409202</v>
      </c>
      <c r="J110" s="44">
        <f>'Property % affected'!J110*'Population Estimate'!D109</f>
        <v>148.58321273020752</v>
      </c>
      <c r="K110" s="44">
        <f>'Property % affected'!K110*'Population Estimate'!E109</f>
        <v>161.3342160093263</v>
      </c>
      <c r="L110" s="44">
        <f>'Property % affected'!L110*'Population Estimate'!F109</f>
        <v>132.66514484340138</v>
      </c>
      <c r="M110" s="44">
        <f>'Property % affected'!M110*'Population Estimate'!G109</f>
        <v>54.327299553144336</v>
      </c>
      <c r="N110" s="45">
        <f>'Property % affected'!N110*'Population Estimate'!B109</f>
        <v>24981.355089061832</v>
      </c>
      <c r="O110" s="45">
        <f>'Property % affected'!O110*'Population Estimate'!C109</f>
        <v>51172.608247659504</v>
      </c>
      <c r="P110" s="45">
        <f>'Property % affected'!P110*'Population Estimate'!D109</f>
        <v>38792.086079691901</v>
      </c>
      <c r="Q110" s="45">
        <f>'Property % affected'!Q110*'Population Estimate'!E109</f>
        <v>19080.50570910448</v>
      </c>
      <c r="R110" s="45">
        <f>'Property % affected'!R110*'Population Estimate'!F109</f>
        <v>12238.12363324804</v>
      </c>
      <c r="S110" s="45">
        <f>'Property % affected'!S110*'Population Estimate'!G109</f>
        <v>6682.1289985568856</v>
      </c>
      <c r="U110">
        <v>2129</v>
      </c>
      <c r="V110" s="43">
        <f>'Population Estimate'!J109*Assumptions!C$41*'Property % affected'!B110</f>
        <v>938.32783861309724</v>
      </c>
      <c r="W110" s="43">
        <f>'Population Estimate'!K109*Assumptions!D$41*'Property % affected'!C110</f>
        <v>1356.9135634401607</v>
      </c>
      <c r="X110" s="43">
        <f>'Population Estimate'!L109*Assumptions!E$41*'Property % affected'!D110</f>
        <v>1466.6712281076454</v>
      </c>
      <c r="Y110" s="43">
        <f>'Population Estimate'!M109*Assumptions!F$41*'Property % affected'!E110</f>
        <v>1570.9487552914673</v>
      </c>
      <c r="Z110" s="43">
        <f>'Population Estimate'!N109*Assumptions!G$41*'Property % affected'!F110</f>
        <v>1176.5093542439104</v>
      </c>
      <c r="AA110" s="43">
        <f>'Population Estimate'!O109*Assumptions!H$41*'Property % affected'!G110</f>
        <v>629.23968252259931</v>
      </c>
      <c r="AB110" s="44">
        <f>'Population Estimate'!J109*Assumptions!C$41*'Property % affected'!H110</f>
        <v>173.19110164424322</v>
      </c>
      <c r="AC110" s="44">
        <f>'Population Estimate'!K109*Assumptions!D$41*'Property % affected'!I110</f>
        <v>207.57118466935844</v>
      </c>
      <c r="AD110" s="44">
        <f>'Population Estimate'!L109*Assumptions!E$41*'Property % affected'!J110</f>
        <v>134.26004956373262</v>
      </c>
      <c r="AE110" s="44">
        <f>'Population Estimate'!M109*Assumptions!F$41*'Property % affected'!K110</f>
        <v>160.91907360589417</v>
      </c>
      <c r="AF110" s="44">
        <f>'Population Estimate'!N109*Assumptions!G$41*'Property % affected'!L110</f>
        <v>129.95519633865035</v>
      </c>
      <c r="AG110" s="44">
        <f>'Population Estimate'!O109*Assumptions!H$41*'Property % affected'!M110</f>
        <v>49.689595769677368</v>
      </c>
      <c r="AH110" s="45">
        <f>'Population Estimate'!J109*Assumptions!C$41*'Property % affected'!N110</f>
        <v>23257.033825083818</v>
      </c>
      <c r="AI110" s="45">
        <f>'Population Estimate'!K109*Assumptions!D$41*'Property % affected'!O110</f>
        <v>46730.415195303838</v>
      </c>
      <c r="AJ110" s="45">
        <f>'Population Estimate'!L109*Assumptions!E$41*'Property % affected'!P110</f>
        <v>35052.59648138679</v>
      </c>
      <c r="AK110" s="45">
        <f>'Population Estimate'!M109*Assumptions!F$41*'Property % affected'!Q110</f>
        <v>19031.408083103554</v>
      </c>
      <c r="AL110" s="45">
        <f>'Population Estimate'!N109*Assumptions!G$41*'Property % affected'!R110</f>
        <v>11988.135704014428</v>
      </c>
      <c r="AM110" s="45">
        <f>'Population Estimate'!O109*Assumptions!H$41*'Property % affected'!S110</f>
        <v>6111.7024322979341</v>
      </c>
    </row>
    <row r="111" spans="1:39" x14ac:dyDescent="0.35">
      <c r="A111">
        <v>2130</v>
      </c>
      <c r="B111" s="43">
        <f>'Property % affected'!B111*'Population Estimate'!B110</f>
        <v>985.51190066859488</v>
      </c>
      <c r="C111" s="43">
        <f>'Property % affected'!C111*'Population Estimate'!C110</f>
        <v>1452.8999236145173</v>
      </c>
      <c r="D111" s="43">
        <f>'Property % affected'!D111*'Population Estimate'!D110</f>
        <v>1587.0891314845064</v>
      </c>
      <c r="E111" s="43">
        <f>'Property % affected'!E111*'Population Estimate'!E110</f>
        <v>1540.0207817414894</v>
      </c>
      <c r="F111" s="43">
        <f>'Property % affected'!F111*'Population Estimate'!F110</f>
        <v>1174.3679060068243</v>
      </c>
      <c r="G111" s="43">
        <f>'Property % affected'!G111*'Population Estimate'!G110</f>
        <v>672.6890546416148</v>
      </c>
      <c r="H111" s="44">
        <f>'Property % affected'!H111*'Population Estimate'!B110</f>
        <v>177.84966969827664</v>
      </c>
      <c r="I111" s="44">
        <f>'Property % affected'!I111*'Population Estimate'!C110</f>
        <v>217.30553971563714</v>
      </c>
      <c r="J111" s="44">
        <f>'Property % affected'!J111*'Population Estimate'!D110</f>
        <v>142.04814439487919</v>
      </c>
      <c r="K111" s="44">
        <f>'Property % affected'!K111*'Population Estimate'!E110</f>
        <v>154.2383260559842</v>
      </c>
      <c r="L111" s="44">
        <f>'Property % affected'!L111*'Population Estimate'!F110</f>
        <v>126.83019369826707</v>
      </c>
      <c r="M111" s="44">
        <f>'Property % affected'!M111*'Population Estimate'!G110</f>
        <v>51.937846474765223</v>
      </c>
      <c r="N111" s="45">
        <f>'Property % affected'!N111*'Population Estimate'!B110</f>
        <v>24069.167418422068</v>
      </c>
      <c r="O111" s="45">
        <f>'Property % affected'!O111*'Population Estimate'!C110</f>
        <v>49304.053793684659</v>
      </c>
      <c r="P111" s="45">
        <f>'Property % affected'!P111*'Population Estimate'!D110</f>
        <v>37375.603166169523</v>
      </c>
      <c r="Q111" s="45">
        <f>'Property % affected'!Q111*'Population Estimate'!E110</f>
        <v>18383.786015742546</v>
      </c>
      <c r="R111" s="45">
        <f>'Property % affected'!R111*'Population Estimate'!F110</f>
        <v>11791.251738180108</v>
      </c>
      <c r="S111" s="45">
        <f>'Property % affected'!S111*'Population Estimate'!G110</f>
        <v>6438.1327996166237</v>
      </c>
      <c r="U111">
        <v>2130</v>
      </c>
      <c r="V111" s="43">
        <f>'Population Estimate'!J110*Assumptions!C$41*'Property % affected'!B111</f>
        <v>917.48760334093276</v>
      </c>
      <c r="W111" s="43">
        <f>'Population Estimate'!K110*Assumptions!D$41*'Property % affected'!C111</f>
        <v>1326.7765508285761</v>
      </c>
      <c r="X111" s="43">
        <f>'Population Estimate'!L110*Assumptions!E$41*'Property % affected'!D111</f>
        <v>1434.0965008077974</v>
      </c>
      <c r="Y111" s="43">
        <f>'Population Estimate'!M110*Assumptions!F$41*'Property % affected'!E111</f>
        <v>1536.0580270048829</v>
      </c>
      <c r="Z111" s="43">
        <f>'Population Estimate'!N110*Assumptions!G$41*'Property % affected'!F111</f>
        <v>1150.3791141152735</v>
      </c>
      <c r="AA111" s="43">
        <f>'Population Estimate'!O110*Assumptions!H$41*'Property % affected'!G111</f>
        <v>615.26428662500405</v>
      </c>
      <c r="AB111" s="44">
        <f>'Population Estimate'!J110*Assumptions!C$41*'Property % affected'!H111</f>
        <v>165.57371564538857</v>
      </c>
      <c r="AC111" s="44">
        <f>'Population Estimate'!K110*Assumptions!D$41*'Property % affected'!I111</f>
        <v>198.44167500717072</v>
      </c>
      <c r="AD111" s="44">
        <f>'Population Estimate'!L110*Assumptions!E$41*'Property % affected'!J111</f>
        <v>128.35495044465034</v>
      </c>
      <c r="AE111" s="44">
        <f>'Population Estimate'!M110*Assumptions!F$41*'Property % affected'!K111</f>
        <v>153.84144267337595</v>
      </c>
      <c r="AF111" s="44">
        <f>'Population Estimate'!N110*Assumptions!G$41*'Property % affected'!L111</f>
        <v>124.23943563460527</v>
      </c>
      <c r="AG111" s="44">
        <f>'Population Estimate'!O110*Assumptions!H$41*'Property % affected'!M111</f>
        <v>47.504120722107167</v>
      </c>
      <c r="AH111" s="45">
        <f>'Population Estimate'!J110*Assumptions!C$41*'Property % affected'!N111</f>
        <v>22407.809296019645</v>
      </c>
      <c r="AI111" s="45">
        <f>'Population Estimate'!K110*Assumptions!D$41*'Property % affected'!O111</f>
        <v>45024.066262947585</v>
      </c>
      <c r="AJ111" s="45">
        <f>'Population Estimate'!L110*Assumptions!E$41*'Property % affected'!P111</f>
        <v>33772.660055991197</v>
      </c>
      <c r="AK111" s="45">
        <f>'Population Estimate'!M110*Assumptions!F$41*'Property % affected'!Q111</f>
        <v>18336.481176759622</v>
      </c>
      <c r="AL111" s="45">
        <f>'Population Estimate'!N110*Assumptions!G$41*'Property % affected'!R111</f>
        <v>11550.392053032645</v>
      </c>
      <c r="AM111" s="45">
        <f>'Population Estimate'!O110*Assumptions!H$41*'Property % affected'!S111</f>
        <v>5888.5352107646922</v>
      </c>
    </row>
    <row r="112" spans="1:39" x14ac:dyDescent="0.35">
      <c r="A112">
        <v>2131</v>
      </c>
      <c r="B112" s="43">
        <f>'Property % affected'!B112*'Population Estimate'!B111</f>
        <v>1014.0375434027443</v>
      </c>
      <c r="C112" s="43">
        <f>'Property % affected'!C112*'Population Estimate'!C111</f>
        <v>1494.9541130376829</v>
      </c>
      <c r="D112" s="43">
        <f>'Property % affected'!D112*'Population Estimate'!D111</f>
        <v>1633.0274276342172</v>
      </c>
      <c r="E112" s="43">
        <f>'Property % affected'!E112*'Population Estimate'!E111</f>
        <v>1584.596684471147</v>
      </c>
      <c r="F112" s="43">
        <f>'Property % affected'!F112*'Population Estimate'!F111</f>
        <v>1208.3599859629112</v>
      </c>
      <c r="G112" s="43">
        <f>'Property % affected'!G112*'Population Estimate'!G111</f>
        <v>692.16003985332168</v>
      </c>
      <c r="H112" s="44">
        <f>'Property % affected'!H112*'Population Estimate'!B111</f>
        <v>178.92269906742283</v>
      </c>
      <c r="I112" s="44">
        <f>'Property % affected'!I112*'Population Estimate'!C111</f>
        <v>218.61662017245575</v>
      </c>
      <c r="J112" s="44">
        <f>'Property % affected'!J112*'Population Estimate'!D111</f>
        <v>142.90517061835774</v>
      </c>
      <c r="K112" s="44">
        <f>'Property % affected'!K112*'Population Estimate'!E111</f>
        <v>155.16889991640687</v>
      </c>
      <c r="L112" s="44">
        <f>'Property % affected'!L112*'Population Estimate'!F111</f>
        <v>127.5954046933936</v>
      </c>
      <c r="M112" s="44">
        <f>'Property % affected'!M112*'Population Estimate'!G111</f>
        <v>52.251205699621686</v>
      </c>
      <c r="N112" s="45">
        <f>'Property % affected'!N112*'Population Estimate'!B111</f>
        <v>24403.532733560281</v>
      </c>
      <c r="O112" s="45">
        <f>'Property % affected'!O112*'Population Estimate'!C111</f>
        <v>49988.978419357387</v>
      </c>
      <c r="P112" s="45">
        <f>'Property % affected'!P112*'Population Estimate'!D111</f>
        <v>37894.819519352226</v>
      </c>
      <c r="Q112" s="45">
        <f>'Property % affected'!Q112*'Population Estimate'!E111</f>
        <v>18639.170853021238</v>
      </c>
      <c r="R112" s="45">
        <f>'Property % affected'!R112*'Population Estimate'!F111</f>
        <v>11955.054063984409</v>
      </c>
      <c r="S112" s="45">
        <f>'Property % affected'!S112*'Population Estimate'!G111</f>
        <v>6527.5703885877265</v>
      </c>
      <c r="U112">
        <v>2131</v>
      </c>
      <c r="V112" s="43">
        <f>'Population Estimate'!J111*Assumptions!C$41*'Property % affected'!B112</f>
        <v>944.04428273583289</v>
      </c>
      <c r="W112" s="43">
        <f>'Population Estimate'!K111*Assumptions!D$41*'Property % affected'!C112</f>
        <v>1365.1800991279997</v>
      </c>
      <c r="X112" s="43">
        <f>'Population Estimate'!L111*Assumptions!E$41*'Property % affected'!D112</f>
        <v>1475.606425143144</v>
      </c>
      <c r="Y112" s="43">
        <f>'Population Estimate'!M111*Assumptions!F$41*'Property % affected'!E112</f>
        <v>1580.5192277955962</v>
      </c>
      <c r="Z112" s="43">
        <f>'Population Estimate'!N111*Assumptions!G$41*'Property % affected'!F112</f>
        <v>1183.6768384713337</v>
      </c>
      <c r="AA112" s="43">
        <f>'Population Estimate'!O111*Assumptions!H$41*'Property % affected'!G112</f>
        <v>633.07311188164408</v>
      </c>
      <c r="AB112" s="44">
        <f>'Population Estimate'!J111*Assumptions!C$41*'Property % affected'!H112</f>
        <v>166.57267988269962</v>
      </c>
      <c r="AC112" s="44">
        <f>'Population Estimate'!K111*Assumptions!D$41*'Property % affected'!I112</f>
        <v>199.63894315901217</v>
      </c>
      <c r="AD112" s="44">
        <f>'Population Estimate'!L111*Assumptions!E$41*'Property % affected'!J112</f>
        <v>129.12936083144538</v>
      </c>
      <c r="AE112" s="44">
        <f>'Population Estimate'!M111*Assumptions!F$41*'Property % affected'!K112</f>
        <v>154.76962199729826</v>
      </c>
      <c r="AF112" s="44">
        <f>'Population Estimate'!N111*Assumptions!G$41*'Property % affected'!L112</f>
        <v>124.98901567862924</v>
      </c>
      <c r="AG112" s="44">
        <f>'Population Estimate'!O111*Assumptions!H$41*'Property % affected'!M112</f>
        <v>47.790729726086568</v>
      </c>
      <c r="AH112" s="45">
        <f>'Population Estimate'!J111*Assumptions!C$41*'Property % affected'!N112</f>
        <v>22719.095269754082</v>
      </c>
      <c r="AI112" s="45">
        <f>'Population Estimate'!K111*Assumptions!D$41*'Property % affected'!O112</f>
        <v>45649.533934641615</v>
      </c>
      <c r="AJ112" s="45">
        <f>'Population Estimate'!L111*Assumptions!E$41*'Property % affected'!P112</f>
        <v>34241.824856184256</v>
      </c>
      <c r="AK112" s="45">
        <f>'Population Estimate'!M111*Assumptions!F$41*'Property % affected'!Q112</f>
        <v>18591.208862209205</v>
      </c>
      <c r="AL112" s="45">
        <f>'Population Estimate'!N111*Assumptions!G$41*'Property % affected'!R112</f>
        <v>11710.848391702102</v>
      </c>
      <c r="AM112" s="45">
        <f>'Population Estimate'!O111*Assumptions!H$41*'Property % affected'!S112</f>
        <v>5970.3378712897438</v>
      </c>
    </row>
    <row r="113" spans="1:39" x14ac:dyDescent="0.35">
      <c r="A113">
        <v>2132</v>
      </c>
      <c r="B113" s="43">
        <f>'Property % affected'!B113*'Population Estimate'!B112</f>
        <v>1043.3888608881011</v>
      </c>
      <c r="C113" s="43">
        <f>'Property % affected'!C113*'Population Estimate'!C112</f>
        <v>1538.2255610065292</v>
      </c>
      <c r="D113" s="43">
        <f>'Property % affected'!D113*'Population Estimate'!D112</f>
        <v>1680.2954078018417</v>
      </c>
      <c r="E113" s="43">
        <f>'Property % affected'!E113*'Population Estimate'!E112</f>
        <v>1630.4628367401106</v>
      </c>
      <c r="F113" s="43">
        <f>'Property % affected'!F113*'Population Estimate'!F112</f>
        <v>1243.3359666998613</v>
      </c>
      <c r="G113" s="43">
        <f>'Property % affected'!G113*'Population Estimate'!G112</f>
        <v>712.19461274718071</v>
      </c>
      <c r="H113" s="44">
        <f>'Property % affected'!H113*'Population Estimate'!B112</f>
        <v>180.00220239870237</v>
      </c>
      <c r="I113" s="44">
        <f>'Property % affected'!I113*'Population Estimate'!C112</f>
        <v>219.93561083702372</v>
      </c>
      <c r="J113" s="44">
        <f>'Property % affected'!J113*'Population Estimate'!D112</f>
        <v>143.76736758131244</v>
      </c>
      <c r="K113" s="44">
        <f>'Property % affected'!K113*'Population Estimate'!E112</f>
        <v>156.10508825496765</v>
      </c>
      <c r="L113" s="44">
        <f>'Property % affected'!L113*'Population Estimate'!F112</f>
        <v>128.365232474555</v>
      </c>
      <c r="M113" s="44">
        <f>'Property % affected'!M113*'Population Estimate'!G112</f>
        <v>52.566455530471032</v>
      </c>
      <c r="N113" s="45">
        <f>'Property % affected'!N113*'Population Estimate'!B112</f>
        <v>24742.543002220315</v>
      </c>
      <c r="O113" s="45">
        <f>'Property % affected'!O113*'Population Estimate'!C112</f>
        <v>50683.4179166635</v>
      </c>
      <c r="P113" s="45">
        <f>'Property % affected'!P113*'Population Estimate'!D112</f>
        <v>38421.248749346945</v>
      </c>
      <c r="Q113" s="45">
        <f>'Property % affected'!Q113*'Population Estimate'!E112</f>
        <v>18898.103458700622</v>
      </c>
      <c r="R113" s="45">
        <f>'Property % affected'!R113*'Population Estimate'!F112</f>
        <v>12121.131907480525</v>
      </c>
      <c r="S113" s="45">
        <f>'Property % affected'!S113*'Population Estimate'!G112</f>
        <v>6618.2504313214222</v>
      </c>
      <c r="U113">
        <v>2132</v>
      </c>
      <c r="V113" s="43">
        <f>'Population Estimate'!J112*Assumptions!C$41*'Property % affected'!B113</f>
        <v>971.36964523654865</v>
      </c>
      <c r="W113" s="43">
        <f>'Population Estimate'!K112*Assumptions!D$41*'Property % affected'!C113</f>
        <v>1404.695238162928</v>
      </c>
      <c r="X113" s="43">
        <f>'Population Estimate'!L112*Assumptions!E$41*'Property % affected'!D113</f>
        <v>1518.3178542707801</v>
      </c>
      <c r="Y113" s="43">
        <f>'Population Estimate'!M112*Assumptions!F$41*'Property % affected'!E113</f>
        <v>1626.2673580779033</v>
      </c>
      <c r="Z113" s="43">
        <f>'Population Estimate'!N112*Assumptions!G$41*'Property % affected'!F113</f>
        <v>1217.9383654848723</v>
      </c>
      <c r="AA113" s="43">
        <f>'Population Estimate'!O112*Assumptions!H$41*'Property % affected'!G113</f>
        <v>651.39741359923926</v>
      </c>
      <c r="AB113" s="44">
        <f>'Population Estimate'!J112*Assumptions!C$41*'Property % affected'!H113</f>
        <v>167.57767122125401</v>
      </c>
      <c r="AC113" s="44">
        <f>'Population Estimate'!K112*Assumptions!D$41*'Property % affected'!I113</f>
        <v>200.84343484909149</v>
      </c>
      <c r="AD113" s="44">
        <f>'Population Estimate'!L112*Assumptions!E$41*'Property % affected'!J113</f>
        <v>129.90844350742833</v>
      </c>
      <c r="AE113" s="44">
        <f>'Population Estimate'!M112*Assumptions!F$41*'Property % affected'!K113</f>
        <v>155.70340135228108</v>
      </c>
      <c r="AF113" s="44">
        <f>'Population Estimate'!N112*Assumptions!G$41*'Property % affected'!L113</f>
        <v>125.74311820168357</v>
      </c>
      <c r="AG113" s="44">
        <f>'Population Estimate'!O112*Assumptions!H$41*'Property % affected'!M113</f>
        <v>48.079067942604013</v>
      </c>
      <c r="AH113" s="45">
        <f>'Population Estimate'!J112*Assumptions!C$41*'Property % affected'!N113</f>
        <v>23034.705582211842</v>
      </c>
      <c r="AI113" s="45">
        <f>'Population Estimate'!K112*Assumptions!D$41*'Property % affected'!O113</f>
        <v>46283.690510755107</v>
      </c>
      <c r="AJ113" s="45">
        <f>'Population Estimate'!L112*Assumptions!E$41*'Property % affected'!P113</f>
        <v>34717.507224415334</v>
      </c>
      <c r="AK113" s="45">
        <f>'Population Estimate'!M112*Assumptions!F$41*'Property % affected'!Q113</f>
        <v>18849.475187003434</v>
      </c>
      <c r="AL113" s="45">
        <f>'Population Estimate'!N112*Assumptions!G$41*'Property % affected'!R113</f>
        <v>11873.533766104805</v>
      </c>
      <c r="AM113" s="45">
        <f>'Population Estimate'!O112*Assumptions!H$41*'Property % affected'!S113</f>
        <v>6053.2769222802435</v>
      </c>
    </row>
    <row r="114" spans="1:39" x14ac:dyDescent="0.35">
      <c r="A114">
        <v>2133</v>
      </c>
      <c r="B114" s="43">
        <f>'Property % affected'!B114*'Population Estimate'!B113</f>
        <v>1073.5897522809832</v>
      </c>
      <c r="C114" s="43">
        <f>'Property % affected'!C114*'Population Estimate'!C113</f>
        <v>1582.7495010706123</v>
      </c>
      <c r="D114" s="43">
        <f>'Property % affected'!D114*'Population Estimate'!D113</f>
        <v>1728.9315596923154</v>
      </c>
      <c r="E114" s="43">
        <f>'Property % affected'!E114*'Population Estimate'!E113</f>
        <v>1677.6565848223029</v>
      </c>
      <c r="F114" s="43">
        <f>'Property % affected'!F114*'Population Estimate'!F113</f>
        <v>1279.3243272265447</v>
      </c>
      <c r="G114" s="43">
        <f>'Property % affected'!G114*'Population Estimate'!G113</f>
        <v>732.80908636909157</v>
      </c>
      <c r="H114" s="44">
        <f>'Property % affected'!H114*'Population Estimate'!B113</f>
        <v>181.088218751797</v>
      </c>
      <c r="I114" s="44">
        <f>'Property % affected'!I114*'Population Estimate'!C113</f>
        <v>221.26255943439591</v>
      </c>
      <c r="J114" s="44">
        <f>'Property % affected'!J114*'Population Estimate'!D113</f>
        <v>144.63476648062613</v>
      </c>
      <c r="K114" s="44">
        <f>'Property % affected'!K114*'Population Estimate'!E113</f>
        <v>157.04692494578023</v>
      </c>
      <c r="L114" s="44">
        <f>'Property % affected'!L114*'Population Estimate'!F113</f>
        <v>129.1397048964389</v>
      </c>
      <c r="M114" s="44">
        <f>'Property % affected'!M114*'Population Estimate'!G113</f>
        <v>52.883607374001613</v>
      </c>
      <c r="N114" s="45">
        <f>'Property % affected'!N114*'Population Estimate'!B113</f>
        <v>25086.262751409733</v>
      </c>
      <c r="O114" s="45">
        <f>'Property % affected'!O114*'Population Estimate'!C113</f>
        <v>51387.504464792961</v>
      </c>
      <c r="P114" s="45">
        <f>'Property % affected'!P114*'Population Estimate'!D113</f>
        <v>38954.991056371924</v>
      </c>
      <c r="Q114" s="45">
        <f>'Property % affected'!Q114*'Population Estimate'!E113</f>
        <v>19160.633117854792</v>
      </c>
      <c r="R114" s="45">
        <f>'Property % affected'!R114*'Population Estimate'!F113</f>
        <v>12289.516879823796</v>
      </c>
      <c r="S114" s="45">
        <f>'Property % affected'!S114*'Population Estimate'!G113</f>
        <v>6710.1901878016861</v>
      </c>
      <c r="U114">
        <v>2133</v>
      </c>
      <c r="V114" s="43">
        <f>'Population Estimate'!J113*Assumptions!C$41*'Property % affected'!B114</f>
        <v>999.48594037617784</v>
      </c>
      <c r="W114" s="43">
        <f>'Population Estimate'!K113*Assumptions!D$41*'Property % affected'!C114</f>
        <v>1445.3541429280683</v>
      </c>
      <c r="X114" s="43">
        <f>'Population Estimate'!L113*Assumptions!E$41*'Property % affected'!D114</f>
        <v>1562.2655657478567</v>
      </c>
      <c r="Y114" s="43">
        <f>'Population Estimate'!M113*Assumptions!F$41*'Property % affected'!E114</f>
        <v>1673.3396680269429</v>
      </c>
      <c r="Z114" s="43">
        <f>'Population Estimate'!N113*Assumptions!G$41*'Property % affected'!F114</f>
        <v>1253.1915924245625</v>
      </c>
      <c r="AA114" s="43">
        <f>'Population Estimate'!O113*Assumptions!H$41*'Property % affected'!G114</f>
        <v>670.25211224435418</v>
      </c>
      <c r="AB114" s="44">
        <f>'Population Estimate'!J113*Assumptions!C$41*'Property % affected'!H114</f>
        <v>168.58872602466519</v>
      </c>
      <c r="AC114" s="44">
        <f>'Population Estimate'!K113*Assumptions!D$41*'Property % affected'!I114</f>
        <v>202.05519365954581</v>
      </c>
      <c r="AD114" s="44">
        <f>'Population Estimate'!L113*Assumptions!E$41*'Property % affected'!J114</f>
        <v>130.69222666215688</v>
      </c>
      <c r="AE114" s="44">
        <f>'Population Estimate'!M113*Assumptions!F$41*'Property % affected'!K114</f>
        <v>156.64281452527374</v>
      </c>
      <c r="AF114" s="44">
        <f>'Population Estimate'!N113*Assumptions!G$41*'Property % affected'!L114</f>
        <v>126.50177048946871</v>
      </c>
      <c r="AG114" s="44">
        <f>'Population Estimate'!O113*Assumptions!H$41*'Property % affected'!M114</f>
        <v>48.369145804604621</v>
      </c>
      <c r="AH114" s="45">
        <f>'Population Estimate'!J113*Assumptions!C$41*'Property % affected'!N114</f>
        <v>23354.700306467123</v>
      </c>
      <c r="AI114" s="45">
        <f>'Population Estimate'!K113*Assumptions!D$41*'Property % affected'!O114</f>
        <v>46926.656696263599</v>
      </c>
      <c r="AJ114" s="45">
        <f>'Population Estimate'!L113*Assumptions!E$41*'Property % affected'!P114</f>
        <v>35199.797701776013</v>
      </c>
      <c r="AK114" s="45">
        <f>'Population Estimate'!M113*Assumptions!F$41*'Property % affected'!Q114</f>
        <v>19111.3293093969</v>
      </c>
      <c r="AL114" s="45">
        <f>'Population Estimate'!N113*Assumptions!G$41*'Property % affected'!R114</f>
        <v>12038.479141675596</v>
      </c>
      <c r="AM114" s="45">
        <f>'Population Estimate'!O113*Assumptions!H$41*'Property % affected'!S114</f>
        <v>6137.3681503045245</v>
      </c>
    </row>
    <row r="115" spans="1:39" x14ac:dyDescent="0.35">
      <c r="A115">
        <v>2134</v>
      </c>
      <c r="B115" s="43">
        <f>'Property % affected'!B115*'Population Estimate'!B114</f>
        <v>1104.6648084988071</v>
      </c>
      <c r="C115" s="43">
        <f>'Property % affected'!C115*'Population Estimate'!C114</f>
        <v>1628.5621866146053</v>
      </c>
      <c r="D115" s="43">
        <f>'Property % affected'!D115*'Population Estimate'!D114</f>
        <v>1778.9754850372244</v>
      </c>
      <c r="E115" s="43">
        <f>'Property % affected'!E115*'Population Estimate'!E114</f>
        <v>1726.2163559795736</v>
      </c>
      <c r="F115" s="43">
        <f>'Property % affected'!F115*'Population Estimate'!F114</f>
        <v>1316.3543708767656</v>
      </c>
      <c r="G115" s="43">
        <f>'Property % affected'!G115*'Population Estimate'!G114</f>
        <v>754.02024594608042</v>
      </c>
      <c r="H115" s="44">
        <f>'Property % affected'!H115*'Population Estimate'!B114</f>
        <v>182.18078742204926</v>
      </c>
      <c r="I115" s="44">
        <f>'Property % affected'!I115*'Population Estimate'!C114</f>
        <v>222.59751397756906</v>
      </c>
      <c r="J115" s="44">
        <f>'Property % affected'!J115*'Population Estimate'!D114</f>
        <v>145.50739870140342</v>
      </c>
      <c r="K115" s="44">
        <f>'Property % affected'!K115*'Population Estimate'!E114</f>
        <v>157.99444406733275</v>
      </c>
      <c r="L115" s="44">
        <f>'Property % affected'!L115*'Population Estimate'!F114</f>
        <v>129.91884998179012</v>
      </c>
      <c r="M115" s="44">
        <f>'Property % affected'!M115*'Population Estimate'!G114</f>
        <v>53.202672705722321</v>
      </c>
      <c r="N115" s="45">
        <f>'Property % affected'!N115*'Population Estimate'!B114</f>
        <v>25434.757404535761</v>
      </c>
      <c r="O115" s="45">
        <f>'Property % affected'!O115*'Population Estimate'!C114</f>
        <v>52101.3720791495</v>
      </c>
      <c r="P115" s="45">
        <f>'Property % affected'!P115*'Population Estimate'!D114</f>
        <v>39496.148032612029</v>
      </c>
      <c r="Q115" s="45">
        <f>'Property % affected'!Q115*'Population Estimate'!E114</f>
        <v>19426.809800218787</v>
      </c>
      <c r="R115" s="45">
        <f>'Property % affected'!R115*'Population Estimate'!F114</f>
        <v>12460.241031307058</v>
      </c>
      <c r="S115" s="45">
        <f>'Property % affected'!S115*'Population Estimate'!G114</f>
        <v>6803.407157785633</v>
      </c>
      <c r="U115">
        <v>2134</v>
      </c>
      <c r="V115" s="43">
        <f>'Population Estimate'!J114*Assumptions!C$41*'Property % affected'!B115</f>
        <v>1028.4160617005714</v>
      </c>
      <c r="W115" s="43">
        <f>'Population Estimate'!K114*Assumptions!D$41*'Property % affected'!C115</f>
        <v>1487.1899197233736</v>
      </c>
      <c r="X115" s="43">
        <f>'Population Estimate'!L114*Assumptions!E$41*'Property % affected'!D115</f>
        <v>1607.4853437679428</v>
      </c>
      <c r="Y115" s="43">
        <f>'Population Estimate'!M114*Assumptions!F$41*'Property % affected'!E115</f>
        <v>1721.7744860242021</v>
      </c>
      <c r="Z115" s="43">
        <f>'Population Estimate'!N114*Assumptions!G$41*'Property % affected'!F115</f>
        <v>1289.4652240455407</v>
      </c>
      <c r="AA115" s="43">
        <f>'Population Estimate'!O114*Assumptions!H$41*'Property % affected'!G115</f>
        <v>689.65256015647026</v>
      </c>
      <c r="AB115" s="44">
        <f>'Population Estimate'!J114*Assumptions!C$41*'Property % affected'!H115</f>
        <v>169.60588087594101</v>
      </c>
      <c r="AC115" s="44">
        <f>'Population Estimate'!K114*Assumptions!D$41*'Property % affected'!I115</f>
        <v>203.27426343545844</v>
      </c>
      <c r="AD115" s="44">
        <f>'Population Estimate'!L114*Assumptions!E$41*'Property % affected'!J115</f>
        <v>131.48073865526612</v>
      </c>
      <c r="AE115" s="44">
        <f>'Population Estimate'!M114*Assumptions!F$41*'Property % affected'!K115</f>
        <v>157.58789550707417</v>
      </c>
      <c r="AF115" s="44">
        <f>'Population Estimate'!N114*Assumptions!G$41*'Property % affected'!L115</f>
        <v>127.26499999230937</v>
      </c>
      <c r="AG115" s="44">
        <f>'Population Estimate'!O114*Assumptions!H$41*'Property % affected'!M115</f>
        <v>48.660973807979076</v>
      </c>
      <c r="AH115" s="45">
        <f>'Population Estimate'!J114*Assumptions!C$41*'Property % affected'!N115</f>
        <v>23679.140350120382</v>
      </c>
      <c r="AI115" s="45">
        <f>'Population Estimate'!K114*Assumptions!D$41*'Property % affected'!O115</f>
        <v>47578.55487295831</v>
      </c>
      <c r="AJ115" s="45">
        <f>'Population Estimate'!L114*Assumptions!E$41*'Property % affected'!P115</f>
        <v>35688.7880871413</v>
      </c>
      <c r="AK115" s="45">
        <f>'Population Estimate'!M114*Assumptions!F$41*'Property % affected'!Q115</f>
        <v>19376.821070543392</v>
      </c>
      <c r="AL115" s="45">
        <f>'Population Estimate'!N114*Assumptions!G$41*'Property % affected'!R115</f>
        <v>12205.71591401656</v>
      </c>
      <c r="AM115" s="45">
        <f>'Population Estimate'!O114*Assumptions!H$41*'Property % affected'!S115</f>
        <v>6222.6275612355885</v>
      </c>
    </row>
    <row r="116" spans="1:39" x14ac:dyDescent="0.35">
      <c r="A116">
        <v>2135</v>
      </c>
      <c r="B116" s="43">
        <f>'Property % affected'!B116*'Population Estimate'!B115</f>
        <v>1136.6393322431136</v>
      </c>
      <c r="C116" s="43">
        <f>'Property % affected'!C116*'Population Estimate'!C115</f>
        <v>1675.7009203774312</v>
      </c>
      <c r="D116" s="43">
        <f>'Property % affected'!D116*'Population Estimate'!D115</f>
        <v>1830.4679318403068</v>
      </c>
      <c r="E116" s="43">
        <f>'Property % affected'!E116*'Population Estimate'!E115</f>
        <v>1776.1816897508979</v>
      </c>
      <c r="F116" s="43">
        <f>'Property % affected'!F116*'Population Estimate'!F115</f>
        <v>1354.4562491693484</v>
      </c>
      <c r="G116" s="43">
        <f>'Property % affected'!G116*'Population Estimate'!G115</f>
        <v>775.84536255358273</v>
      </c>
      <c r="H116" s="44">
        <f>'Property % affected'!H116*'Population Estimate'!B115</f>
        <v>183.27994794188422</v>
      </c>
      <c r="I116" s="44">
        <f>'Property % affected'!I116*'Population Estimate'!C115</f>
        <v>223.94052276921931</v>
      </c>
      <c r="J116" s="44">
        <f>'Property % affected'!J116*'Population Estimate'!D115</f>
        <v>146.38529581810624</v>
      </c>
      <c r="K116" s="44">
        <f>'Property % affected'!K116*'Population Estimate'!E115</f>
        <v>158.9476799037208</v>
      </c>
      <c r="L116" s="44">
        <f>'Property % affected'!L116*'Population Estimate'!F115</f>
        <v>130.70269592242448</v>
      </c>
      <c r="M116" s="44">
        <f>'Property % affected'!M116*'Population Estimate'!G115</f>
        <v>53.523663070377836</v>
      </c>
      <c r="N116" s="45">
        <f>'Property % affected'!N116*'Population Estimate'!B115</f>
        <v>25788.093293857895</v>
      </c>
      <c r="O116" s="45">
        <f>'Property % affected'!O116*'Population Estimate'!C115</f>
        <v>52825.156636858977</v>
      </c>
      <c r="P116" s="45">
        <f>'Property % affected'!P116*'Population Estimate'!D115</f>
        <v>40044.822681555735</v>
      </c>
      <c r="Q116" s="45">
        <f>'Property % affected'!Q116*'Population Estimate'!E115</f>
        <v>19696.684169699831</v>
      </c>
      <c r="R116" s="45">
        <f>'Property % affected'!R116*'Population Estimate'!F115</f>
        <v>12633.336857461074</v>
      </c>
      <c r="S116" s="45">
        <f>'Property % affected'!S116*'Population Estimate'!G115</f>
        <v>6897.9190841344216</v>
      </c>
      <c r="U116">
        <v>2135</v>
      </c>
      <c r="V116" s="43">
        <f>'Population Estimate'!J115*Assumptions!C$41*'Property % affected'!B116</f>
        <v>1058.1835654092822</v>
      </c>
      <c r="W116" s="43">
        <f>'Population Estimate'!K115*Assumptions!D$41*'Property % affected'!C116</f>
        <v>1530.2366331106768</v>
      </c>
      <c r="X116" s="43">
        <f>'Population Estimate'!L115*Assumptions!E$41*'Property % affected'!D116</f>
        <v>1654.0140082981195</v>
      </c>
      <c r="Y116" s="43">
        <f>'Population Estimate'!M115*Assumptions!F$41*'Property % affected'!E116</f>
        <v>1771.6112498662012</v>
      </c>
      <c r="Z116" s="43">
        <f>'Population Estimate'!N115*Assumptions!G$41*'Property % affected'!F116</f>
        <v>1326.7887959621037</v>
      </c>
      <c r="AA116" s="43">
        <f>'Population Estimate'!O115*Assumptions!H$41*'Property % affected'!G116</f>
        <v>709.61455404854655</v>
      </c>
      <c r="AB116" s="44">
        <f>'Population Estimate'!J115*Assumptions!C$41*'Property % affected'!H116</f>
        <v>170.62917257880747</v>
      </c>
      <c r="AC116" s="44">
        <f>'Population Estimate'!K115*Assumptions!D$41*'Property % affected'!I116</f>
        <v>204.50068828644555</v>
      </c>
      <c r="AD116" s="44">
        <f>'Population Estimate'!L115*Assumptions!E$41*'Property % affected'!J116</f>
        <v>132.27400801749479</v>
      </c>
      <c r="AE116" s="44">
        <f>'Population Estimate'!M115*Assumptions!F$41*'Property % affected'!K116</f>
        <v>158.53867849355882</v>
      </c>
      <c r="AF116" s="44">
        <f>'Population Estimate'!N115*Assumptions!G$41*'Property % affected'!L116</f>
        <v>128.03283432614765</v>
      </c>
      <c r="AG116" s="44">
        <f>'Population Estimate'!O115*Assumptions!H$41*'Property % affected'!M116</f>
        <v>48.9545625119435</v>
      </c>
      <c r="AH116" s="45">
        <f>'Population Estimate'!J115*Assumptions!C$41*'Property % affected'!N116</f>
        <v>24008.08746689144</v>
      </c>
      <c r="AI116" s="45">
        <f>'Population Estimate'!K115*Assumptions!D$41*'Property % affected'!O116</f>
        <v>48239.509122740179</v>
      </c>
      <c r="AJ116" s="45">
        <f>'Population Estimate'!L115*Assumptions!E$41*'Property % affected'!P116</f>
        <v>36184.571454642602</v>
      </c>
      <c r="AK116" s="45">
        <f>'Population Estimate'!M115*Assumptions!F$41*'Property % affected'!Q116</f>
        <v>19646.001003982645</v>
      </c>
      <c r="AL116" s="45">
        <f>'Population Estimate'!N115*Assumptions!G$41*'Property % affected'!R116</f>
        <v>12375.27591487284</v>
      </c>
      <c r="AM116" s="45">
        <f>'Population Estimate'!O115*Assumptions!H$41*'Property % affected'!S116</f>
        <v>6309.0713832976598</v>
      </c>
    </row>
    <row r="117" spans="1:39" x14ac:dyDescent="0.35">
      <c r="A117">
        <v>2136</v>
      </c>
      <c r="B117" s="43">
        <f>'Property % affected'!B117*'Population Estimate'!B116</f>
        <v>1169.5393586021587</v>
      </c>
      <c r="C117" s="43">
        <f>'Property % affected'!C117*'Population Estimate'!C116</f>
        <v>1724.2040848258193</v>
      </c>
      <c r="D117" s="43">
        <f>'Property % affected'!D117*'Population Estimate'!D116</f>
        <v>1883.4508275562991</v>
      </c>
      <c r="E117" s="43">
        <f>'Property % affected'!E117*'Population Estimate'!E116</f>
        <v>1827.5932701472366</v>
      </c>
      <c r="F117" s="43">
        <f>'Property % affected'!F117*'Population Estimate'!F116</f>
        <v>1393.6609863588526</v>
      </c>
      <c r="G117" s="43">
        <f>'Property % affected'!G117*'Population Estimate'!G116</f>
        <v>798.30220717832606</v>
      </c>
      <c r="H117" s="44">
        <f>'Property % affected'!H117*'Population Estimate'!B116</f>
        <v>184.38574008224003</v>
      </c>
      <c r="I117" s="44">
        <f>'Property % affected'!I117*'Population Estimate'!C116</f>
        <v>225.29163440344942</v>
      </c>
      <c r="J117" s="44">
        <f>'Property % affected'!J117*'Population Estimate'!D116</f>
        <v>147.26848959569642</v>
      </c>
      <c r="K117" s="44">
        <f>'Property % affected'!K117*'Population Estimate'!E116</f>
        <v>159.90666694588791</v>
      </c>
      <c r="L117" s="44">
        <f>'Property % affected'!L117*'Population Estimate'!F116</f>
        <v>131.49127108024896</v>
      </c>
      <c r="M117" s="44">
        <f>'Property % affected'!M117*'Population Estimate'!G116</f>
        <v>53.846590082366312</v>
      </c>
      <c r="N117" s="45">
        <f>'Property % affected'!N117*'Population Estimate'!B116</f>
        <v>26146.337673113612</v>
      </c>
      <c r="O117" s="45">
        <f>'Property % affected'!O117*'Population Estimate'!C116</f>
        <v>53558.995902632261</v>
      </c>
      <c r="P117" s="45">
        <f>'Property % affected'!P117*'Population Estimate'!D116</f>
        <v>40601.119437600733</v>
      </c>
      <c r="Q117" s="45">
        <f>'Property % affected'!Q117*'Population Estimate'!E116</f>
        <v>19970.307594020644</v>
      </c>
      <c r="R117" s="45">
        <f>'Property % affected'!R117*'Population Estimate'!F116</f>
        <v>12808.837305239716</v>
      </c>
      <c r="S117" s="45">
        <f>'Property % affected'!S117*'Population Estimate'!G116</f>
        <v>6993.7439561904112</v>
      </c>
      <c r="U117">
        <v>2136</v>
      </c>
      <c r="V117" s="43">
        <f>'Population Estimate'!J116*Assumptions!C$41*'Property % affected'!B117</f>
        <v>1088.812689536079</v>
      </c>
      <c r="W117" s="43">
        <f>'Population Estimate'!K116*Assumptions!D$41*'Property % affected'!C117</f>
        <v>1574.5293336505781</v>
      </c>
      <c r="X117" s="43">
        <f>'Population Estimate'!L116*Assumptions!E$41*'Property % affected'!D117</f>
        <v>1701.8894450594423</v>
      </c>
      <c r="Y117" s="43">
        <f>'Population Estimate'!M116*Assumptions!F$41*'Property % affected'!E117</f>
        <v>1822.8905388765095</v>
      </c>
      <c r="Z117" s="43">
        <f>'Population Estimate'!N116*Assumptions!G$41*'Property % affected'!F117</f>
        <v>1365.1926986969268</v>
      </c>
      <c r="AA117" s="43">
        <f>'Population Estimate'!O116*Assumptions!H$41*'Property % affected'!G117</f>
        <v>730.15434786941137</v>
      </c>
      <c r="AB117" s="44">
        <f>'Population Estimate'!J116*Assumptions!C$41*'Property % affected'!H117</f>
        <v>171.65863815904046</v>
      </c>
      <c r="AC117" s="44">
        <f>'Population Estimate'!K116*Assumptions!D$41*'Property % affected'!I117</f>
        <v>205.7345125882519</v>
      </c>
      <c r="AD117" s="44">
        <f>'Population Estimate'!L116*Assumptions!E$41*'Property % affected'!J117</f>
        <v>133.0720634517177</v>
      </c>
      <c r="AE117" s="44">
        <f>'Population Estimate'!M116*Assumptions!F$41*'Property % affected'!K117</f>
        <v>159.49519788691967</v>
      </c>
      <c r="AF117" s="44">
        <f>'Population Estimate'!N116*Assumptions!G$41*'Property % affected'!L117</f>
        <v>128.80530127354237</v>
      </c>
      <c r="AG117" s="44">
        <f>'Population Estimate'!O116*Assumptions!H$41*'Property % affected'!M117</f>
        <v>49.249922539421398</v>
      </c>
      <c r="AH117" s="45">
        <f>'Population Estimate'!J116*Assumptions!C$41*'Property % affected'!N117</f>
        <v>24341.604268373696</v>
      </c>
      <c r="AI117" s="45">
        <f>'Population Estimate'!K116*Assumptions!D$41*'Property % affected'!O117</f>
        <v>48909.645251237613</v>
      </c>
      <c r="AJ117" s="45">
        <f>'Population Estimate'!L116*Assumptions!E$41*'Property % affected'!P117</f>
        <v>36687.242171383412</v>
      </c>
      <c r="AK117" s="45">
        <f>'Population Estimate'!M116*Assumptions!F$41*'Property % affected'!Q117</f>
        <v>19918.920345258848</v>
      </c>
      <c r="AL117" s="45">
        <f>'Population Estimate'!N116*Assumptions!G$41*'Property % affected'!R117</f>
        <v>12547.191418191489</v>
      </c>
      <c r="AM117" s="45">
        <f>'Population Estimate'!O116*Assumptions!H$41*'Property % affected'!S117</f>
        <v>6396.7160701550529</v>
      </c>
    </row>
    <row r="118" spans="1:39" x14ac:dyDescent="0.35">
      <c r="A118">
        <v>2137</v>
      </c>
      <c r="B118" s="43">
        <f>'Property % affected'!B118*'Population Estimate'!B117</f>
        <v>1203.3916762498479</v>
      </c>
      <c r="C118" s="43">
        <f>'Property % affected'!C118*'Population Estimate'!C117</f>
        <v>1774.1111734070271</v>
      </c>
      <c r="D118" s="43">
        <f>'Property % affected'!D118*'Population Estimate'!D117</f>
        <v>1937.9673132301498</v>
      </c>
      <c r="E118" s="43">
        <f>'Property % affected'!E118*'Population Estimate'!E117</f>
        <v>1880.492958778279</v>
      </c>
      <c r="F118" s="43">
        <f>'Property % affected'!F118*'Population Estimate'!F117</f>
        <v>1434.0005046969102</v>
      </c>
      <c r="G118" s="43">
        <f>'Property % affected'!G118*'Population Estimate'!G117</f>
        <v>821.40906518826239</v>
      </c>
      <c r="H118" s="44">
        <f>'Property % affected'!H118*'Population Estimate'!B117</f>
        <v>185.4982038540067</v>
      </c>
      <c r="I118" s="44">
        <f>'Property % affected'!I118*'Population Estimate'!C117</f>
        <v>226.65089776754766</v>
      </c>
      <c r="J118" s="44">
        <f>'Property % affected'!J118*'Population Estimate'!D117</f>
        <v>148.15701199078472</v>
      </c>
      <c r="K118" s="44">
        <f>'Property % affected'!K118*'Population Estimate'!E117</f>
        <v>160.87143989287344</v>
      </c>
      <c r="L118" s="44">
        <f>'Property % affected'!L118*'Population Estimate'!F117</f>
        <v>132.28460398828776</v>
      </c>
      <c r="M118" s="44">
        <f>'Property % affected'!M118*'Population Estimate'!G117</f>
        <v>54.171465426159628</v>
      </c>
      <c r="N118" s="45">
        <f>'Property % affected'!N118*'Population Estimate'!B117</f>
        <v>26509.558730319332</v>
      </c>
      <c r="O118" s="45">
        <f>'Property % affected'!O118*'Population Estimate'!C117</f>
        <v>54303.029554987159</v>
      </c>
      <c r="P118" s="45">
        <f>'Property % affected'!P118*'Population Estimate'!D117</f>
        <v>41165.14418593196</v>
      </c>
      <c r="Q118" s="45">
        <f>'Property % affected'!Q118*'Population Estimate'!E117</f>
        <v>20247.732154496756</v>
      </c>
      <c r="R118" s="45">
        <f>'Property % affected'!R118*'Population Estimate'!F117</f>
        <v>12986.775779291072</v>
      </c>
      <c r="S118" s="45">
        <f>'Property % affected'!S118*'Population Estimate'!G117</f>
        <v>7090.9000132012488</v>
      </c>
      <c r="U118">
        <v>2137</v>
      </c>
      <c r="V118" s="43">
        <f>'Population Estimate'!J117*Assumptions!C$41*'Property % affected'!B118</f>
        <v>1120.3283736846349</v>
      </c>
      <c r="W118" s="43">
        <f>'Population Estimate'!K117*Assumptions!D$41*'Property % affected'!C118</f>
        <v>1620.1040864421816</v>
      </c>
      <c r="X118" s="43">
        <f>'Population Estimate'!L117*Assumptions!E$41*'Property % affected'!D118</f>
        <v>1751.1506363751937</v>
      </c>
      <c r="Y118" s="43">
        <f>'Population Estimate'!M117*Assumptions!F$41*'Property % affected'!E118</f>
        <v>1875.6541069472501</v>
      </c>
      <c r="Z118" s="43">
        <f>'Population Estimate'!N117*Assumptions!G$41*'Property % affected'!F118</f>
        <v>1404.7082024263875</v>
      </c>
      <c r="AA118" s="43">
        <f>'Population Estimate'!O117*Assumptions!H$41*'Property % affected'!G118</f>
        <v>751.28866603845461</v>
      </c>
      <c r="AB118" s="44">
        <f>'Population Estimate'!J117*Assumptions!C$41*'Property % affected'!H118</f>
        <v>172.6943148658051</v>
      </c>
      <c r="AC118" s="44">
        <f>'Population Estimate'!K117*Assumptions!D$41*'Property % affected'!I118</f>
        <v>206.97578098435682</v>
      </c>
      <c r="AD118" s="44">
        <f>'Population Estimate'!L117*Assumptions!E$41*'Property % affected'!J118</f>
        <v>133.8749338339839</v>
      </c>
      <c r="AE118" s="44">
        <f>'Population Estimate'!M117*Assumptions!F$41*'Property % affected'!K118</f>
        <v>160.45748829690913</v>
      </c>
      <c r="AF118" s="44">
        <f>'Population Estimate'!N117*Assumptions!G$41*'Property % affected'!L118</f>
        <v>129.58242878467419</v>
      </c>
      <c r="AG118" s="44">
        <f>'Population Estimate'!O117*Assumptions!H$41*'Property % affected'!M118</f>
        <v>49.547064577428152</v>
      </c>
      <c r="AH118" s="45">
        <f>'Population Estimate'!J117*Assumptions!C$41*'Property % affected'!N118</f>
        <v>24679.754235951514</v>
      </c>
      <c r="AI118" s="45">
        <f>'Population Estimate'!K117*Assumptions!D$41*'Property % affected'!O118</f>
        <v>49589.090811752161</v>
      </c>
      <c r="AJ118" s="45">
        <f>'Population Estimate'!L117*Assumptions!E$41*'Property % affected'!P118</f>
        <v>37196.895915401074</v>
      </c>
      <c r="AK118" s="45">
        <f>'Population Estimate'!M117*Assumptions!F$41*'Property % affected'!Q118</f>
        <v>20195.631041672797</v>
      </c>
      <c r="AL118" s="45">
        <f>'Population Estimate'!N117*Assumptions!G$41*'Property % affected'!R118</f>
        <v>12721.495146264448</v>
      </c>
      <c r="AM118" s="45">
        <f>'Population Estimate'!O117*Assumptions!H$41*'Property % affected'!S118</f>
        <v>6485.578304043961</v>
      </c>
    </row>
    <row r="119" spans="1:39" x14ac:dyDescent="0.35">
      <c r="A119">
        <v>2138</v>
      </c>
      <c r="B119" s="43">
        <f>'Property % affected'!B119*'Population Estimate'!B118</f>
        <v>1238.2238492582749</v>
      </c>
      <c r="C119" s="43">
        <f>'Property % affected'!C119*'Population Estimate'!C118</f>
        <v>1825.462822706176</v>
      </c>
      <c r="D119" s="43">
        <f>'Property % affected'!D119*'Population Estimate'!D118</f>
        <v>1994.0617786243861</v>
      </c>
      <c r="E119" s="43">
        <f>'Property % affected'!E119*'Population Estimate'!E118</f>
        <v>1934.9238289380414</v>
      </c>
      <c r="F119" s="43">
        <f>'Property % affected'!F119*'Population Estimate'!F118</f>
        <v>1475.5076504247522</v>
      </c>
      <c r="G119" s="43">
        <f>'Property % affected'!G119*'Population Estimate'!G118</f>
        <v>845.18475122133384</v>
      </c>
      <c r="H119" s="44">
        <f>'Property % affected'!H119*'Population Estimate'!B118</f>
        <v>186.61737950947398</v>
      </c>
      <c r="I119" s="44">
        <f>'Property % affected'!I119*'Population Estimate'!C118</f>
        <v>228.0183620437565</v>
      </c>
      <c r="J119" s="44">
        <f>'Property % affected'!J119*'Population Estimate'!D118</f>
        <v>149.05089515278758</v>
      </c>
      <c r="K119" s="44">
        <f>'Property % affected'!K119*'Population Estimate'!E118</f>
        <v>161.84203365306848</v>
      </c>
      <c r="L119" s="44">
        <f>'Property % affected'!L119*'Population Estimate'!F118</f>
        <v>133.08272335171483</v>
      </c>
      <c r="M119" s="44">
        <f>'Property % affected'!M119*'Population Estimate'!G118</f>
        <v>54.498300856726196</v>
      </c>
      <c r="N119" s="45">
        <f>'Property % affected'!N119*'Population Estimate'!B118</f>
        <v>26877.825600749336</v>
      </c>
      <c r="O119" s="45">
        <f>'Property % affected'!O119*'Population Estimate'!C118</f>
        <v>55057.399212834804</v>
      </c>
      <c r="P119" s="45">
        <f>'Property % affected'!P119*'Population Estimate'!D118</f>
        <v>41737.004282675662</v>
      </c>
      <c r="Q119" s="45">
        <f>'Property % affected'!Q119*'Population Estimate'!E118</f>
        <v>20529.010655949645</v>
      </c>
      <c r="R119" s="45">
        <f>'Property % affected'!R119*'Population Estimate'!F118</f>
        <v>13167.186148315654</v>
      </c>
      <c r="S119" s="45">
        <f>'Property % affected'!S119*'Population Estimate'!G118</f>
        <v>7189.4057477915094</v>
      </c>
      <c r="U119">
        <v>2138</v>
      </c>
      <c r="V119" s="43">
        <f>'Population Estimate'!J118*Assumptions!C$41*'Property % affected'!B119</f>
        <v>1152.7562793354723</v>
      </c>
      <c r="W119" s="43">
        <f>'Population Estimate'!K118*Assumptions!D$41*'Property % affected'!C119</f>
        <v>1666.9980004889144</v>
      </c>
      <c r="X119" s="43">
        <f>'Population Estimate'!L118*Assumptions!E$41*'Property % affected'!D119</f>
        <v>1801.8376929120327</v>
      </c>
      <c r="Y119" s="43">
        <f>'Population Estimate'!M118*Assumptions!F$41*'Property % affected'!E119</f>
        <v>1929.9449165369861</v>
      </c>
      <c r="Z119" s="43">
        <f>'Population Estimate'!N118*Assumptions!G$41*'Property % affected'!F119</f>
        <v>1445.3674824421435</v>
      </c>
      <c r="AA119" s="43">
        <f>'Population Estimate'!O118*Assumptions!H$41*'Property % affected'!G119</f>
        <v>773.03471706339838</v>
      </c>
      <c r="AB119" s="44">
        <f>'Population Estimate'!J118*Assumptions!C$41*'Property % affected'!H119</f>
        <v>173.73624017300392</v>
      </c>
      <c r="AC119" s="44">
        <f>'Population Estimate'!K118*Assumptions!D$41*'Property % affected'!I119</f>
        <v>208.2245383875894</v>
      </c>
      <c r="AD119" s="44">
        <f>'Population Estimate'!L118*Assumptions!E$41*'Property % affected'!J119</f>
        <v>134.68264821456202</v>
      </c>
      <c r="AE119" s="44">
        <f>'Population Estimate'!M118*Assumptions!F$41*'Property % affected'!K119</f>
        <v>161.42558454209259</v>
      </c>
      <c r="AF119" s="44">
        <f>'Population Estimate'!N118*Assumptions!G$41*'Property % affected'!L119</f>
        <v>130.36424497835699</v>
      </c>
      <c r="AG119" s="44">
        <f>'Population Estimate'!O118*Assumptions!H$41*'Property % affected'!M119</f>
        <v>49.845999377457638</v>
      </c>
      <c r="AH119" s="45">
        <f>'Population Estimate'!J118*Assumptions!C$41*'Property % affected'!N119</f>
        <v>25022.601732883279</v>
      </c>
      <c r="AI119" s="45">
        <f>'Population Estimate'!K118*Assumptions!D$41*'Property % affected'!O119</f>
        <v>50277.975129537008</v>
      </c>
      <c r="AJ119" s="45">
        <f>'Population Estimate'!L118*Assumptions!E$41*'Property % affected'!P119</f>
        <v>37713.629693878058</v>
      </c>
      <c r="AK119" s="45">
        <f>'Population Estimate'!M118*Assumptions!F$41*'Property % affected'!Q119</f>
        <v>20476.185762169509</v>
      </c>
      <c r="AL119" s="45">
        <f>'Population Estimate'!N118*Assumptions!G$41*'Property % affected'!R119</f>
        <v>12898.220275956897</v>
      </c>
      <c r="AM119" s="45">
        <f>'Population Estimate'!O118*Assumptions!H$41*'Property % affected'!S119</f>
        <v>6575.6749989477266</v>
      </c>
    </row>
    <row r="120" spans="1:39" x14ac:dyDescent="0.35">
      <c r="A120">
        <v>2139</v>
      </c>
      <c r="B120" s="43">
        <f>'Property % affected'!B120*'Population Estimate'!B119</f>
        <v>1274.0642395416207</v>
      </c>
      <c r="C120" s="43">
        <f>'Property % affected'!C120*'Population Estimate'!C119</f>
        <v>1878.3008455343743</v>
      </c>
      <c r="D120" s="43">
        <f>'Property % affected'!D120*'Population Estimate'!D119</f>
        <v>2051.779898363247</v>
      </c>
      <c r="E120" s="43">
        <f>'Property % affected'!E120*'Population Estimate'!E119</f>
        <v>1990.9302006770665</v>
      </c>
      <c r="F120" s="43">
        <f>'Property % affected'!F120*'Population Estimate'!F119</f>
        <v>1518.2162205180873</v>
      </c>
      <c r="G120" s="43">
        <f>'Property % affected'!G120*'Population Estimate'!G119</f>
        <v>869.64862450519217</v>
      </c>
      <c r="H120" s="44">
        <f>'Property % affected'!H120*'Population Estimate'!B119</f>
        <v>187.74330754378798</v>
      </c>
      <c r="I120" s="44">
        <f>'Property % affected'!I120*'Population Estimate'!C119</f>
        <v>229.39407671105192</v>
      </c>
      <c r="J120" s="44">
        <f>'Property % affected'!J120*'Population Estimate'!D119</f>
        <v>149.95017142508996</v>
      </c>
      <c r="K120" s="44">
        <f>'Property % affected'!K120*'Population Estimate'!E119</f>
        <v>162.8184833454784</v>
      </c>
      <c r="L120" s="44">
        <f>'Property % affected'!L120*'Population Estimate'!F119</f>
        <v>133.88565804889259</v>
      </c>
      <c r="M120" s="44">
        <f>'Property % affected'!M120*'Population Estimate'!G119</f>
        <v>54.827108199956257</v>
      </c>
      <c r="N120" s="45">
        <f>'Property % affected'!N120*'Population Estimate'!B119</f>
        <v>27251.208380094915</v>
      </c>
      <c r="O120" s="45">
        <f>'Property % affected'!O120*'Population Estimate'!C119</f>
        <v>55822.248462435353</v>
      </c>
      <c r="P120" s="45">
        <f>'Property % affected'!P120*'Population Estimate'!D119</f>
        <v>42316.808575333525</v>
      </c>
      <c r="Q120" s="45">
        <f>'Property % affected'!Q120*'Population Estimate'!E119</f>
        <v>20814.196636757548</v>
      </c>
      <c r="R120" s="45">
        <f>'Property % affected'!R120*'Population Estimate'!F119</f>
        <v>13350.102751512959</v>
      </c>
      <c r="S120" s="45">
        <f>'Property % affected'!S120*'Population Estimate'!G119</f>
        <v>7289.2799094825732</v>
      </c>
      <c r="U120">
        <v>2139</v>
      </c>
      <c r="V120" s="43">
        <f>'Population Estimate'!J119*Assumptions!C$41*'Property % affected'!B120</f>
        <v>1186.1228107406864</v>
      </c>
      <c r="W120" s="43">
        <f>'Population Estimate'!K119*Assumptions!D$41*'Property % affected'!C120</f>
        <v>1715.2492589143353</v>
      </c>
      <c r="X120" s="43">
        <f>'Population Estimate'!L119*Assumptions!E$41*'Property % affected'!D120</f>
        <v>1853.991886339898</v>
      </c>
      <c r="Y120" s="43">
        <f>'Population Estimate'!M119*Assumptions!F$41*'Property % affected'!E120</f>
        <v>1985.8071736526761</v>
      </c>
      <c r="Z120" s="43">
        <f>'Population Estimate'!N119*Assumptions!G$41*'Property % affected'!F120</f>
        <v>1487.2036453496944</v>
      </c>
      <c r="AA120" s="43">
        <f>'Population Estimate'!O119*Assumptions!H$41*'Property % affected'!G120</f>
        <v>795.4102075522344</v>
      </c>
      <c r="AB120" s="44">
        <f>'Population Estimate'!J119*Assumptions!C$41*'Property % affected'!H120</f>
        <v>174.78445178063271</v>
      </c>
      <c r="AC120" s="44">
        <f>'Population Estimate'!K119*Assumptions!D$41*'Property % affected'!I120</f>
        <v>209.48082998175343</v>
      </c>
      <c r="AD120" s="44">
        <f>'Population Estimate'!L119*Assumptions!E$41*'Property % affected'!J120</f>
        <v>135.49523581899106</v>
      </c>
      <c r="AE120" s="44">
        <f>'Population Estimate'!M119*Assumptions!F$41*'Property % affected'!K120</f>
        <v>162.39952165110785</v>
      </c>
      <c r="AF120" s="44">
        <f>'Population Estimate'!N119*Assumptions!G$41*'Property % affected'!L120</f>
        <v>131.15077814305536</v>
      </c>
      <c r="AG120" s="44">
        <f>'Population Estimate'!O119*Assumptions!H$41*'Property % affected'!M120</f>
        <v>50.146737755871243</v>
      </c>
      <c r="AH120" s="45">
        <f>'Population Estimate'!J119*Assumptions!C$41*'Property % affected'!N120</f>
        <v>25370.212016552246</v>
      </c>
      <c r="AI120" s="45">
        <f>'Population Estimate'!K119*Assumptions!D$41*'Property % affected'!O120</f>
        <v>50976.429326412639</v>
      </c>
      <c r="AJ120" s="45">
        <f>'Population Estimate'!L119*Assumptions!E$41*'Property % affected'!P120</f>
        <v>38237.541861606303</v>
      </c>
      <c r="AK120" s="45">
        <f>'Population Estimate'!M119*Assumptions!F$41*'Property % affected'!Q120</f>
        <v>20760.637907363205</v>
      </c>
      <c r="AL120" s="45">
        <f>'Population Estimate'!N119*Assumptions!G$41*'Property % affected'!R120</f>
        <v>13077.400445022135</v>
      </c>
      <c r="AM120" s="45">
        <f>'Population Estimate'!O119*Assumptions!H$41*'Property % affected'!S120</f>
        <v>6667.0233038162523</v>
      </c>
    </row>
    <row r="121" spans="1:39" x14ac:dyDescent="0.35">
      <c r="A121">
        <v>2140</v>
      </c>
      <c r="B121" s="43">
        <f>'Property % affected'!B121*'Population Estimate'!B120</f>
        <v>1310.9420299496956</v>
      </c>
      <c r="C121" s="43">
        <f>'Property % affected'!C121*'Population Estimate'!C120</f>
        <v>1932.6682649745803</v>
      </c>
      <c r="D121" s="43">
        <f>'Property % affected'!D121*'Population Estimate'!D120</f>
        <v>2111.1686691230034</v>
      </c>
      <c r="E121" s="43">
        <f>'Property % affected'!E121*'Population Estimate'!E120</f>
        <v>2048.5576768897972</v>
      </c>
      <c r="F121" s="43">
        <f>'Property % affected'!F121*'Population Estimate'!F120</f>
        <v>1562.1609902061125</v>
      </c>
      <c r="G121" s="43">
        <f>'Property % affected'!G121*'Population Estimate'!G120</f>
        <v>894.82060462034804</v>
      </c>
      <c r="H121" s="44">
        <f>'Property % affected'!H121*'Population Estimate'!B120</f>
        <v>188.87602869641594</v>
      </c>
      <c r="I121" s="44">
        <f>'Property % affected'!I121*'Population Estimate'!C120</f>
        <v>230.77809154693398</v>
      </c>
      <c r="J121" s="44">
        <f>'Property % affected'!J121*'Population Estimate'!D120</f>
        <v>150.85487334621581</v>
      </c>
      <c r="K121" s="44">
        <f>'Property % affected'!K121*'Population Estimate'!E120</f>
        <v>163.80082430099401</v>
      </c>
      <c r="L121" s="44">
        <f>'Property % affected'!L121*'Population Estimate'!F120</f>
        <v>134.69343713241662</v>
      </c>
      <c r="M121" s="44">
        <f>'Property % affected'!M121*'Population Estimate'!G120</f>
        <v>55.157899353089775</v>
      </c>
      <c r="N121" s="45">
        <f>'Property % affected'!N121*'Population Estimate'!B120</f>
        <v>27629.778137806334</v>
      </c>
      <c r="O121" s="45">
        <f>'Property % affected'!O121*'Population Estimate'!C120</f>
        <v>56597.722884727991</v>
      </c>
      <c r="P121" s="45">
        <f>'Property % affected'!P121*'Population Estimate'!D120</f>
        <v>42904.667423500636</v>
      </c>
      <c r="Q121" s="45">
        <f>'Property % affected'!Q121*'Population Estimate'!E120</f>
        <v>21103.344379045946</v>
      </c>
      <c r="R121" s="45">
        <f>'Property % affected'!R121*'Population Estimate'!F120</f>
        <v>13535.560405117572</v>
      </c>
      <c r="S121" s="45">
        <f>'Property % affected'!S121*'Population Estimate'!G120</f>
        <v>7390.5415082614045</v>
      </c>
      <c r="U121">
        <v>2140</v>
      </c>
      <c r="V121" s="43">
        <f>'Population Estimate'!J120*Assumptions!C$41*'Property % affected'!B121</f>
        <v>1220.4551364234703</v>
      </c>
      <c r="W121" s="43">
        <f>'Population Estimate'!K120*Assumptions!D$41*'Property % affected'!C121</f>
        <v>1764.8971500525454</v>
      </c>
      <c r="X121" s="43">
        <f>'Population Estimate'!L120*Assumptions!E$41*'Property % affected'!D121</f>
        <v>1907.6556829372444</v>
      </c>
      <c r="Y121" s="43">
        <f>'Population Estimate'!M120*Assumptions!F$41*'Property % affected'!E121</f>
        <v>2043.2863638441866</v>
      </c>
      <c r="Z121" s="43">
        <f>'Population Estimate'!N120*Assumptions!G$41*'Property % affected'!F121</f>
        <v>1530.2507560252618</v>
      </c>
      <c r="AA121" s="43">
        <f>'Population Estimate'!O120*Assumptions!H$41*'Property % affected'!G121</f>
        <v>818.43335663073594</v>
      </c>
      <c r="AB121" s="44">
        <f>'Population Estimate'!J120*Assumptions!C$41*'Property % affected'!H121</f>
        <v>175.83898761614429</v>
      </c>
      <c r="AC121" s="44">
        <f>'Population Estimate'!K120*Assumptions!D$41*'Property % affected'!I121</f>
        <v>210.74470122326258</v>
      </c>
      <c r="AD121" s="44">
        <f>'Population Estimate'!L120*Assumptions!E$41*'Property % affected'!J121</f>
        <v>136.31272604913778</v>
      </c>
      <c r="AE121" s="44">
        <f>'Population Estimate'!M120*Assumptions!F$41*'Property % affected'!K121</f>
        <v>163.37933486393285</v>
      </c>
      <c r="AF121" s="44">
        <f>'Population Estimate'!N120*Assumptions!G$41*'Property % affected'!L121</f>
        <v>131.94205673790808</v>
      </c>
      <c r="AG121" s="44">
        <f>'Population Estimate'!O120*Assumptions!H$41*'Property % affected'!M121</f>
        <v>50.449290594289266</v>
      </c>
      <c r="AH121" s="45">
        <f>'Population Estimate'!J120*Assumptions!C$41*'Property % affected'!N121</f>
        <v>25722.651250887582</v>
      </c>
      <c r="AI121" s="45">
        <f>'Population Estimate'!K120*Assumptions!D$41*'Property % affected'!O121</f>
        <v>51684.586345724456</v>
      </c>
      <c r="AJ121" s="45">
        <f>'Population Estimate'!L120*Assumptions!E$41*'Property % affected'!P121</f>
        <v>38768.73213970795</v>
      </c>
      <c r="AK121" s="45">
        <f>'Population Estimate'!M120*Assumptions!F$41*'Property % affected'!Q121</f>
        <v>21049.041619701544</v>
      </c>
      <c r="AL121" s="45">
        <f>'Population Estimate'!N120*Assumptions!G$41*'Property % affected'!R121</f>
        <v>13259.069758504151</v>
      </c>
      <c r="AM121" s="45">
        <f>'Population Estimate'!O120*Assumptions!H$41*'Property % affected'!S121</f>
        <v>6759.6406058301191</v>
      </c>
    </row>
    <row r="122" spans="1:39" x14ac:dyDescent="0.35">
      <c r="A122">
        <v>2141</v>
      </c>
      <c r="B122" s="43">
        <f>'Property % affected'!B122*'Population Estimate'!B121</f>
        <v>1348.8872480299194</v>
      </c>
      <c r="C122" s="43">
        <f>'Property % affected'!C122*'Population Estimate'!C121</f>
        <v>1988.6093494129227</v>
      </c>
      <c r="D122" s="43">
        <f>'Property % affected'!D122*'Population Estimate'!D121</f>
        <v>2172.2764478987601</v>
      </c>
      <c r="E122" s="43">
        <f>'Property % affected'!E122*'Population Estimate'!E121</f>
        <v>2107.8531804464897</v>
      </c>
      <c r="F122" s="43">
        <f>'Property % affected'!F122*'Population Estimate'!F121</f>
        <v>1607.3777412870613</v>
      </c>
      <c r="G122" s="43">
        <f>'Property % affected'!G122*'Population Estimate'!G121</f>
        <v>920.72118771958662</v>
      </c>
      <c r="H122" s="44">
        <f>'Property % affected'!H122*'Population Estimate'!B121</f>
        <v>190.01558395262069</v>
      </c>
      <c r="I122" s="44">
        <f>'Property % affected'!I122*'Population Estimate'!C121</f>
        <v>232.17045662922777</v>
      </c>
      <c r="J122" s="44">
        <f>'Property % affected'!J122*'Population Estimate'!D121</f>
        <v>151.76503365100547</v>
      </c>
      <c r="K122" s="44">
        <f>'Property % affected'!K122*'Population Estimate'!E121</f>
        <v>164.78909206366964</v>
      </c>
      <c r="L122" s="44">
        <f>'Property % affected'!L122*'Population Estimate'!F121</f>
        <v>135.50608983016707</v>
      </c>
      <c r="M122" s="44">
        <f>'Property % affected'!M122*'Population Estimate'!G121</f>
        <v>55.490686285146964</v>
      </c>
      <c r="N122" s="45">
        <f>'Property % affected'!N122*'Population Estimate'!B121</f>
        <v>28013.606930620146</v>
      </c>
      <c r="O122" s="45">
        <f>'Property % affected'!O122*'Population Estimate'!C121</f>
        <v>57383.97008304084</v>
      </c>
      <c r="P122" s="45">
        <f>'Property % affected'!P122*'Population Estimate'!D121</f>
        <v>43500.692719871251</v>
      </c>
      <c r="Q122" s="45">
        <f>'Property % affected'!Q122*'Population Estimate'!E121</f>
        <v>21396.508919019572</v>
      </c>
      <c r="R122" s="45">
        <f>'Property % affected'!R122*'Population Estimate'!F121</f>
        <v>13723.594409026055</v>
      </c>
      <c r="S122" s="45">
        <f>'Property % affected'!S122*'Population Estimate'!G121</f>
        <v>7493.2098181988931</v>
      </c>
      <c r="U122">
        <v>2141</v>
      </c>
      <c r="V122" s="43">
        <f>'Population Estimate'!J121*Assumptions!C$41*'Property % affected'!B122</f>
        <v>1255.7812112999429</v>
      </c>
      <c r="W122" s="43">
        <f>'Population Estimate'!K121*Assumptions!D$41*'Property % affected'!C122</f>
        <v>1815.9820994385061</v>
      </c>
      <c r="X122" s="43">
        <f>'Population Estimate'!L121*Assumptions!E$41*'Property % affected'!D122</f>
        <v>1962.8727781689909</v>
      </c>
      <c r="Y122" s="43">
        <f>'Population Estimate'!M121*Assumptions!F$41*'Property % affected'!E122</f>
        <v>2102.4292892406593</v>
      </c>
      <c r="Z122" s="43">
        <f>'Population Estimate'!N121*Assumptions!G$41*'Property % affected'!F122</f>
        <v>1574.5438653529363</v>
      </c>
      <c r="AA122" s="43">
        <f>'Population Estimate'!O121*Assumptions!H$41*'Property % affected'!G122</f>
        <v>842.12291077728685</v>
      </c>
      <c r="AB122" s="44">
        <f>'Population Estimate'!J121*Assumptions!C$41*'Property % affected'!H122</f>
        <v>176.89988583582138</v>
      </c>
      <c r="AC122" s="44">
        <f>'Population Estimate'!K121*Assumptions!D$41*'Property % affected'!I122</f>
        <v>212.01619784278475</v>
      </c>
      <c r="AD122" s="44">
        <f>'Population Estimate'!L121*Assumptions!E$41*'Property % affected'!J122</f>
        <v>137.13514848426095</v>
      </c>
      <c r="AE122" s="44">
        <f>'Population Estimate'!M121*Assumptions!F$41*'Property % affected'!K122</f>
        <v>164.36505963316063</v>
      </c>
      <c r="AF122" s="44">
        <f>'Population Estimate'!N121*Assumptions!G$41*'Property % affected'!L122</f>
        <v>132.73810939375792</v>
      </c>
      <c r="AG122" s="44">
        <f>'Population Estimate'!O121*Assumptions!H$41*'Property % affected'!M122</f>
        <v>50.753668839984634</v>
      </c>
      <c r="AH122" s="45">
        <f>'Population Estimate'!J121*Assumptions!C$41*'Property % affected'!N122</f>
        <v>26079.986518957994</v>
      </c>
      <c r="AI122" s="45">
        <f>'Population Estimate'!K121*Assumptions!D$41*'Property % affected'!O122</f>
        <v>52402.580977647172</v>
      </c>
      <c r="AJ122" s="45">
        <f>'Population Estimate'!L121*Assumptions!E$41*'Property % affected'!P122</f>
        <v>39307.301634616226</v>
      </c>
      <c r="AK122" s="45">
        <f>'Population Estimate'!M121*Assumptions!F$41*'Property % affected'!Q122</f>
        <v>21341.451793771048</v>
      </c>
      <c r="AL122" s="45">
        <f>'Population Estimate'!N121*Assumptions!G$41*'Property % affected'!R122</f>
        <v>13443.262795229159</v>
      </c>
      <c r="AM122" s="45">
        <f>'Population Estimate'!O121*Assumptions!H$41*'Property % affected'!S122</f>
        <v>6853.5445337100482</v>
      </c>
    </row>
    <row r="123" spans="1:39" x14ac:dyDescent="0.35">
      <c r="A123">
        <v>2142</v>
      </c>
      <c r="B123" s="43">
        <f>'Property % affected'!B123*'Population Estimate'!B122</f>
        <v>1387.9307904770951</v>
      </c>
      <c r="C123" s="43">
        <f>'Property % affected'!C123*'Population Estimate'!C122</f>
        <v>2046.1696485840007</v>
      </c>
      <c r="D123" s="43">
        <f>'Property % affected'!D123*'Population Estimate'!D122</f>
        <v>2235.1529913788827</v>
      </c>
      <c r="E123" s="43">
        <f>'Property % affected'!E123*'Population Estimate'!E122</f>
        <v>2168.8649923999164</v>
      </c>
      <c r="F123" s="43">
        <f>'Property % affected'!F123*'Population Estimate'!F122</f>
        <v>1653.9032912633445</v>
      </c>
      <c r="G123" s="43">
        <f>'Property % affected'!G123*'Population Estimate'!G122</f>
        <v>947.37146321685088</v>
      </c>
      <c r="H123" s="44">
        <f>'Property % affected'!H123*'Population Estimate'!B122</f>
        <v>191.16201454494359</v>
      </c>
      <c r="I123" s="44">
        <f>'Property % affected'!I123*'Population Estimate'!C122</f>
        <v>233.57122233789559</v>
      </c>
      <c r="J123" s="44">
        <f>'Property % affected'!J123*'Population Estimate'!D122</f>
        <v>152.68068527179989</v>
      </c>
      <c r="K123" s="44">
        <f>'Property % affected'!K123*'Population Estimate'!E122</f>
        <v>165.78332239200952</v>
      </c>
      <c r="L123" s="44">
        <f>'Property % affected'!L123*'Population Estimate'!F122</f>
        <v>136.32364554636607</v>
      </c>
      <c r="M123" s="44">
        <f>'Property % affected'!M123*'Population Estimate'!G122</f>
        <v>55.825481037361335</v>
      </c>
      <c r="N123" s="45">
        <f>'Property % affected'!N123*'Population Estimate'!B122</f>
        <v>28402.767816274452</v>
      </c>
      <c r="O123" s="45">
        <f>'Property % affected'!O123*'Population Estimate'!C122</f>
        <v>58181.139711185613</v>
      </c>
      <c r="P123" s="45">
        <f>'Property % affected'!P123*'Population Estimate'!D122</f>
        <v>44104.997911536397</v>
      </c>
      <c r="Q123" s="45">
        <f>'Property % affected'!Q123*'Population Estimate'!E122</f>
        <v>21693.746057437987</v>
      </c>
      <c r="R123" s="45">
        <f>'Property % affected'!R123*'Population Estimate'!F122</f>
        <v>13914.240553515911</v>
      </c>
      <c r="S123" s="45">
        <f>'Property % affected'!S123*'Population Estimate'!G122</f>
        <v>7597.3043811184725</v>
      </c>
      <c r="U123">
        <v>2142</v>
      </c>
      <c r="V123" s="43">
        <f>'Population Estimate'!J122*Assumptions!C$41*'Property % affected'!B123</f>
        <v>1292.1297994412903</v>
      </c>
      <c r="W123" s="43">
        <f>'Population Estimate'!K122*Assumptions!D$41*'Property % affected'!C123</f>
        <v>1868.5457027243206</v>
      </c>
      <c r="X123" s="43">
        <f>'Population Estimate'!L122*Assumptions!E$41*'Property % affected'!D123</f>
        <v>2019.6881322653232</v>
      </c>
      <c r="Y123" s="43">
        <f>'Population Estimate'!M122*Assumptions!F$41*'Property % affected'!E123</f>
        <v>2163.2841066588994</v>
      </c>
      <c r="Z123" s="43">
        <f>'Population Estimate'!N122*Assumptions!G$41*'Property % affected'!F123</f>
        <v>1620.1190387646761</v>
      </c>
      <c r="AA123" s="43">
        <f>'Population Estimate'!O122*Assumptions!H$41*'Property % affected'!G123</f>
        <v>866.49815908710195</v>
      </c>
      <c r="AB123" s="44">
        <f>'Population Estimate'!J122*Assumptions!C$41*'Property % affected'!H123</f>
        <v>177.96718482615671</v>
      </c>
      <c r="AC123" s="44">
        <f>'Population Estimate'!K122*Assumptions!D$41*'Property % affected'!I123</f>
        <v>213.29536584689728</v>
      </c>
      <c r="AD123" s="44">
        <f>'Population Estimate'!L122*Assumptions!E$41*'Property % affected'!J123</f>
        <v>137.96253288208115</v>
      </c>
      <c r="AE123" s="44">
        <f>'Population Estimate'!M122*Assumptions!F$41*'Property % affected'!K123</f>
        <v>165.35673162528215</v>
      </c>
      <c r="AF123" s="44">
        <f>'Population Estimate'!N122*Assumptions!G$41*'Property % affected'!L123</f>
        <v>133.53896491418752</v>
      </c>
      <c r="AG123" s="44">
        <f>'Population Estimate'!O122*Assumptions!H$41*'Property % affected'!M123</f>
        <v>51.059883506279029</v>
      </c>
      <c r="AH123" s="45">
        <f>'Population Estimate'!J122*Assumptions!C$41*'Property % affected'!N123</f>
        <v>26442.285835740237</v>
      </c>
      <c r="AI123" s="45">
        <f>'Population Estimate'!K122*Assumptions!D$41*'Property % affected'!O123</f>
        <v>53130.549884840693</v>
      </c>
      <c r="AJ123" s="45">
        <f>'Population Estimate'!L122*Assumptions!E$41*'Property % affected'!P123</f>
        <v>39853.352857319995</v>
      </c>
      <c r="AK123" s="45">
        <f>'Population Estimate'!M122*Assumptions!F$41*'Property % affected'!Q123</f>
        <v>21637.924086745734</v>
      </c>
      <c r="AL123" s="45">
        <f>'Population Estimate'!N122*Assumptions!G$41*'Property % affected'!R123</f>
        <v>13630.014614387319</v>
      </c>
      <c r="AM123" s="45">
        <f>'Population Estimate'!O122*Assumptions!H$41*'Property % affected'!S123</f>
        <v>6948.7529610723423</v>
      </c>
    </row>
    <row r="124" spans="1:39" x14ac:dyDescent="0.35">
      <c r="A124">
        <v>2143</v>
      </c>
      <c r="B124" s="43">
        <f>'Property % affected'!B124*'Population Estimate'!B123</f>
        <v>1428.1044482908826</v>
      </c>
      <c r="C124" s="43">
        <f>'Property % affected'!C124*'Population Estimate'!C123</f>
        <v>2105.3960306595177</v>
      </c>
      <c r="D124" s="43">
        <f>'Property % affected'!D124*'Population Estimate'!D123</f>
        <v>2299.8494964591191</v>
      </c>
      <c r="E124" s="43">
        <f>'Property % affected'!E124*'Population Estimate'!E123</f>
        <v>2231.642791297962</v>
      </c>
      <c r="F124" s="43">
        <f>'Property % affected'!F124*'Population Estimate'!F123</f>
        <v>1701.7755233200094</v>
      </c>
      <c r="G124" s="43">
        <f>'Property % affected'!G124*'Population Estimate'!G123</f>
        <v>974.79313095918701</v>
      </c>
      <c r="H124" s="44">
        <f>'Property % affected'!H124*'Population Estimate'!B123</f>
        <v>192.31536195469627</v>
      </c>
      <c r="I124" s="44">
        <f>'Property % affected'!I124*'Population Estimate'!C123</f>
        <v>234.98043935685965</v>
      </c>
      <c r="J124" s="44">
        <f>'Property % affected'!J124*'Population Estimate'!D123</f>
        <v>153.60186133963265</v>
      </c>
      <c r="K124" s="44">
        <f>'Property % affected'!K124*'Population Estimate'!E123</f>
        <v>166.78355126026131</v>
      </c>
      <c r="L124" s="44">
        <f>'Property % affected'!L124*'Population Estimate'!F123</f>
        <v>137.14613386264179</v>
      </c>
      <c r="M124" s="44">
        <f>'Property % affected'!M124*'Population Estimate'!G123</f>
        <v>56.162295723615337</v>
      </c>
      <c r="N124" s="45">
        <f>'Property % affected'!N124*'Population Estimate'!B123</f>
        <v>28797.334867414629</v>
      </c>
      <c r="O124" s="45">
        <f>'Property % affected'!O124*'Population Estimate'!C123</f>
        <v>58989.383501942641</v>
      </c>
      <c r="P124" s="45">
        <f>'Property % affected'!P124*'Population Estimate'!D123</f>
        <v>44717.698021577344</v>
      </c>
      <c r="Q124" s="45">
        <f>'Property % affected'!Q124*'Population Estimate'!E123</f>
        <v>21995.112370236657</v>
      </c>
      <c r="R124" s="45">
        <f>'Property % affected'!R124*'Population Estimate'!F123</f>
        <v>14107.535126057892</v>
      </c>
      <c r="S124" s="45">
        <f>'Property % affected'!S124*'Population Estimate'!G123</f>
        <v>7702.8450103156983</v>
      </c>
      <c r="U124">
        <v>2143</v>
      </c>
      <c r="V124" s="43">
        <f>'Population Estimate'!J123*Assumptions!C$41*'Property % affected'!B124</f>
        <v>1329.5304974947633</v>
      </c>
      <c r="W124" s="43">
        <f>'Population Estimate'!K123*Assumptions!D$41*'Property % affected'!C124</f>
        <v>1922.6307595482749</v>
      </c>
      <c r="X124" s="43">
        <f>'Population Estimate'!L123*Assumptions!E$41*'Property % affected'!D124</f>
        <v>2078.1480068303249</v>
      </c>
      <c r="Y124" s="43">
        <f>'Population Estimate'!M123*Assumptions!F$41*'Property % affected'!E124</f>
        <v>2225.9003668148143</v>
      </c>
      <c r="Z124" s="43">
        <f>'Population Estimate'!N123*Assumptions!G$41*'Property % affected'!F124</f>
        <v>1667.0133856063949</v>
      </c>
      <c r="AA124" s="43">
        <f>'Population Estimate'!O123*Assumptions!H$41*'Property % affected'!G124</f>
        <v>891.57894897827225</v>
      </c>
      <c r="AB124" s="44">
        <f>'Population Estimate'!J123*Assumptions!C$41*'Property % affected'!H124</f>
        <v>179.04092320524228</v>
      </c>
      <c r="AC124" s="44">
        <f>'Population Estimate'!K123*Assumptions!D$41*'Property % affected'!I124</f>
        <v>214.58225151975117</v>
      </c>
      <c r="AD124" s="44">
        <f>'Population Estimate'!L123*Assumptions!E$41*'Property % affected'!J124</f>
        <v>138.79490917985794</v>
      </c>
      <c r="AE124" s="44">
        <f>'Population Estimate'!M123*Assumptions!F$41*'Property % affected'!K124</f>
        <v>166.35438672197685</v>
      </c>
      <c r="AF124" s="44">
        <f>'Population Estimate'!N123*Assumptions!G$41*'Property % affected'!L124</f>
        <v>134.34465227656162</v>
      </c>
      <c r="AG124" s="44">
        <f>'Population Estimate'!O123*Assumptions!H$41*'Property % affected'!M124</f>
        <v>51.367945672941303</v>
      </c>
      <c r="AH124" s="45">
        <f>'Population Estimate'!J123*Assumptions!C$41*'Property % affected'!N124</f>
        <v>26809.618161065071</v>
      </c>
      <c r="AI124" s="45">
        <f>'Population Estimate'!K123*Assumptions!D$41*'Property % affected'!O124</f>
        <v>53868.631628462383</v>
      </c>
      <c r="AJ124" s="45">
        <f>'Population Estimate'!L123*Assumptions!E$41*'Property % affected'!P124</f>
        <v>40406.98974287563</v>
      </c>
      <c r="AK124" s="45">
        <f>'Population Estimate'!M123*Assumptions!F$41*'Property % affected'!Q124</f>
        <v>21938.514928980851</v>
      </c>
      <c r="AL124" s="45">
        <f>'Population Estimate'!N123*Assumptions!G$41*'Property % affected'!R124</f>
        <v>13819.360762205873</v>
      </c>
      <c r="AM124" s="45">
        <f>'Population Estimate'!O123*Assumptions!H$41*'Property % affected'!S124</f>
        <v>7045.2840098309416</v>
      </c>
    </row>
    <row r="125" spans="1:39" x14ac:dyDescent="0.35">
      <c r="A125">
        <v>2144</v>
      </c>
      <c r="B125" s="43">
        <f>'Property % affected'!B125*'Population Estimate'!B124</f>
        <v>1469.4409326614496</v>
      </c>
      <c r="C125" s="43">
        <f>'Property % affected'!C125*'Population Estimate'!C124</f>
        <v>2166.3367204104429</v>
      </c>
      <c r="D125" s="43">
        <f>'Property % affected'!D125*'Population Estimate'!D124</f>
        <v>2366.4186419294056</v>
      </c>
      <c r="E125" s="43">
        <f>'Property % affected'!E125*'Population Estimate'!E124</f>
        <v>2296.2376936341161</v>
      </c>
      <c r="F125" s="43">
        <f>'Property % affected'!F125*'Population Estimate'!F124</f>
        <v>1751.0334171709239</v>
      </c>
      <c r="G125" s="43">
        <f>'Property % affected'!G125*'Population Estimate'!G124</f>
        <v>1003.0085188957302</v>
      </c>
      <c r="H125" s="44">
        <f>'Property % affected'!H125*'Population Estimate'!B124</f>
        <v>193.47566791346168</v>
      </c>
      <c r="I125" s="44">
        <f>'Property % affected'!I125*'Population Estimate'!C124</f>
        <v>236.39815867583584</v>
      </c>
      <c r="J125" s="44">
        <f>'Property % affected'!J125*'Population Estimate'!D124</f>
        <v>154.52859518542817</v>
      </c>
      <c r="K125" s="44">
        <f>'Property % affected'!K125*'Population Estimate'!E124</f>
        <v>167.78981485971795</v>
      </c>
      <c r="L125" s="44">
        <f>'Property % affected'!L125*'Population Estimate'!F124</f>
        <v>137.97358453909868</v>
      </c>
      <c r="M125" s="44">
        <f>'Property % affected'!M125*'Population Estimate'!G124</f>
        <v>56.501142530878745</v>
      </c>
      <c r="N125" s="45">
        <f>'Property % affected'!N125*'Population Estimate'!B124</f>
        <v>29197.383185692313</v>
      </c>
      <c r="O125" s="45">
        <f>'Property % affected'!O125*'Population Estimate'!C124</f>
        <v>59808.855295941612</v>
      </c>
      <c r="P125" s="45">
        <f>'Property % affected'!P125*'Population Estimate'!D124</f>
        <v>45338.909670958958</v>
      </c>
      <c r="Q125" s="45">
        <f>'Property % affected'!Q125*'Population Estimate'!E124</f>
        <v>22300.665219295559</v>
      </c>
      <c r="R125" s="45">
        <f>'Property % affected'!R125*'Population Estimate'!F124</f>
        <v>14303.514918222925</v>
      </c>
      <c r="S125" s="45">
        <f>'Property % affected'!S125*'Population Estimate'!G124</f>
        <v>7809.8517943294937</v>
      </c>
      <c r="U125">
        <v>2144</v>
      </c>
      <c r="V125" s="43">
        <f>'Population Estimate'!J124*Assumptions!C$41*'Property % affected'!B125</f>
        <v>1368.0137587825891</v>
      </c>
      <c r="W125" s="43">
        <f>'Population Estimate'!K124*Assumptions!D$41*'Property % affected'!C125</f>
        <v>1978.2813083842177</v>
      </c>
      <c r="X125" s="43">
        <f>'Population Estimate'!L124*Assumptions!E$41*'Property % affected'!D125</f>
        <v>2138.3000025102438</v>
      </c>
      <c r="Y125" s="43">
        <f>'Population Estimate'!M124*Assumptions!F$41*'Property % affected'!E125</f>
        <v>2290.3290546698213</v>
      </c>
      <c r="Z125" s="43">
        <f>'Population Estimate'!N124*Assumptions!G$41*'Property % affected'!F125</f>
        <v>1715.2650893540529</v>
      </c>
      <c r="AA125" s="43">
        <f>'Population Estimate'!O124*Assumptions!H$41*'Property % affected'!G125</f>
        <v>917.38570235242048</v>
      </c>
      <c r="AB125" s="44">
        <f>'Population Estimate'!J124*Assumptions!C$41*'Property % affected'!H125</f>
        <v>180.12113982416656</v>
      </c>
      <c r="AC125" s="44">
        <f>'Population Estimate'!K124*Assumptions!D$41*'Property % affected'!I125</f>
        <v>215.87690142474588</v>
      </c>
      <c r="AD125" s="44">
        <f>'Population Estimate'!L124*Assumptions!E$41*'Property % affected'!J125</f>
        <v>139.63230749547265</v>
      </c>
      <c r="AE125" s="44">
        <f>'Population Estimate'!M124*Assumptions!F$41*'Property % affected'!K125</f>
        <v>167.35806102141086</v>
      </c>
      <c r="AF125" s="44">
        <f>'Population Estimate'!N124*Assumptions!G$41*'Property % affected'!L125</f>
        <v>135.15520063307554</v>
      </c>
      <c r="AG125" s="44">
        <f>'Population Estimate'!O124*Assumptions!H$41*'Property % affected'!M125</f>
        <v>51.677866486588492</v>
      </c>
      <c r="AH125" s="45">
        <f>'Population Estimate'!J124*Assumptions!C$41*'Property % affected'!N125</f>
        <v>27182.053412743066</v>
      </c>
      <c r="AI125" s="45">
        <f>'Population Estimate'!K124*Assumptions!D$41*'Property % affected'!O125</f>
        <v>54616.966694540715</v>
      </c>
      <c r="AJ125" s="45">
        <f>'Population Estimate'!L124*Assumptions!E$41*'Property % affected'!P125</f>
        <v>40968.317670189906</v>
      </c>
      <c r="AK125" s="45">
        <f>'Population Estimate'!M124*Assumptions!F$41*'Property % affected'!Q125</f>
        <v>22243.281534753783</v>
      </c>
      <c r="AL125" s="45">
        <f>'Population Estimate'!N124*Assumptions!G$41*'Property % affected'!R125</f>
        <v>14011.337278714997</v>
      </c>
      <c r="AM125" s="45">
        <f>'Population Estimate'!O124*Assumptions!H$41*'Property % affected'!S125</f>
        <v>7143.1560536467287</v>
      </c>
    </row>
    <row r="126" spans="1:39" x14ac:dyDescent="0.35">
      <c r="A126">
        <v>2145</v>
      </c>
      <c r="B126" s="43">
        <f>'Property % affected'!B126*'Population Estimate'!B125</f>
        <v>1511.97390160439</v>
      </c>
      <c r="C126" s="43">
        <f>'Property % affected'!C126*'Population Estimate'!C125</f>
        <v>2229.0413384737799</v>
      </c>
      <c r="D126" s="43">
        <f>'Property % affected'!D126*'Population Estimate'!D125</f>
        <v>2434.9146313672936</v>
      </c>
      <c r="E126" s="43">
        <f>'Property % affected'!E126*'Population Estimate'!E125</f>
        <v>2362.7022954688132</v>
      </c>
      <c r="F126" s="43">
        <f>'Property % affected'!F126*'Population Estimate'!F125</f>
        <v>1801.7170807978048</v>
      </c>
      <c r="G126" s="43">
        <f>'Property % affected'!G126*'Population Estimate'!G125</f>
        <v>1032.040601258122</v>
      </c>
      <c r="H126" s="44">
        <f>'Property % affected'!H126*'Population Estimate'!B125</f>
        <v>194.64297440460402</v>
      </c>
      <c r="I126" s="44">
        <f>'Property % affected'!I126*'Population Estimate'!C125</f>
        <v>237.82443159217922</v>
      </c>
      <c r="J126" s="44">
        <f>'Property % affected'!J126*'Population Estimate'!D125</f>
        <v>155.46092034120821</v>
      </c>
      <c r="K126" s="44">
        <f>'Property % affected'!K126*'Population Estimate'!E125</f>
        <v>168.80214960002712</v>
      </c>
      <c r="L126" s="44">
        <f>'Property % affected'!L126*'Population Estimate'!F125</f>
        <v>138.80602751539433</v>
      </c>
      <c r="M126" s="44">
        <f>'Property % affected'!M126*'Population Estimate'!G125</f>
        <v>56.842033719649599</v>
      </c>
      <c r="N126" s="45">
        <f>'Property % affected'!N126*'Population Estimate'!B125</f>
        <v>29602.988916060156</v>
      </c>
      <c r="O126" s="45">
        <f>'Property % affected'!O126*'Population Estimate'!C125</f>
        <v>60639.711070943507</v>
      </c>
      <c r="P126" s="45">
        <f>'Property % affected'!P126*'Population Estimate'!D125</f>
        <v>45968.751100727328</v>
      </c>
      <c r="Q126" s="45">
        <f>'Property % affected'!Q126*'Population Estimate'!E125</f>
        <v>22610.462763357438</v>
      </c>
      <c r="R126" s="45">
        <f>'Property % affected'!R126*'Population Estimate'!F125</f>
        <v>14502.217232685007</v>
      </c>
      <c r="S126" s="45">
        <f>'Property % affected'!S126*'Population Estimate'!G125</f>
        <v>7918.3451007658041</v>
      </c>
      <c r="U126">
        <v>2145</v>
      </c>
      <c r="V126" s="43">
        <f>'Population Estimate'!J125*Assumptions!C$41*'Property % affected'!B126</f>
        <v>1407.6109180984313</v>
      </c>
      <c r="W126" s="43">
        <f>'Population Estimate'!K125*Assumptions!D$41*'Property % affected'!C126</f>
        <v>2035.542662399658</v>
      </c>
      <c r="X126" s="43">
        <f>'Population Estimate'!L125*Assumptions!E$41*'Property % affected'!D126</f>
        <v>2200.1930977520728</v>
      </c>
      <c r="Y126" s="43">
        <f>'Population Estimate'!M125*Assumptions!F$41*'Property % affected'!E126</f>
        <v>2356.6226309450844</v>
      </c>
      <c r="Z126" s="43">
        <f>'Population Estimate'!N125*Assumptions!G$41*'Property % affected'!F126</f>
        <v>1764.9134387043532</v>
      </c>
      <c r="AA126" s="43">
        <f>'Population Estimate'!O125*Assumptions!H$41*'Property % affected'!G126</f>
        <v>943.93943222312862</v>
      </c>
      <c r="AB126" s="44">
        <f>'Population Estimate'!J125*Assumptions!C$41*'Property % affected'!H126</f>
        <v>181.20787376842023</v>
      </c>
      <c r="AC126" s="44">
        <f>'Population Estimate'!K125*Assumptions!D$41*'Property % affected'!I126</f>
        <v>217.17936240621421</v>
      </c>
      <c r="AD126" s="44">
        <f>'Population Estimate'!L125*Assumptions!E$41*'Property % affected'!J126</f>
        <v>140.4747581285184</v>
      </c>
      <c r="AE126" s="44">
        <f>'Population Estimate'!M125*Assumptions!F$41*'Property % affected'!K126</f>
        <v>168.36779083954318</v>
      </c>
      <c r="AF126" s="44">
        <f>'Population Estimate'!N125*Assumptions!G$41*'Property % affected'!L126</f>
        <v>135.97063931181009</v>
      </c>
      <c r="AG126" s="44">
        <f>'Population Estimate'!O125*Assumptions!H$41*'Property % affected'!M126</f>
        <v>51.989657161089056</v>
      </c>
      <c r="AH126" s="45">
        <f>'Population Estimate'!J125*Assumptions!C$41*'Property % affected'!N126</f>
        <v>27559.662479872619</v>
      </c>
      <c r="AI126" s="45">
        <f>'Population Estimate'!K125*Assumptions!D$41*'Property % affected'!O126</f>
        <v>55375.697520715286</v>
      </c>
      <c r="AJ126" s="45">
        <f>'Population Estimate'!L125*Assumptions!E$41*'Property % affected'!P126</f>
        <v>41537.443482077804</v>
      </c>
      <c r="AK126" s="45">
        <f>'Population Estimate'!M125*Assumptions!F$41*'Property % affected'!Q126</f>
        <v>22552.281913154224</v>
      </c>
      <c r="AL126" s="45">
        <f>'Population Estimate'!N125*Assumptions!G$41*'Property % affected'!R126</f>
        <v>14205.980704607642</v>
      </c>
      <c r="AM126" s="45">
        <f>'Population Estimate'!O125*Assumptions!H$41*'Property % affected'!S126</f>
        <v>7242.3877214247759</v>
      </c>
    </row>
    <row r="127" spans="1:39" x14ac:dyDescent="0.35">
      <c r="A127">
        <v>2146</v>
      </c>
      <c r="B127" s="43">
        <f>'Property % affected'!B127*'Population Estimate'!B126</f>
        <v>1555.7379873665852</v>
      </c>
      <c r="C127" s="43">
        <f>'Property % affected'!C127*'Population Estimate'!C126</f>
        <v>2293.5609417559072</v>
      </c>
      <c r="D127" s="43">
        <f>'Property % affected'!D127*'Population Estimate'!D126</f>
        <v>2505.39323727293</v>
      </c>
      <c r="E127" s="43">
        <f>'Property % affected'!E127*'Population Estimate'!E126</f>
        <v>2431.0907152554987</v>
      </c>
      <c r="F127" s="43">
        <f>'Property % affected'!F127*'Population Estimate'!F126</f>
        <v>1853.867783107929</v>
      </c>
      <c r="G127" s="43">
        <f>'Property % affected'!G127*'Population Estimate'!G126</f>
        <v>1061.913017267156</v>
      </c>
      <c r="H127" s="44">
        <f>'Property % affected'!H127*'Population Estimate'!B126</f>
        <v>195.81732366478789</v>
      </c>
      <c r="I127" s="44">
        <f>'Property % affected'!I127*'Population Estimate'!C126</f>
        <v>239.25930971273937</v>
      </c>
      <c r="J127" s="44">
        <f>'Property % affected'!J127*'Population Estimate'!D126</f>
        <v>156.3988705413048</v>
      </c>
      <c r="K127" s="44">
        <f>'Property % affected'!K127*'Population Estimate'!E126</f>
        <v>169.82059211050876</v>
      </c>
      <c r="L127" s="44">
        <f>'Property % affected'!L127*'Population Estimate'!F126</f>
        <v>139.64349291182276</v>
      </c>
      <c r="M127" s="44">
        <f>'Property % affected'!M127*'Population Estimate'!G126</f>
        <v>57.1849816243978</v>
      </c>
      <c r="N127" s="45">
        <f>'Property % affected'!N127*'Population Estimate'!B126</f>
        <v>30014.229261265271</v>
      </c>
      <c r="O127" s="45">
        <f>'Property % affected'!O127*'Population Estimate'!C126</f>
        <v>61482.108971529291</v>
      </c>
      <c r="P127" s="45">
        <f>'Property % affected'!P127*'Population Estimate'!D126</f>
        <v>46607.342194515666</v>
      </c>
      <c r="Q127" s="45">
        <f>'Property % affected'!Q127*'Population Estimate'!E126</f>
        <v>22924.563969097711</v>
      </c>
      <c r="R127" s="45">
        <f>'Property % affected'!R127*'Population Estimate'!F126</f>
        <v>14703.679890321355</v>
      </c>
      <c r="S127" s="45">
        <f>'Property % affected'!S127*'Population Estimate'!G126</f>
        <v>8028.3455801743412</v>
      </c>
      <c r="U127">
        <v>2146</v>
      </c>
      <c r="V127" s="43">
        <f>'Population Estimate'!J126*Assumptions!C$41*'Property % affected'!B127</f>
        <v>1448.35421722158</v>
      </c>
      <c r="W127" s="43">
        <f>'Population Estimate'!K126*Assumptions!D$41*'Property % affected'!C127</f>
        <v>2094.4614463517737</v>
      </c>
      <c r="X127" s="43">
        <f>'Population Estimate'!L126*Assumptions!E$41*'Property % affected'!D127</f>
        <v>2263.8776886839919</v>
      </c>
      <c r="Y127" s="43">
        <f>'Population Estimate'!M126*Assumptions!F$41*'Property % affected'!E127</f>
        <v>2424.835074837385</v>
      </c>
      <c r="Z127" s="43">
        <f>'Population Estimate'!N126*Assumptions!G$41*'Property % affected'!F127</f>
        <v>1815.9988595653535</v>
      </c>
      <c r="AA127" s="43">
        <f>'Population Estimate'!O126*Assumptions!H$41*'Property % affected'!G127</f>
        <v>971.26175982567224</v>
      </c>
      <c r="AB127" s="44">
        <f>'Population Estimate'!J126*Assumptions!C$41*'Property % affected'!H127</f>
        <v>182.30116435931041</v>
      </c>
      <c r="AC127" s="44">
        <f>'Population Estimate'!K126*Assumptions!D$41*'Property % affected'!I127</f>
        <v>218.4896815911172</v>
      </c>
      <c r="AD127" s="44">
        <f>'Population Estimate'!L126*Assumptions!E$41*'Property % affected'!J127</f>
        <v>141.32229156139647</v>
      </c>
      <c r="AE127" s="44">
        <f>'Population Estimate'!M126*Assumptions!F$41*'Property % affected'!K127</f>
        <v>169.38361271143978</v>
      </c>
      <c r="AF127" s="44">
        <f>'Population Estimate'!N126*Assumptions!G$41*'Property % affected'!L127</f>
        <v>136.79099781779257</v>
      </c>
      <c r="AG127" s="44">
        <f>'Population Estimate'!O126*Assumptions!H$41*'Property % affected'!M127</f>
        <v>52.303328977968619</v>
      </c>
      <c r="AH127" s="45">
        <f>'Population Estimate'!J126*Assumptions!C$41*'Property % affected'!N127</f>
        <v>27942.517236333053</v>
      </c>
      <c r="AI127" s="45">
        <f>'Population Estimate'!K126*Assumptions!D$41*'Property % affected'!O127</f>
        <v>56144.968523348347</v>
      </c>
      <c r="AJ127" s="45">
        <f>'Population Estimate'!L126*Assumptions!E$41*'Property % affected'!P127</f>
        <v>42114.47550559893</v>
      </c>
      <c r="AK127" s="45">
        <f>'Population Estimate'!M126*Assumptions!F$41*'Property % affected'!Q127</f>
        <v>22865.574879125539</v>
      </c>
      <c r="AL127" s="45">
        <f>'Population Estimate'!N126*Assumptions!G$41*'Property % affected'!R127</f>
        <v>14403.328088194661</v>
      </c>
      <c r="AM127" s="45">
        <f>'Population Estimate'!O126*Assumptions!H$41*'Property % affected'!S127</f>
        <v>7342.9979008601431</v>
      </c>
    </row>
    <row r="128" spans="1:39" x14ac:dyDescent="0.35">
      <c r="A128">
        <v>2147</v>
      </c>
      <c r="B128" s="43">
        <f>'Property % affected'!B128*'Population Estimate'!B127</f>
        <v>1600.7688246253301</v>
      </c>
      <c r="C128" s="43">
        <f>'Property % affected'!C128*'Population Estimate'!C127</f>
        <v>2359.9480650054002</v>
      </c>
      <c r="D128" s="43">
        <f>'Property % affected'!D128*'Population Estimate'!D127</f>
        <v>2577.9118464815201</v>
      </c>
      <c r="E128" s="43">
        <f>'Property % affected'!E128*'Population Estimate'!E127</f>
        <v>2501.4586379062935</v>
      </c>
      <c r="F128" s="43">
        <f>'Property % affected'!F128*'Population Estimate'!F127</f>
        <v>1907.5279875371293</v>
      </c>
      <c r="G128" s="43">
        <f>'Property % affected'!G128*'Population Estimate'!G127</f>
        <v>1092.6500903808899</v>
      </c>
      <c r="H128" s="44">
        <f>'Property % affected'!H128*'Population Estimate'!B127</f>
        <v>196.99875818550638</v>
      </c>
      <c r="I128" s="44">
        <f>'Property % affected'!I128*'Population Estimate'!C127</f>
        <v>240.70284495572841</v>
      </c>
      <c r="J128" s="44">
        <f>'Property % affected'!J128*'Population Estimate'!D127</f>
        <v>157.34247972358119</v>
      </c>
      <c r="K128" s="44">
        <f>'Property % affected'!K128*'Population Estimate'!E127</f>
        <v>170.8451792414802</v>
      </c>
      <c r="L128" s="44">
        <f>'Property % affected'!L128*'Population Estimate'!F127</f>
        <v>140.48601103040437</v>
      </c>
      <c r="M128" s="44">
        <f>'Property % affected'!M128*'Population Estimate'!G127</f>
        <v>57.529998654011436</v>
      </c>
      <c r="N128" s="45">
        <f>'Property % affected'!N128*'Population Estimate'!B127</f>
        <v>30431.182496543872</v>
      </c>
      <c r="O128" s="45">
        <f>'Property % affected'!O128*'Population Estimate'!C127</f>
        <v>62336.209339201043</v>
      </c>
      <c r="P128" s="45">
        <f>'Property % affected'!P128*'Population Estimate'!D127</f>
        <v>47254.80450136288</v>
      </c>
      <c r="Q128" s="45">
        <f>'Property % affected'!Q128*'Population Estimate'!E127</f>
        <v>23243.028622348109</v>
      </c>
      <c r="R128" s="45">
        <f>'Property % affected'!R128*'Population Estimate'!F127</f>
        <v>14907.941237411236</v>
      </c>
      <c r="S128" s="45">
        <f>'Property % affected'!S128*'Population Estimate'!G127</f>
        <v>8139.8741699791908</v>
      </c>
      <c r="U128">
        <v>2147</v>
      </c>
      <c r="V128" s="43">
        <f>'Population Estimate'!J127*Assumptions!C$41*'Property % affected'!B128</f>
        <v>1490.2768311696534</v>
      </c>
      <c r="W128" s="43">
        <f>'Population Estimate'!K127*Assumptions!D$41*'Property % affected'!C128</f>
        <v>2155.0856345513757</v>
      </c>
      <c r="X128" s="43">
        <f>'Population Estimate'!L127*Assumptions!E$41*'Property % affected'!D128</f>
        <v>2329.4056301501469</v>
      </c>
      <c r="Y128" s="43">
        <f>'Population Estimate'!M127*Assumptions!F$41*'Property % affected'!E128</f>
        <v>2495.0219279713947</v>
      </c>
      <c r="Z128" s="43">
        <f>'Population Estimate'!N127*Assumptions!G$41*'Property % affected'!F128</f>
        <v>1868.5629479730526</v>
      </c>
      <c r="AA128" s="43">
        <f>'Population Estimate'!O127*Assumptions!H$41*'Property % affected'!G128</f>
        <v>999.3749322219993</v>
      </c>
      <c r="AB128" s="44">
        <f>'Population Estimate'!J127*Assumptions!C$41*'Property % affected'!H128</f>
        <v>183.40105115538347</v>
      </c>
      <c r="AC128" s="44">
        <f>'Population Estimate'!K127*Assumptions!D$41*'Property % affected'!I128</f>
        <v>219.80790639074945</v>
      </c>
      <c r="AD128" s="44">
        <f>'Population Estimate'!L127*Assumptions!E$41*'Property % affected'!J128</f>
        <v>142.17493846041901</v>
      </c>
      <c r="AE128" s="44">
        <f>'Population Estimate'!M127*Assumptions!F$41*'Property % affected'!K128</f>
        <v>170.40556339259547</v>
      </c>
      <c r="AF128" s="44">
        <f>'Population Estimate'!N127*Assumptions!G$41*'Property % affected'!L128</f>
        <v>137.61630583406452</v>
      </c>
      <c r="AG128" s="44">
        <f>'Population Estimate'!O127*Assumptions!H$41*'Property % affected'!M128</f>
        <v>52.618893286818277</v>
      </c>
      <c r="AH128" s="45">
        <f>'Population Estimate'!J127*Assumptions!C$41*'Property % affected'!N128</f>
        <v>28330.690554464963</v>
      </c>
      <c r="AI128" s="45">
        <f>'Population Estimate'!K127*Assumptions!D$41*'Property % affected'!O128</f>
        <v>56924.926125012862</v>
      </c>
      <c r="AJ128" s="45">
        <f>'Population Estimate'!L127*Assumptions!E$41*'Property % affected'!P128</f>
        <v>42699.523572676313</v>
      </c>
      <c r="AK128" s="45">
        <f>'Population Estimate'!M127*Assumptions!F$41*'Property % affected'!Q128</f>
        <v>23183.220064659614</v>
      </c>
      <c r="AL128" s="45">
        <f>'Population Estimate'!N127*Assumptions!G$41*'Property % affected'!R128</f>
        <v>14603.416992456559</v>
      </c>
      <c r="AM128" s="45">
        <f>'Population Estimate'!O127*Assumptions!H$41*'Property % affected'!S128</f>
        <v>7445.0057420329586</v>
      </c>
    </row>
    <row r="129" spans="1:39" x14ac:dyDescent="0.35">
      <c r="A129">
        <v>2148</v>
      </c>
      <c r="B129" s="43">
        <f>'Property % affected'!B129*'Population Estimate'!B128</f>
        <v>1647.1030795036806</v>
      </c>
      <c r="C129" s="43">
        <f>'Property % affected'!C129*'Population Estimate'!C128</f>
        <v>2428.2567635891728</v>
      </c>
      <c r="D129" s="43">
        <f>'Property % affected'!D129*'Population Estimate'!D128</f>
        <v>2652.5295068902624</v>
      </c>
      <c r="E129" s="43">
        <f>'Property % affected'!E129*'Population Estimate'!E128</f>
        <v>2573.8633601331467</v>
      </c>
      <c r="F129" s="43">
        <f>'Property % affected'!F129*'Population Estimate'!F128</f>
        <v>1962.7413866254201</v>
      </c>
      <c r="G129" s="43">
        <f>'Property % affected'!G129*'Population Estimate'!G128</f>
        <v>1124.2768480998946</v>
      </c>
      <c r="H129" s="44">
        <f>'Property % affected'!H129*'Population Estimate'!B128</f>
        <v>198.18732071461869</v>
      </c>
      <c r="I129" s="44">
        <f>'Property % affected'!I129*'Population Estimate'!C128</f>
        <v>242.15508955259898</v>
      </c>
      <c r="J129" s="44">
        <f>'Property % affected'!J129*'Population Estimate'!D128</f>
        <v>158.2917820306595</v>
      </c>
      <c r="K129" s="44">
        <f>'Property % affected'!K129*'Population Estimate'!E128</f>
        <v>171.87594806558965</v>
      </c>
      <c r="L129" s="44">
        <f>'Property % affected'!L129*'Population Estimate'!F128</f>
        <v>141.3336123559821</v>
      </c>
      <c r="M129" s="44">
        <f>'Property % affected'!M129*'Population Estimate'!G128</f>
        <v>57.877097292245757</v>
      </c>
      <c r="N129" s="45">
        <f>'Property % affected'!N129*'Population Estimate'!B128</f>
        <v>30853.927984520225</v>
      </c>
      <c r="O129" s="45">
        <f>'Property % affected'!O129*'Population Estimate'!C128</f>
        <v>63202.174742901334</v>
      </c>
      <c r="P129" s="45">
        <f>'Property % affected'!P129*'Population Estimate'!D128</f>
        <v>47911.261258849212</v>
      </c>
      <c r="Q129" s="45">
        <f>'Property % affected'!Q129*'Population Estimate'!E128</f>
        <v>23565.917339476302</v>
      </c>
      <c r="R129" s="45">
        <f>'Property % affected'!R129*'Population Estimate'!F128</f>
        <v>15115.040152934747</v>
      </c>
      <c r="S129" s="45">
        <f>'Property % affected'!S129*'Population Estimate'!G128</f>
        <v>8252.9520984640531</v>
      </c>
      <c r="U129">
        <v>2148</v>
      </c>
      <c r="V129" s="43">
        <f>'Population Estimate'!J128*Assumptions!C$41*'Property % affected'!B129</f>
        <v>1533.4128952111787</v>
      </c>
      <c r="W129" s="43">
        <f>'Population Estimate'!K128*Assumptions!D$41*'Property % affected'!C129</f>
        <v>2217.4645899257393</v>
      </c>
      <c r="X129" s="43">
        <f>'Population Estimate'!L128*Assumptions!E$41*'Property % affected'!D129</f>
        <v>2396.8302779331916</v>
      </c>
      <c r="Y129" s="43">
        <f>'Population Estimate'!M128*Assumptions!F$41*'Property % affected'!E129</f>
        <v>2567.2403396241575</v>
      </c>
      <c r="Z129" s="43">
        <f>'Population Estimate'!N128*Assumptions!G$41*'Property % affected'!F129</f>
        <v>1922.6485039607451</v>
      </c>
      <c r="AA129" s="43">
        <f>'Population Estimate'!O128*Assumptions!H$41*'Property % affected'!G129</f>
        <v>1028.3018404152838</v>
      </c>
      <c r="AB129" s="44">
        <f>'Population Estimate'!J128*Assumptions!C$41*'Property % affected'!H129</f>
        <v>184.50757395385631</v>
      </c>
      <c r="AC129" s="44">
        <f>'Population Estimate'!K128*Assumptions!D$41*'Property % affected'!I129</f>
        <v>221.13408450245441</v>
      </c>
      <c r="AD129" s="44">
        <f>'Population Estimate'!L128*Assumptions!E$41*'Property % affected'!J129</f>
        <v>143.03272967691888</v>
      </c>
      <c r="AE129" s="44">
        <f>'Population Estimate'!M128*Assumptions!F$41*'Property % affected'!K129</f>
        <v>171.43367986026368</v>
      </c>
      <c r="AF129" s="44">
        <f>'Population Estimate'!N128*Assumptions!G$41*'Property % affected'!L129</f>
        <v>138.44659322275561</v>
      </c>
      <c r="AG129" s="44">
        <f>'Population Estimate'!O128*Assumptions!H$41*'Property % affected'!M129</f>
        <v>52.936361505705129</v>
      </c>
      <c r="AH129" s="45">
        <f>'Population Estimate'!J128*Assumptions!C$41*'Property % affected'!N129</f>
        <v>28724.256318940748</v>
      </c>
      <c r="AI129" s="45">
        <f>'Population Estimate'!K128*Assumptions!D$41*'Property % affected'!O129</f>
        <v>57715.718782362601</v>
      </c>
      <c r="AJ129" s="45">
        <f>'Population Estimate'!L128*Assumptions!E$41*'Property % affected'!P129</f>
        <v>43292.699041001913</v>
      </c>
      <c r="AK129" s="45">
        <f>'Population Estimate'!M128*Assumptions!F$41*'Property % affected'!Q129</f>
        <v>23505.27793014712</v>
      </c>
      <c r="AL129" s="45">
        <f>'Population Estimate'!N128*Assumptions!G$41*'Property % affected'!R129</f>
        <v>14806.285502193225</v>
      </c>
      <c r="AM129" s="45">
        <f>'Population Estimate'!O128*Assumptions!H$41*'Property % affected'!S129</f>
        <v>7548.4306610534386</v>
      </c>
    </row>
    <row r="130" spans="1:39" x14ac:dyDescent="0.35">
      <c r="A130">
        <v>2149</v>
      </c>
      <c r="B130" s="43">
        <f>'Property % affected'!B130*'Population Estimate'!B129</f>
        <v>1694.778479425654</v>
      </c>
      <c r="C130" s="43">
        <f>'Property % affected'!C130*'Population Estimate'!C129</f>
        <v>2498.542657506774</v>
      </c>
      <c r="D130" s="43">
        <f>'Property % affected'!D130*'Population Estimate'!D129</f>
        <v>2729.3069755377824</v>
      </c>
      <c r="E130" s="43">
        <f>'Property % affected'!E130*'Population Estimate'!E129</f>
        <v>2648.3638371013744</v>
      </c>
      <c r="F130" s="43">
        <f>'Property % affected'!F130*'Population Estimate'!F129</f>
        <v>2019.5529375934211</v>
      </c>
      <c r="G130" s="43">
        <f>'Property % affected'!G130*'Population Estimate'!G129</f>
        <v>1156.8190423457638</v>
      </c>
      <c r="H130" s="44">
        <f>'Property % affected'!H130*'Population Estimate'!B129</f>
        <v>199.38305425789687</v>
      </c>
      <c r="I130" s="44">
        <f>'Property % affected'!I130*'Population Estimate'!C129</f>
        <v>243.61609604993455</v>
      </c>
      <c r="J130" s="44">
        <f>'Property % affected'!J130*'Population Estimate'!D129</f>
        <v>159.24681181115636</v>
      </c>
      <c r="K130" s="44">
        <f>'Property % affected'!K130*'Population Estimate'!E129</f>
        <v>172.9129358791578</v>
      </c>
      <c r="L130" s="44">
        <f>'Property % affected'!L130*'Population Estimate'!F129</f>
        <v>142.18632755732474</v>
      </c>
      <c r="M130" s="44">
        <f>'Property % affected'!M130*'Population Estimate'!G129</f>
        <v>58.226290098174914</v>
      </c>
      <c r="N130" s="45">
        <f>'Property % affected'!N130*'Population Estimate'!B129</f>
        <v>31282.546190312416</v>
      </c>
      <c r="O130" s="45">
        <f>'Property % affected'!O130*'Population Estimate'!C129</f>
        <v>64080.170009956397</v>
      </c>
      <c r="P130" s="45">
        <f>'Property % affected'!P130*'Population Estimate'!D129</f>
        <v>48576.837416553077</v>
      </c>
      <c r="Q130" s="45">
        <f>'Property % affected'!Q130*'Population Estimate'!E129</f>
        <v>23893.291578923574</v>
      </c>
      <c r="R130" s="45">
        <f>'Property % affected'!R130*'Population Estimate'!F129</f>
        <v>15325.016055973028</v>
      </c>
      <c r="S130" s="45">
        <f>'Property % affected'!S130*'Population Estimate'!G129</f>
        <v>8367.6008888127999</v>
      </c>
      <c r="U130">
        <v>2149</v>
      </c>
      <c r="V130" s="43">
        <f>'Population Estimate'!J129*Assumptions!C$41*'Property % affected'!B130</f>
        <v>1577.7975326600581</v>
      </c>
      <c r="W130" s="43">
        <f>'Population Estimate'!K129*Assumptions!D$41*'Property % affected'!C130</f>
        <v>2281.649104212107</v>
      </c>
      <c r="X130" s="43">
        <f>'Population Estimate'!L129*Assumptions!E$41*'Property % affected'!D130</f>
        <v>2466.2065321989494</v>
      </c>
      <c r="Y130" s="43">
        <f>'Population Estimate'!M129*Assumptions!F$41*'Property % affected'!E130</f>
        <v>2641.5491132585826</v>
      </c>
      <c r="Z130" s="43">
        <f>'Population Estimate'!N129*Assumptions!G$41*'Property % affected'!F130</f>
        <v>1978.2995664087202</v>
      </c>
      <c r="AA130" s="43">
        <f>'Population Estimate'!O129*Assumptions!H$41*'Property % affected'!G130</f>
        <v>1058.0660379888029</v>
      </c>
      <c r="AB130" s="44">
        <f>'Population Estimate'!J129*Assumptions!C$41*'Property % affected'!H130</f>
        <v>185.62077279205641</v>
      </c>
      <c r="AC130" s="44">
        <f>'Population Estimate'!K129*Assumptions!D$41*'Property % affected'!I130</f>
        <v>222.46826391135039</v>
      </c>
      <c r="AD130" s="44">
        <f>'Population Estimate'!L129*Assumptions!E$41*'Property % affected'!J130</f>
        <v>143.89569624836577</v>
      </c>
      <c r="AE130" s="44">
        <f>'Population Estimate'!M129*Assumptions!F$41*'Property % affected'!K130</f>
        <v>172.46799931479487</v>
      </c>
      <c r="AF130" s="44">
        <f>'Population Estimate'!N129*Assumptions!G$41*'Property % affected'!L130</f>
        <v>139.28189002616423</v>
      </c>
      <c r="AG130" s="44">
        <f>'Population Estimate'!O129*Assumptions!H$41*'Property % affected'!M130</f>
        <v>53.255745121585484</v>
      </c>
      <c r="AH130" s="45">
        <f>'Population Estimate'!J129*Assumptions!C$41*'Property % affected'!N130</f>
        <v>29123.289440827732</v>
      </c>
      <c r="AI130" s="45">
        <f>'Population Estimate'!K129*Assumptions!D$41*'Property % affected'!O130</f>
        <v>58517.497014389133</v>
      </c>
      <c r="AJ130" s="45">
        <f>'Population Estimate'!L129*Assumptions!E$41*'Property % affected'!P130</f>
        <v>43894.114815232184</v>
      </c>
      <c r="AK130" s="45">
        <f>'Population Estimate'!M129*Assumptions!F$41*'Property % affected'!Q130</f>
        <v>23831.809775885558</v>
      </c>
      <c r="AL130" s="45">
        <f>'Population Estimate'!N129*Assumptions!G$41*'Property % affected'!R130</f>
        <v>15011.972231272934</v>
      </c>
      <c r="AM130" s="45">
        <f>'Population Estimate'!O129*Assumptions!H$41*'Property % affected'!S130</f>
        <v>7653.2923437575237</v>
      </c>
    </row>
    <row r="131" spans="1:39" x14ac:dyDescent="0.35">
      <c r="A131">
        <v>2150</v>
      </c>
      <c r="B131" s="43">
        <f>'Property % affected'!B131*'Population Estimate'!B130</f>
        <v>1743.8338438355843</v>
      </c>
      <c r="C131" s="43">
        <f>'Property % affected'!C131*'Population Estimate'!C130</f>
        <v>2570.8629766786858</v>
      </c>
      <c r="D131" s="43">
        <f>'Property % affected'!D131*'Population Estimate'!D130</f>
        <v>2808.3067680752379</v>
      </c>
      <c r="E131" s="43">
        <f>'Property % affected'!E131*'Population Estimate'!E130</f>
        <v>2725.0207304336041</v>
      </c>
      <c r="F131" s="43">
        <f>'Property % affected'!F131*'Population Estimate'!F130</f>
        <v>2078.0088989485394</v>
      </c>
      <c r="G131" s="43">
        <f>'Property % affected'!G131*'Population Estimate'!G130</f>
        <v>1190.3031704294824</v>
      </c>
      <c r="H131" s="44">
        <f>'Property % affected'!H131*'Population Estimate'!B130</f>
        <v>200.58600208058195</v>
      </c>
      <c r="I131" s="44">
        <f>'Property % affected'!I131*'Population Estimate'!C130</f>
        <v>245.08591731135044</v>
      </c>
      <c r="J131" s="44">
        <f>'Property % affected'!J131*'Population Estimate'!D130</f>
        <v>160.2076036209256</v>
      </c>
      <c r="K131" s="44">
        <f>'Property % affected'!K131*'Population Estimate'!E130</f>
        <v>173.9561802035268</v>
      </c>
      <c r="L131" s="44">
        <f>'Property % affected'!L131*'Population Estimate'!F130</f>
        <v>143.04418748823659</v>
      </c>
      <c r="M131" s="44">
        <f>'Property % affected'!M131*'Population Estimate'!G130</f>
        <v>58.577589706646286</v>
      </c>
      <c r="N131" s="45">
        <f>'Property % affected'!N131*'Population Estimate'!B130</f>
        <v>31717.118696848054</v>
      </c>
      <c r="O131" s="45">
        <f>'Property % affected'!O131*'Population Estimate'!C130</f>
        <v>64970.362257449357</v>
      </c>
      <c r="P131" s="45">
        <f>'Property % affected'!P131*'Population Estimate'!D130</f>
        <v>49251.659659833989</v>
      </c>
      <c r="Q131" s="45">
        <f>'Property % affected'!Q131*'Population Estimate'!E130</f>
        <v>24225.21365290281</v>
      </c>
      <c r="R131" s="45">
        <f>'Property % affected'!R131*'Population Estimate'!F130</f>
        <v>15537.908913211275</v>
      </c>
      <c r="S131" s="45">
        <f>'Property % affected'!S131*'Population Estimate'!G130</f>
        <v>8483.8423632061895</v>
      </c>
      <c r="U131">
        <v>2150</v>
      </c>
      <c r="V131" s="43">
        <f>'Population Estimate'!J130*Assumptions!C$41*'Property % affected'!B131</f>
        <v>1623.4668834745421</v>
      </c>
      <c r="W131" s="43">
        <f>'Population Estimate'!K130*Assumptions!D$41*'Property % affected'!C131</f>
        <v>2347.6914393145958</v>
      </c>
      <c r="X131" s="43">
        <f>'Population Estimate'!L130*Assumptions!E$41*'Property % affected'!D131</f>
        <v>2537.590882198584</v>
      </c>
      <c r="Y131" s="43">
        <f>'Population Estimate'!M130*Assumptions!F$41*'Property % affected'!E131</f>
        <v>2718.0087544038624</v>
      </c>
      <c r="Z131" s="43">
        <f>'Population Estimate'!N130*Assumptions!G$41*'Property % affected'!F131</f>
        <v>2035.5614489026946</v>
      </c>
      <c r="AA131" s="43">
        <f>'Population Estimate'!O130*Assumptions!H$41*'Property % affected'!G131</f>
        <v>1088.6917602843221</v>
      </c>
      <c r="AB131" s="44">
        <f>'Population Estimate'!J130*Assumptions!C$41*'Property % affected'!H131</f>
        <v>186.7406879488706</v>
      </c>
      <c r="AC131" s="44">
        <f>'Population Estimate'!K130*Assumptions!D$41*'Property % affected'!I131</f>
        <v>223.81049289206666</v>
      </c>
      <c r="AD131" s="44">
        <f>'Population Estimate'!L130*Assumptions!E$41*'Property % affected'!J131</f>
        <v>144.76386939948932</v>
      </c>
      <c r="AE131" s="44">
        <f>'Population Estimate'!M130*Assumptions!F$41*'Property % affected'!K131</f>
        <v>173.50855918098196</v>
      </c>
      <c r="AF131" s="44">
        <f>'Population Estimate'!N130*Assumptions!G$41*'Property % affected'!L131</f>
        <v>140.12222646784457</v>
      </c>
      <c r="AG131" s="44">
        <f>'Population Estimate'!O130*Assumptions!H$41*'Property % affected'!M131</f>
        <v>53.577055690720478</v>
      </c>
      <c r="AH131" s="45">
        <f>'Population Estimate'!J130*Assumptions!C$41*'Property % affected'!N131</f>
        <v>29527.865871846723</v>
      </c>
      <c r="AI131" s="45">
        <f>'Population Estimate'!K130*Assumptions!D$41*'Property % affected'!O131</f>
        <v>59330.413431071662</v>
      </c>
      <c r="AJ131" s="45">
        <f>'Population Estimate'!L130*Assumptions!E$41*'Property % affected'!P131</f>
        <v>44503.885368478441</v>
      </c>
      <c r="AK131" s="45">
        <f>'Population Estimate'!M130*Assumptions!F$41*'Property % affected'!Q131</f>
        <v>24162.877753747103</v>
      </c>
      <c r="AL131" s="45">
        <f>'Population Estimate'!N130*Assumptions!G$41*'Property % affected'!R131</f>
        <v>15220.516329982132</v>
      </c>
      <c r="AM131" s="45">
        <f>'Population Estimate'!O130*Assumptions!H$41*'Property % affected'!S131</f>
        <v>7759.6107494538828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2DB092-6FB1-4BF2-8C03-EF0AC096F196}">
  <sheetPr>
    <tabColor theme="5" tint="0.79998168889431442"/>
  </sheetPr>
  <dimension ref="A1:AM131"/>
  <sheetViews>
    <sheetView zoomScale="85" zoomScaleNormal="85" workbookViewId="0">
      <selection activeCell="C2" sqref="C2"/>
    </sheetView>
  </sheetViews>
  <sheetFormatPr defaultColWidth="8.81640625" defaultRowHeight="14.5" x14ac:dyDescent="0.35"/>
  <cols>
    <col min="2" max="2" width="13.453125" style="30" bestFit="1" customWidth="1"/>
    <col min="3" max="4" width="14.453125" style="30" bestFit="1" customWidth="1"/>
    <col min="5" max="7" width="13.453125" style="30" bestFit="1" customWidth="1"/>
    <col min="8" max="9" width="14.453125" style="32" bestFit="1" customWidth="1"/>
    <col min="10" max="13" width="13.453125" style="32" bestFit="1" customWidth="1"/>
    <col min="14" max="17" width="16" style="34" bestFit="1" customWidth="1"/>
    <col min="18" max="19" width="14.453125" style="34" bestFit="1" customWidth="1"/>
    <col min="22" max="22" width="13.453125" style="30" bestFit="1" customWidth="1"/>
    <col min="23" max="24" width="14.453125" style="30" bestFit="1" customWidth="1"/>
    <col min="25" max="27" width="13.453125" style="30" bestFit="1" customWidth="1"/>
    <col min="28" max="29" width="14.453125" style="32" bestFit="1" customWidth="1"/>
    <col min="30" max="33" width="13.453125" style="32" bestFit="1" customWidth="1"/>
    <col min="34" max="37" width="16" style="34" bestFit="1" customWidth="1"/>
    <col min="38" max="39" width="14.453125" style="34" bestFit="1" customWidth="1"/>
  </cols>
  <sheetData>
    <row r="1" spans="1:39" x14ac:dyDescent="0.35">
      <c r="A1" t="s">
        <v>132</v>
      </c>
      <c r="U1" t="s">
        <v>132</v>
      </c>
    </row>
    <row r="2" spans="1:39" x14ac:dyDescent="0.35">
      <c r="B2" s="30" t="s">
        <v>126</v>
      </c>
      <c r="C2" s="46">
        <f>Assumptions!$C$36</f>
        <v>0</v>
      </c>
      <c r="H2" s="32" t="s">
        <v>127</v>
      </c>
      <c r="I2" s="46">
        <f>Assumptions!$D$36</f>
        <v>1</v>
      </c>
      <c r="N2" s="34" t="s">
        <v>128</v>
      </c>
      <c r="O2" s="46">
        <f>Assumptions!E36</f>
        <v>6</v>
      </c>
      <c r="V2" s="30" t="s">
        <v>126</v>
      </c>
      <c r="W2" s="46">
        <f>Assumptions!$C$36</f>
        <v>0</v>
      </c>
      <c r="AB2" s="32" t="s">
        <v>127</v>
      </c>
      <c r="AC2" s="46">
        <f>Assumptions!$D$36</f>
        <v>1</v>
      </c>
      <c r="AH2" s="34" t="s">
        <v>128</v>
      </c>
      <c r="AI2" s="46">
        <f>Assumptions!Y36</f>
        <v>0</v>
      </c>
    </row>
    <row r="3" spans="1:39" x14ac:dyDescent="0.35">
      <c r="A3" s="1" t="s">
        <v>0</v>
      </c>
      <c r="B3" s="31" t="s">
        <v>1</v>
      </c>
      <c r="C3" s="31" t="s">
        <v>2</v>
      </c>
      <c r="D3" s="31" t="s">
        <v>3</v>
      </c>
      <c r="E3" s="31" t="s">
        <v>4</v>
      </c>
      <c r="F3" s="31" t="s">
        <v>5</v>
      </c>
      <c r="G3" s="31" t="s">
        <v>6</v>
      </c>
      <c r="H3" s="33" t="s">
        <v>1</v>
      </c>
      <c r="I3" s="33" t="s">
        <v>2</v>
      </c>
      <c r="J3" s="33" t="s">
        <v>3</v>
      </c>
      <c r="K3" s="33" t="s">
        <v>4</v>
      </c>
      <c r="L3" s="33" t="s">
        <v>5</v>
      </c>
      <c r="M3" s="33" t="s">
        <v>6</v>
      </c>
      <c r="N3" s="35" t="s">
        <v>1</v>
      </c>
      <c r="O3" s="35" t="s">
        <v>2</v>
      </c>
      <c r="P3" s="35" t="s">
        <v>3</v>
      </c>
      <c r="Q3" s="35" t="s">
        <v>4</v>
      </c>
      <c r="R3" s="35" t="s">
        <v>5</v>
      </c>
      <c r="S3" s="35" t="s">
        <v>6</v>
      </c>
      <c r="U3" s="1" t="s">
        <v>0</v>
      </c>
      <c r="V3" s="31" t="s">
        <v>1</v>
      </c>
      <c r="W3" s="31" t="s">
        <v>2</v>
      </c>
      <c r="X3" s="31" t="s">
        <v>3</v>
      </c>
      <c r="Y3" s="31" t="s">
        <v>4</v>
      </c>
      <c r="Z3" s="31" t="s">
        <v>5</v>
      </c>
      <c r="AA3" s="31" t="s">
        <v>6</v>
      </c>
      <c r="AB3" s="33" t="s">
        <v>1</v>
      </c>
      <c r="AC3" s="33" t="s">
        <v>2</v>
      </c>
      <c r="AD3" s="33" t="s">
        <v>3</v>
      </c>
      <c r="AE3" s="33" t="s">
        <v>4</v>
      </c>
      <c r="AF3" s="33" t="s">
        <v>5</v>
      </c>
      <c r="AG3" s="33" t="s">
        <v>6</v>
      </c>
      <c r="AH3" s="35" t="s">
        <v>1</v>
      </c>
      <c r="AI3" s="35" t="s">
        <v>2</v>
      </c>
      <c r="AJ3" s="35" t="s">
        <v>3</v>
      </c>
      <c r="AK3" s="35" t="s">
        <v>4</v>
      </c>
      <c r="AL3" s="35" t="s">
        <v>5</v>
      </c>
      <c r="AM3" s="35" t="s">
        <v>6</v>
      </c>
    </row>
    <row r="4" spans="1:39" x14ac:dyDescent="0.35">
      <c r="A4">
        <v>2023</v>
      </c>
      <c r="B4" s="43">
        <f>Displacement_Number!B4*'Temporary Relocation Numbers'!$C$2</f>
        <v>0</v>
      </c>
      <c r="C4" s="43">
        <f>Displacement_Number!C4*'Temporary Relocation Numbers'!$C$2</f>
        <v>0</v>
      </c>
      <c r="D4" s="43">
        <f>Displacement_Number!D4*'Temporary Relocation Numbers'!$C$2</f>
        <v>0</v>
      </c>
      <c r="E4" s="43">
        <f>Displacement_Number!E4*'Temporary Relocation Numbers'!$C$2</f>
        <v>0</v>
      </c>
      <c r="F4" s="43">
        <f>Displacement_Number!F4*'Temporary Relocation Numbers'!$C$2</f>
        <v>0</v>
      </c>
      <c r="G4" s="43">
        <f>Displacement_Number!G4*'Temporary Relocation Numbers'!$C$2</f>
        <v>0</v>
      </c>
      <c r="H4" s="44">
        <f>Displacement_Number!H4*'Temporary Relocation Numbers'!$I$2</f>
        <v>100.3604213476721</v>
      </c>
      <c r="I4" s="44">
        <f>Displacement_Number!I4*'Temporary Relocation Numbers'!$I$2</f>
        <v>122.62533612822314</v>
      </c>
      <c r="J4" s="44">
        <f>Displacement_Number!J4*'Temporary Relocation Numbers'!$I$2</f>
        <v>80.157650263340287</v>
      </c>
      <c r="K4" s="44">
        <f>Displacement_Number!K4*'Temporary Relocation Numbers'!$I$2</f>
        <v>87.036559680988873</v>
      </c>
      <c r="L4" s="44">
        <f>Displacement_Number!L4*'Temporary Relocation Numbers'!$I$2</f>
        <v>71.570173286008071</v>
      </c>
      <c r="M4" s="44">
        <f>Displacement_Number!M4*'Temporary Relocation Numbers'!$I$2</f>
        <v>29.308483760139683</v>
      </c>
      <c r="N4" s="45">
        <f>Displacement_Number!N4*'Temporary Relocation Numbers'!$O$2</f>
        <v>35443.895297091396</v>
      </c>
      <c r="O4" s="45">
        <f>Displacement_Number!O4*'Temporary Relocation Numbers'!$O$2</f>
        <v>72604.410863335332</v>
      </c>
      <c r="P4" s="45">
        <f>Displacement_Number!P4*'Temporary Relocation Numbers'!$O$2</f>
        <v>55038.753200637213</v>
      </c>
      <c r="Q4" s="45">
        <f>Displacement_Number!Q4*'Temporary Relocation Numbers'!$O$2</f>
        <v>27071.687831104442</v>
      </c>
      <c r="R4" s="45">
        <f>Displacement_Number!R4*'Temporary Relocation Numbers'!$O$2</f>
        <v>17363.620633999541</v>
      </c>
      <c r="S4" s="45">
        <f>Displacement_Number!S4*'Temporary Relocation Numbers'!$O$2</f>
        <v>9480.6978941750858</v>
      </c>
      <c r="U4">
        <v>2023</v>
      </c>
      <c r="V4" s="43">
        <f>Displacement_Number!V4*'Temporary Relocation Numbers'!$C$2</f>
        <v>0</v>
      </c>
      <c r="W4" s="43">
        <f>Displacement_Number!W4*'Temporary Relocation Numbers'!$C$2</f>
        <v>0</v>
      </c>
      <c r="X4" s="43">
        <f>Displacement_Number!X4*'Temporary Relocation Numbers'!$C$2</f>
        <v>0</v>
      </c>
      <c r="Y4" s="43">
        <f>Displacement_Number!Y4*'Temporary Relocation Numbers'!$C$2</f>
        <v>0</v>
      </c>
      <c r="Z4" s="43">
        <f>Displacement_Number!Z4*'Temporary Relocation Numbers'!$C$2</f>
        <v>0</v>
      </c>
      <c r="AA4" s="43">
        <f>Displacement_Number!AA4*'Temporary Relocation Numbers'!$C$2</f>
        <v>0</v>
      </c>
      <c r="AB4" s="44">
        <f>Displacement_Number!AB4*'Temporary Relocation Numbers'!$I$2</f>
        <v>93.433110640361605</v>
      </c>
      <c r="AC4" s="44">
        <f>Displacement_Number!AC4*'Temporary Relocation Numbers'!$I$2</f>
        <v>111.98047289289102</v>
      </c>
      <c r="AD4" s="44">
        <f>Displacement_Number!AD4*'Temporary Relocation Numbers'!$I$2</f>
        <v>72.43059225546321</v>
      </c>
      <c r="AE4" s="44">
        <f>Displacement_Number!AE4*'Temporary Relocation Numbers'!$I$2</f>
        <v>86.812598716810498</v>
      </c>
      <c r="AF4" s="44">
        <f>Displacement_Number!AF4*'Temporary Relocation Numbers'!$I$2</f>
        <v>70.108210655882871</v>
      </c>
      <c r="AG4" s="44">
        <f>Displacement_Number!AG4*'Temporary Relocation Numbers'!$I$2</f>
        <v>26.806535989127831</v>
      </c>
      <c r="AH4" s="45">
        <f>Displacement_Number!AH4*'Temporary Relocation Numbers'!$O$2</f>
        <v>32997.404219201671</v>
      </c>
      <c r="AI4" s="45">
        <f>Displacement_Number!AI4*'Temporary Relocation Numbers'!$O$2</f>
        <v>66301.765355282085</v>
      </c>
      <c r="AJ4" s="45">
        <f>Displacement_Number!AJ4*'Temporary Relocation Numbers'!$O$2</f>
        <v>49733.113161721834</v>
      </c>
      <c r="AK4" s="45">
        <f>Displacement_Number!AK4*'Temporary Relocation Numbers'!$O$2</f>
        <v>27002.027434015992</v>
      </c>
      <c r="AL4" s="45">
        <f>Displacement_Number!AL4*'Temporary Relocation Numbers'!$O$2</f>
        <v>17008.934270601552</v>
      </c>
      <c r="AM4" s="45">
        <f>Displacement_Number!AM4*'Temporary Relocation Numbers'!$O$2</f>
        <v>8671.3687197935633</v>
      </c>
    </row>
    <row r="5" spans="1:39" x14ac:dyDescent="0.35">
      <c r="A5">
        <v>2024</v>
      </c>
      <c r="B5" s="43">
        <f>Displacement_Number!B5*'Temporary Relocation Numbers'!$C$2</f>
        <v>0</v>
      </c>
      <c r="C5" s="43">
        <f>Displacement_Number!C5*'Temporary Relocation Numbers'!$C$2</f>
        <v>0</v>
      </c>
      <c r="D5" s="43">
        <f>Displacement_Number!D5*'Temporary Relocation Numbers'!$C$2</f>
        <v>0</v>
      </c>
      <c r="E5" s="43">
        <f>Displacement_Number!E5*'Temporary Relocation Numbers'!$C$2</f>
        <v>0</v>
      </c>
      <c r="F5" s="43">
        <f>Displacement_Number!F5*'Temporary Relocation Numbers'!$C$2</f>
        <v>0</v>
      </c>
      <c r="G5" s="43">
        <f>Displacement_Number!G5*'Temporary Relocation Numbers'!$C$2</f>
        <v>0</v>
      </c>
      <c r="H5" s="44">
        <f>Displacement_Number!H5*'Temporary Relocation Numbers'!$I$2</f>
        <v>100.96593093219163</v>
      </c>
      <c r="I5" s="44">
        <f>Displacement_Number!I5*'Temporary Relocation Numbers'!$I$2</f>
        <v>123.36517774440514</v>
      </c>
      <c r="J5" s="44">
        <f>Displacement_Number!J5*'Temporary Relocation Numbers'!$I$2</f>
        <v>80.641269451614463</v>
      </c>
      <c r="K5" s="44">
        <f>Displacement_Number!K5*'Temporary Relocation Numbers'!$I$2</f>
        <v>87.561681739891696</v>
      </c>
      <c r="L5" s="44">
        <f>Displacement_Number!L5*'Temporary Relocation Numbers'!$I$2</f>
        <v>72.001981216948025</v>
      </c>
      <c r="M5" s="44">
        <f>Displacement_Number!M5*'Temporary Relocation Numbers'!$I$2</f>
        <v>29.485312111258509</v>
      </c>
      <c r="N5" s="45">
        <f>Displacement_Number!N5*'Temporary Relocation Numbers'!$O$2</f>
        <v>35936.276650160842</v>
      </c>
      <c r="O5" s="45">
        <f>Displacement_Number!O5*'Temporary Relocation Numbers'!$O$2</f>
        <v>73613.020604450139</v>
      </c>
      <c r="P5" s="45">
        <f>Displacement_Number!P5*'Temporary Relocation Numbers'!$O$2</f>
        <v>55803.343422593127</v>
      </c>
      <c r="Q5" s="45">
        <f>Displacement_Number!Q5*'Temporary Relocation Numbers'!$O$2</f>
        <v>27447.763715891477</v>
      </c>
      <c r="R5" s="45">
        <f>Displacement_Number!R5*'Temporary Relocation Numbers'!$O$2</f>
        <v>17604.833484627019</v>
      </c>
      <c r="S5" s="45">
        <f>Displacement_Number!S5*'Temporary Relocation Numbers'!$O$2</f>
        <v>9612.4023475950125</v>
      </c>
      <c r="U5">
        <v>2024</v>
      </c>
      <c r="V5" s="43">
        <f>Displacement_Number!V5*'Temporary Relocation Numbers'!$C$2</f>
        <v>0</v>
      </c>
      <c r="W5" s="43">
        <f>Displacement_Number!W5*'Temporary Relocation Numbers'!$C$2</f>
        <v>0</v>
      </c>
      <c r="X5" s="43">
        <f>Displacement_Number!X5*'Temporary Relocation Numbers'!$C$2</f>
        <v>0</v>
      </c>
      <c r="Y5" s="43">
        <f>Displacement_Number!Y5*'Temporary Relocation Numbers'!$C$2</f>
        <v>0</v>
      </c>
      <c r="Z5" s="43">
        <f>Displacement_Number!Z5*'Temporary Relocation Numbers'!$C$2</f>
        <v>0</v>
      </c>
      <c r="AA5" s="43">
        <f>Displacement_Number!AA5*'Temporary Relocation Numbers'!$C$2</f>
        <v>0</v>
      </c>
      <c r="AB5" s="44">
        <f>Displacement_Number!AB5*'Temporary Relocation Numbers'!$I$2</f>
        <v>93.996825332313961</v>
      </c>
      <c r="AC5" s="44">
        <f>Displacement_Number!AC5*'Temporary Relocation Numbers'!$I$2</f>
        <v>112.65609031961327</v>
      </c>
      <c r="AD5" s="44">
        <f>Displacement_Number!AD5*'Temporary Relocation Numbers'!$I$2</f>
        <v>72.867591395504434</v>
      </c>
      <c r="AE5" s="44">
        <f>Displacement_Number!AE5*'Temporary Relocation Numbers'!$I$2</f>
        <v>87.336369540748905</v>
      </c>
      <c r="AF5" s="44">
        <f>Displacement_Number!AF5*'Temporary Relocation Numbers'!$I$2</f>
        <v>70.531198054058379</v>
      </c>
      <c r="AG5" s="44">
        <f>Displacement_Number!AG5*'Temporary Relocation Numbers'!$I$2</f>
        <v>26.968269212755445</v>
      </c>
      <c r="AH5" s="45">
        <f>Displacement_Number!AH5*'Temporary Relocation Numbers'!$O$2</f>
        <v>33455.799279932013</v>
      </c>
      <c r="AI5" s="45">
        <f>Displacement_Number!AI5*'Temporary Relocation Numbers'!$O$2</f>
        <v>67222.819676848303</v>
      </c>
      <c r="AJ5" s="45">
        <f>Displacement_Number!AJ5*'Temporary Relocation Numbers'!$O$2</f>
        <v>50423.998216698688</v>
      </c>
      <c r="AK5" s="45">
        <f>Displacement_Number!AK5*'Temporary Relocation Numbers'!$O$2</f>
        <v>27377.135606866002</v>
      </c>
      <c r="AL5" s="45">
        <f>Displacement_Number!AL5*'Temporary Relocation Numbers'!$O$2</f>
        <v>17245.219870709261</v>
      </c>
      <c r="AM5" s="45">
        <f>Displacement_Number!AM5*'Temporary Relocation Numbers'!$O$2</f>
        <v>8791.8300919827088</v>
      </c>
    </row>
    <row r="6" spans="1:39" x14ac:dyDescent="0.35">
      <c r="A6">
        <v>2025</v>
      </c>
      <c r="B6" s="43">
        <f>Displacement_Number!B6*'Temporary Relocation Numbers'!$C$2</f>
        <v>0</v>
      </c>
      <c r="C6" s="43">
        <f>Displacement_Number!C6*'Temporary Relocation Numbers'!$C$2</f>
        <v>0</v>
      </c>
      <c r="D6" s="43">
        <f>Displacement_Number!D6*'Temporary Relocation Numbers'!$C$2</f>
        <v>0</v>
      </c>
      <c r="E6" s="43">
        <f>Displacement_Number!E6*'Temporary Relocation Numbers'!$C$2</f>
        <v>0</v>
      </c>
      <c r="F6" s="43">
        <f>Displacement_Number!F6*'Temporary Relocation Numbers'!$C$2</f>
        <v>0</v>
      </c>
      <c r="G6" s="43">
        <f>Displacement_Number!G6*'Temporary Relocation Numbers'!$C$2</f>
        <v>0</v>
      </c>
      <c r="H6" s="44">
        <f>Displacement_Number!H6*'Temporary Relocation Numbers'!$I$2</f>
        <v>101.57509376818243</v>
      </c>
      <c r="I6" s="44">
        <f>Displacement_Number!I6*'Temporary Relocation Numbers'!$I$2</f>
        <v>124.10948308427034</v>
      </c>
      <c r="J6" s="44">
        <f>Displacement_Number!J6*'Temporary Relocation Numbers'!$I$2</f>
        <v>81.127806483893565</v>
      </c>
      <c r="K6" s="44">
        <f>Displacement_Number!K6*'Temporary Relocation Numbers'!$I$2</f>
        <v>88.089972044158969</v>
      </c>
      <c r="L6" s="44">
        <f>Displacement_Number!L6*'Temporary Relocation Numbers'!$I$2</f>
        <v>72.43639439642466</v>
      </c>
      <c r="M6" s="44">
        <f>Displacement_Number!M6*'Temporary Relocation Numbers'!$I$2</f>
        <v>29.663207329773662</v>
      </c>
      <c r="N6" s="45">
        <f>Displacement_Number!N6*'Temporary Relocation Numbers'!$O$2</f>
        <v>36435.498092188303</v>
      </c>
      <c r="O6" s="45">
        <f>Displacement_Number!O6*'Temporary Relocation Numbers'!$O$2</f>
        <v>74635.641802965038</v>
      </c>
      <c r="P6" s="45">
        <f>Displacement_Number!P6*'Temporary Relocation Numbers'!$O$2</f>
        <v>56578.555218867405</v>
      </c>
      <c r="Q6" s="45">
        <f>Displacement_Number!Q6*'Temporary Relocation Numbers'!$O$2</f>
        <v>27829.063991266972</v>
      </c>
      <c r="R6" s="45">
        <f>Displacement_Number!R6*'Temporary Relocation Numbers'!$O$2</f>
        <v>17849.397228511974</v>
      </c>
      <c r="S6" s="45">
        <f>Displacement_Number!S6*'Temporary Relocation Numbers'!$O$2</f>
        <v>9745.9364198092844</v>
      </c>
      <c r="U6">
        <v>2025</v>
      </c>
      <c r="V6" s="43">
        <f>Displacement_Number!V6*'Temporary Relocation Numbers'!$C$2</f>
        <v>0</v>
      </c>
      <c r="W6" s="43">
        <f>Displacement_Number!W6*'Temporary Relocation Numbers'!$C$2</f>
        <v>0</v>
      </c>
      <c r="X6" s="43">
        <f>Displacement_Number!X6*'Temporary Relocation Numbers'!$C$2</f>
        <v>0</v>
      </c>
      <c r="Y6" s="43">
        <f>Displacement_Number!Y6*'Temporary Relocation Numbers'!$C$2</f>
        <v>0</v>
      </c>
      <c r="Z6" s="43">
        <f>Displacement_Number!Z6*'Temporary Relocation Numbers'!$C$2</f>
        <v>0</v>
      </c>
      <c r="AA6" s="43">
        <f>Displacement_Number!AA6*'Temporary Relocation Numbers'!$C$2</f>
        <v>0</v>
      </c>
      <c r="AB6" s="44">
        <f>Displacement_Number!AB6*'Temporary Relocation Numbers'!$I$2</f>
        <v>94.563941112507393</v>
      </c>
      <c r="AC6" s="44">
        <f>Displacement_Number!AC6*'Temporary Relocation Numbers'!$I$2</f>
        <v>113.33578398298195</v>
      </c>
      <c r="AD6" s="44">
        <f>Displacement_Number!AD6*'Temporary Relocation Numbers'!$I$2</f>
        <v>73.307227104465682</v>
      </c>
      <c r="AE6" s="44">
        <f>Displacement_Number!AE6*'Temporary Relocation Numbers'!$I$2</f>
        <v>87.863300457577793</v>
      </c>
      <c r="AF6" s="44">
        <f>Displacement_Number!AF6*'Temporary Relocation Numbers'!$I$2</f>
        <v>70.95673748340603</v>
      </c>
      <c r="AG6" s="44">
        <f>Displacement_Number!AG6*'Temporary Relocation Numbers'!$I$2</f>
        <v>27.130978229586461</v>
      </c>
      <c r="AH6" s="45">
        <f>Displacement_Number!AH6*'Temporary Relocation Numbers'!$O$2</f>
        <v>33920.56229707208</v>
      </c>
      <c r="AI6" s="45">
        <f>Displacement_Number!AI6*'Temporary Relocation Numbers'!$O$2</f>
        <v>68156.669148871384</v>
      </c>
      <c r="AJ6" s="45">
        <f>Displacement_Number!AJ6*'Temporary Relocation Numbers'!$O$2</f>
        <v>51124.480944711577</v>
      </c>
      <c r="AK6" s="45">
        <f>Displacement_Number!AK6*'Temporary Relocation Numbers'!$O$2</f>
        <v>27757.45472699331</v>
      </c>
      <c r="AL6" s="45">
        <f>Displacement_Number!AL6*'Temporary Relocation Numbers'!$O$2</f>
        <v>17484.787915438726</v>
      </c>
      <c r="AM6" s="45">
        <f>Displacement_Number!AM6*'Temporary Relocation Numbers'!$O$2</f>
        <v>8913.9648957440331</v>
      </c>
    </row>
    <row r="7" spans="1:39" x14ac:dyDescent="0.35">
      <c r="A7">
        <v>2026</v>
      </c>
      <c r="B7" s="43">
        <f>Displacement_Number!B7*'Temporary Relocation Numbers'!$C$2</f>
        <v>0</v>
      </c>
      <c r="C7" s="43">
        <f>Displacement_Number!C7*'Temporary Relocation Numbers'!$C$2</f>
        <v>0</v>
      </c>
      <c r="D7" s="43">
        <f>Displacement_Number!D7*'Temporary Relocation Numbers'!$C$2</f>
        <v>0</v>
      </c>
      <c r="E7" s="43">
        <f>Displacement_Number!E7*'Temporary Relocation Numbers'!$C$2</f>
        <v>0</v>
      </c>
      <c r="F7" s="43">
        <f>Displacement_Number!F7*'Temporary Relocation Numbers'!$C$2</f>
        <v>0</v>
      </c>
      <c r="G7" s="43">
        <f>Displacement_Number!G7*'Temporary Relocation Numbers'!$C$2</f>
        <v>0</v>
      </c>
      <c r="H7" s="44">
        <f>Displacement_Number!H7*'Temporary Relocation Numbers'!$I$2</f>
        <v>102.18793189699058</v>
      </c>
      <c r="I7" s="44">
        <f>Displacement_Number!I7*'Temporary Relocation Numbers'!$I$2</f>
        <v>124.85827907902764</v>
      </c>
      <c r="J7" s="44">
        <f>Displacement_Number!J7*'Temporary Relocation Numbers'!$I$2</f>
        <v>81.617278964552725</v>
      </c>
      <c r="K7" s="44">
        <f>Displacement_Number!K7*'Temporary Relocation Numbers'!$I$2</f>
        <v>88.621449708924985</v>
      </c>
      <c r="L7" s="44">
        <f>Displacement_Number!L7*'Temporary Relocation Numbers'!$I$2</f>
        <v>72.873428542815176</v>
      </c>
      <c r="M7" s="44">
        <f>Displacement_Number!M7*'Temporary Relocation Numbers'!$I$2</f>
        <v>29.842175852469932</v>
      </c>
      <c r="N7" s="45">
        <f>Displacement_Number!N7*'Temporary Relocation Numbers'!$O$2</f>
        <v>36941.654644678274</v>
      </c>
      <c r="O7" s="45">
        <f>Displacement_Number!O7*'Temporary Relocation Numbers'!$O$2</f>
        <v>75672.469103974654</v>
      </c>
      <c r="P7" s="45">
        <f>Displacement_Number!P7*'Temporary Relocation Numbers'!$O$2</f>
        <v>57364.536142800076</v>
      </c>
      <c r="Q7" s="45">
        <f>Displacement_Number!Q7*'Temporary Relocation Numbers'!$O$2</f>
        <v>28215.66123369255</v>
      </c>
      <c r="R7" s="45">
        <f>Displacement_Number!R7*'Temporary Relocation Numbers'!$O$2</f>
        <v>18097.358415768107</v>
      </c>
      <c r="S7" s="45">
        <f>Displacement_Number!S7*'Temporary Relocation Numbers'!$O$2</f>
        <v>9881.3255276116724</v>
      </c>
      <c r="U7">
        <v>2026</v>
      </c>
      <c r="V7" s="43">
        <f>Displacement_Number!V7*'Temporary Relocation Numbers'!$C$2</f>
        <v>0</v>
      </c>
      <c r="W7" s="43">
        <f>Displacement_Number!W7*'Temporary Relocation Numbers'!$C$2</f>
        <v>0</v>
      </c>
      <c r="X7" s="43">
        <f>Displacement_Number!X7*'Temporary Relocation Numbers'!$C$2</f>
        <v>0</v>
      </c>
      <c r="Y7" s="43">
        <f>Displacement_Number!Y7*'Temporary Relocation Numbers'!$C$2</f>
        <v>0</v>
      </c>
      <c r="Z7" s="43">
        <f>Displacement_Number!Z7*'Temporary Relocation Numbers'!$C$2</f>
        <v>0</v>
      </c>
      <c r="AA7" s="43">
        <f>Displacement_Number!AA7*'Temporary Relocation Numbers'!$C$2</f>
        <v>0</v>
      </c>
      <c r="AB7" s="44">
        <f>Displacement_Number!AB7*'Temporary Relocation Numbers'!$I$2</f>
        <v>95.134478500898808</v>
      </c>
      <c r="AC7" s="44">
        <f>Displacement_Number!AC7*'Temporary Relocation Numbers'!$I$2</f>
        <v>114.01957847636093</v>
      </c>
      <c r="AD7" s="44">
        <f>Displacement_Number!AD7*'Temporary Relocation Numbers'!$I$2</f>
        <v>73.749515289690933</v>
      </c>
      <c r="AE7" s="44">
        <f>Displacement_Number!AE7*'Temporary Relocation Numbers'!$I$2</f>
        <v>88.393410533244733</v>
      </c>
      <c r="AF7" s="44">
        <f>Displacement_Number!AF7*'Temporary Relocation Numbers'!$I$2</f>
        <v>71.384844341223996</v>
      </c>
      <c r="AG7" s="44">
        <f>Displacement_Number!AG7*'Temporary Relocation Numbers'!$I$2</f>
        <v>27.294668926923162</v>
      </c>
      <c r="AH7" s="45">
        <f>Displacement_Number!AH7*'Temporary Relocation Numbers'!$O$2</f>
        <v>34391.781733330819</v>
      </c>
      <c r="AI7" s="45">
        <f>Displacement_Number!AI7*'Temporary Relocation Numbers'!$O$2</f>
        <v>69103.491519689705</v>
      </c>
      <c r="AJ7" s="45">
        <f>Displacement_Number!AJ7*'Temporary Relocation Numbers'!$O$2</f>
        <v>51834.694675215287</v>
      </c>
      <c r="AK7" s="45">
        <f>Displacement_Number!AK7*'Temporary Relocation Numbers'!$O$2</f>
        <v>28143.057184107063</v>
      </c>
      <c r="AL7" s="45">
        <f>Displacement_Number!AL7*'Temporary Relocation Numbers'!$O$2</f>
        <v>17727.684004025316</v>
      </c>
      <c r="AM7" s="45">
        <f>Displacement_Number!AM7*'Temporary Relocation Numbers'!$O$2</f>
        <v>9037.7963781415165</v>
      </c>
    </row>
    <row r="8" spans="1:39" x14ac:dyDescent="0.35">
      <c r="A8">
        <v>2027</v>
      </c>
      <c r="B8" s="43">
        <f>Displacement_Number!B8*'Temporary Relocation Numbers'!$C$2</f>
        <v>0</v>
      </c>
      <c r="C8" s="43">
        <f>Displacement_Number!C8*'Temporary Relocation Numbers'!$C$2</f>
        <v>0</v>
      </c>
      <c r="D8" s="43">
        <f>Displacement_Number!D8*'Temporary Relocation Numbers'!$C$2</f>
        <v>0</v>
      </c>
      <c r="E8" s="43">
        <f>Displacement_Number!E8*'Temporary Relocation Numbers'!$C$2</f>
        <v>0</v>
      </c>
      <c r="F8" s="43">
        <f>Displacement_Number!F8*'Temporary Relocation Numbers'!$C$2</f>
        <v>0</v>
      </c>
      <c r="G8" s="43">
        <f>Displacement_Number!G8*'Temporary Relocation Numbers'!$C$2</f>
        <v>0</v>
      </c>
      <c r="H8" s="44">
        <f>Displacement_Number!H8*'Temporary Relocation Numbers'!$I$2</f>
        <v>102.80446749294534</v>
      </c>
      <c r="I8" s="44">
        <f>Displacement_Number!I8*'Temporary Relocation Numbers'!$I$2</f>
        <v>125.61159282237131</v>
      </c>
      <c r="J8" s="44">
        <f>Displacement_Number!J8*'Temporary Relocation Numbers'!$I$2</f>
        <v>82.109704604180507</v>
      </c>
      <c r="K8" s="44">
        <f>Displacement_Number!K8*'Temporary Relocation Numbers'!$I$2</f>
        <v>89.156133964652412</v>
      </c>
      <c r="L8" s="44">
        <f>Displacement_Number!L8*'Temporary Relocation Numbers'!$I$2</f>
        <v>73.313099469331249</v>
      </c>
      <c r="M8" s="44">
        <f>Displacement_Number!M8*'Temporary Relocation Numbers'!$I$2</f>
        <v>30.022224154967486</v>
      </c>
      <c r="N8" s="45">
        <f>Displacement_Number!N8*'Temporary Relocation Numbers'!$O$2</f>
        <v>37454.842649159931</v>
      </c>
      <c r="O8" s="45">
        <f>Displacement_Number!O8*'Temporary Relocation Numbers'!$O$2</f>
        <v>76723.699856554449</v>
      </c>
      <c r="P8" s="45">
        <f>Displacement_Number!P8*'Temporary Relocation Numbers'!$O$2</f>
        <v>58161.435797520331</v>
      </c>
      <c r="Q8" s="45">
        <f>Displacement_Number!Q8*'Temporary Relocation Numbers'!$O$2</f>
        <v>28607.629027851304</v>
      </c>
      <c r="R8" s="45">
        <f>Displacement_Number!R8*'Temporary Relocation Numbers'!$O$2</f>
        <v>18348.764243176414</v>
      </c>
      <c r="S8" s="45">
        <f>Displacement_Number!S8*'Temporary Relocation Numbers'!$O$2</f>
        <v>10018.595440882305</v>
      </c>
      <c r="U8">
        <v>2027</v>
      </c>
      <c r="V8" s="43">
        <f>Displacement_Number!V8*'Temporary Relocation Numbers'!$C$2</f>
        <v>0</v>
      </c>
      <c r="W8" s="43">
        <f>Displacement_Number!W8*'Temporary Relocation Numbers'!$C$2</f>
        <v>0</v>
      </c>
      <c r="X8" s="43">
        <f>Displacement_Number!X8*'Temporary Relocation Numbers'!$C$2</f>
        <v>0</v>
      </c>
      <c r="Y8" s="43">
        <f>Displacement_Number!Y8*'Temporary Relocation Numbers'!$C$2</f>
        <v>0</v>
      </c>
      <c r="Z8" s="43">
        <f>Displacement_Number!Z8*'Temporary Relocation Numbers'!$C$2</f>
        <v>0</v>
      </c>
      <c r="AA8" s="43">
        <f>Displacement_Number!AA8*'Temporary Relocation Numbers'!$C$2</f>
        <v>0</v>
      </c>
      <c r="AB8" s="44">
        <f>Displacement_Number!AB8*'Temporary Relocation Numbers'!$I$2</f>
        <v>95.708458141249309</v>
      </c>
      <c r="AC8" s="44">
        <f>Displacement_Number!AC8*'Temporary Relocation Numbers'!$I$2</f>
        <v>114.70749854149437</v>
      </c>
      <c r="AD8" s="44">
        <f>Displacement_Number!AD8*'Temporary Relocation Numbers'!$I$2</f>
        <v>74.194471954498852</v>
      </c>
      <c r="AE8" s="44">
        <f>Displacement_Number!AE8*'Temporary Relocation Numbers'!$I$2</f>
        <v>88.926718948728933</v>
      </c>
      <c r="AF8" s="44">
        <f>Displacement_Number!AF8*'Temporary Relocation Numbers'!$I$2</f>
        <v>71.81553411770777</v>
      </c>
      <c r="AG8" s="44">
        <f>Displacement_Number!AG8*'Temporary Relocation Numbers'!$I$2</f>
        <v>27.459347227587976</v>
      </c>
      <c r="AH8" s="45">
        <f>Displacement_Number!AH8*'Temporary Relocation Numbers'!$O$2</f>
        <v>34869.547280328028</v>
      </c>
      <c r="AI8" s="45">
        <f>Displacement_Number!AI8*'Temporary Relocation Numbers'!$O$2</f>
        <v>70063.467006895255</v>
      </c>
      <c r="AJ8" s="45">
        <f>Displacement_Number!AJ8*'Temporary Relocation Numbers'!$O$2</f>
        <v>52554.774589857698</v>
      </c>
      <c r="AK8" s="45">
        <f>Displacement_Number!AK8*'Temporary Relocation Numbers'!$O$2</f>
        <v>28534.016373543527</v>
      </c>
      <c r="AL8" s="45">
        <f>Displacement_Number!AL8*'Temporary Relocation Numbers'!$O$2</f>
        <v>17973.954369162238</v>
      </c>
      <c r="AM8" s="45">
        <f>Displacement_Number!AM8*'Temporary Relocation Numbers'!$O$2</f>
        <v>9163.3481091839185</v>
      </c>
    </row>
    <row r="9" spans="1:39" x14ac:dyDescent="0.35">
      <c r="A9">
        <v>2028</v>
      </c>
      <c r="B9" s="43">
        <f>Displacement_Number!B9*'Temporary Relocation Numbers'!$C$2</f>
        <v>0</v>
      </c>
      <c r="C9" s="43">
        <f>Displacement_Number!C9*'Temporary Relocation Numbers'!$C$2</f>
        <v>0</v>
      </c>
      <c r="D9" s="43">
        <f>Displacement_Number!D9*'Temporary Relocation Numbers'!$C$2</f>
        <v>0</v>
      </c>
      <c r="E9" s="43">
        <f>Displacement_Number!E9*'Temporary Relocation Numbers'!$C$2</f>
        <v>0</v>
      </c>
      <c r="F9" s="43">
        <f>Displacement_Number!F9*'Temporary Relocation Numbers'!$C$2</f>
        <v>0</v>
      </c>
      <c r="G9" s="43">
        <f>Displacement_Number!G9*'Temporary Relocation Numbers'!$C$2</f>
        <v>0</v>
      </c>
      <c r="H9" s="44">
        <f>Displacement_Number!H9*'Temporary Relocation Numbers'!$I$2</f>
        <v>103.42472286416145</v>
      </c>
      <c r="I9" s="44">
        <f>Displacement_Number!I9*'Temporary Relocation Numbers'!$I$2</f>
        <v>126.36945157146151</v>
      </c>
      <c r="J9" s="44">
        <f>Displacement_Number!J9*'Temporary Relocation Numbers'!$I$2</f>
        <v>82.605101220219652</v>
      </c>
      <c r="K9" s="44">
        <f>Displacement_Number!K9*'Temporary Relocation Numbers'!$I$2</f>
        <v>89.694044157827932</v>
      </c>
      <c r="L9" s="44">
        <f>Displacement_Number!L9*'Temporary Relocation Numbers'!$I$2</f>
        <v>73.7554230845912</v>
      </c>
      <c r="M9" s="44">
        <f>Displacement_Number!M9*'Temporary Relocation Numbers'!$I$2</f>
        <v>30.203358751956181</v>
      </c>
      <c r="N9" s="45">
        <f>Displacement_Number!N9*'Temporary Relocation Numbers'!$O$2</f>
        <v>37975.159785524738</v>
      </c>
      <c r="O9" s="45">
        <f>Displacement_Number!O9*'Temporary Relocation Numbers'!$O$2</f>
        <v>77789.534151324129</v>
      </c>
      <c r="P9" s="45">
        <f>Displacement_Number!P9*'Temporary Relocation Numbers'!$O$2</f>
        <v>58969.405864421962</v>
      </c>
      <c r="Q9" s="45">
        <f>Displacement_Number!Q9*'Temporary Relocation Numbers'!$O$2</f>
        <v>29005.041980653874</v>
      </c>
      <c r="R9" s="45">
        <f>Displacement_Number!R9*'Temporary Relocation Numbers'!$O$2</f>
        <v>18603.662563168604</v>
      </c>
      <c r="S9" s="45">
        <f>Displacement_Number!S9*'Temporary Relocation Numbers'!$O$2</f>
        <v>10157.772287492668</v>
      </c>
      <c r="U9">
        <v>2028</v>
      </c>
      <c r="V9" s="43">
        <f>Displacement_Number!V9*'Temporary Relocation Numbers'!$C$2</f>
        <v>0</v>
      </c>
      <c r="W9" s="43">
        <f>Displacement_Number!W9*'Temporary Relocation Numbers'!$C$2</f>
        <v>0</v>
      </c>
      <c r="X9" s="43">
        <f>Displacement_Number!X9*'Temporary Relocation Numbers'!$C$2</f>
        <v>0</v>
      </c>
      <c r="Y9" s="43">
        <f>Displacement_Number!Y9*'Temporary Relocation Numbers'!$C$2</f>
        <v>0</v>
      </c>
      <c r="Z9" s="43">
        <f>Displacement_Number!Z9*'Temporary Relocation Numbers'!$C$2</f>
        <v>0</v>
      </c>
      <c r="AA9" s="43">
        <f>Displacement_Number!AA9*'Temporary Relocation Numbers'!$C$2</f>
        <v>0</v>
      </c>
      <c r="AB9" s="44">
        <f>Displacement_Number!AB9*'Temporary Relocation Numbers'!$I$2</f>
        <v>96.285900801871009</v>
      </c>
      <c r="AC9" s="44">
        <f>Displacement_Number!AC9*'Temporary Relocation Numbers'!$I$2</f>
        <v>115.3995690694022</v>
      </c>
      <c r="AD9" s="44">
        <f>Displacement_Number!AD9*'Temporary Relocation Numbers'!$I$2</f>
        <v>74.642113198761692</v>
      </c>
      <c r="AE9" s="44">
        <f>Displacement_Number!AE9*'Temporary Relocation Numbers'!$I$2</f>
        <v>89.463245000734958</v>
      </c>
      <c r="AF9" s="44">
        <f>Displacement_Number!AF9*'Temporary Relocation Numbers'!$I$2</f>
        <v>72.248822396510633</v>
      </c>
      <c r="AG9" s="44">
        <f>Displacement_Number!AG9*'Temporary Relocation Numbers'!$I$2</f>
        <v>27.625019090137805</v>
      </c>
      <c r="AH9" s="45">
        <f>Displacement_Number!AH9*'Temporary Relocation Numbers'!$O$2</f>
        <v>35353.949875666251</v>
      </c>
      <c r="AI9" s="45">
        <f>Displacement_Number!AI9*'Temporary Relocation Numbers'!$O$2</f>
        <v>71036.778331636233</v>
      </c>
      <c r="AJ9" s="45">
        <f>Displacement_Number!AJ9*'Temporary Relocation Numbers'!$O$2</f>
        <v>53284.857748210154</v>
      </c>
      <c r="AK9" s="45">
        <f>Displacement_Number!AK9*'Temporary Relocation Numbers'!$O$2</f>
        <v>28930.406710236122</v>
      </c>
      <c r="AL9" s="45">
        <f>Displacement_Number!AL9*'Temporary Relocation Numbers'!$O$2</f>
        <v>18223.645885800448</v>
      </c>
      <c r="AM9" s="45">
        <f>Displacement_Number!AM9*'Temporary Relocation Numbers'!$O$2</f>
        <v>9290.6439863110754</v>
      </c>
    </row>
    <row r="10" spans="1:39" x14ac:dyDescent="0.35">
      <c r="A10">
        <v>2029</v>
      </c>
      <c r="B10" s="43">
        <f>Displacement_Number!B10*'Temporary Relocation Numbers'!$C$2</f>
        <v>0</v>
      </c>
      <c r="C10" s="43">
        <f>Displacement_Number!C10*'Temporary Relocation Numbers'!$C$2</f>
        <v>0</v>
      </c>
      <c r="D10" s="43">
        <f>Displacement_Number!D10*'Temporary Relocation Numbers'!$C$2</f>
        <v>0</v>
      </c>
      <c r="E10" s="43">
        <f>Displacement_Number!E10*'Temporary Relocation Numbers'!$C$2</f>
        <v>0</v>
      </c>
      <c r="F10" s="43">
        <f>Displacement_Number!F10*'Temporary Relocation Numbers'!$C$2</f>
        <v>0</v>
      </c>
      <c r="G10" s="43">
        <f>Displacement_Number!G10*'Temporary Relocation Numbers'!$C$2</f>
        <v>0</v>
      </c>
      <c r="H10" s="44">
        <f>Displacement_Number!H10*'Temporary Relocation Numbers'!$I$2</f>
        <v>104.04872045334632</v>
      </c>
      <c r="I10" s="44">
        <f>Displacement_Number!I10*'Temporary Relocation Numbers'!$I$2</f>
        <v>127.13188274791025</v>
      </c>
      <c r="J10" s="44">
        <f>Displacement_Number!J10*'Temporary Relocation Numbers'!$I$2</f>
        <v>83.10348673761176</v>
      </c>
      <c r="K10" s="44">
        <f>Displacement_Number!K10*'Temporary Relocation Numbers'!$I$2</f>
        <v>90.235199751662478</v>
      </c>
      <c r="L10" s="44">
        <f>Displacement_Number!L10*'Temporary Relocation Numbers'!$I$2</f>
        <v>74.200415393195613</v>
      </c>
      <c r="M10" s="44">
        <f>Displacement_Number!M10*'Temporary Relocation Numbers'!$I$2</f>
        <v>30.385586197431284</v>
      </c>
      <c r="N10" s="45">
        <f>Displacement_Number!N10*'Temporary Relocation Numbers'!$O$2</f>
        <v>38502.70509061878</v>
      </c>
      <c r="O10" s="45">
        <f>Displacement_Number!O10*'Temporary Relocation Numbers'!$O$2</f>
        <v>78870.174858532584</v>
      </c>
      <c r="P10" s="45">
        <f>Displacement_Number!P10*'Temporary Relocation Numbers'!$O$2</f>
        <v>59788.600132034204</v>
      </c>
      <c r="Q10" s="45">
        <f>Displacement_Number!Q10*'Temporary Relocation Numbers'!$O$2</f>
        <v>29407.975735439075</v>
      </c>
      <c r="R10" s="45">
        <f>Displacement_Number!R10*'Temporary Relocation Numbers'!$O$2</f>
        <v>18862.101892935276</v>
      </c>
      <c r="S10" s="45">
        <f>Displacement_Number!S10*'Temporary Relocation Numbers'!$O$2</f>
        <v>10298.882558278776</v>
      </c>
      <c r="U10">
        <v>2029</v>
      </c>
      <c r="V10" s="43">
        <f>Displacement_Number!V10*'Temporary Relocation Numbers'!$C$2</f>
        <v>0</v>
      </c>
      <c r="W10" s="43">
        <f>Displacement_Number!W10*'Temporary Relocation Numbers'!$C$2</f>
        <v>0</v>
      </c>
      <c r="X10" s="43">
        <f>Displacement_Number!X10*'Temporary Relocation Numbers'!$C$2</f>
        <v>0</v>
      </c>
      <c r="Y10" s="43">
        <f>Displacement_Number!Y10*'Temporary Relocation Numbers'!$C$2</f>
        <v>0</v>
      </c>
      <c r="Z10" s="43">
        <f>Displacement_Number!Z10*'Temporary Relocation Numbers'!$C$2</f>
        <v>0</v>
      </c>
      <c r="AA10" s="43">
        <f>Displacement_Number!AA10*'Temporary Relocation Numbers'!$C$2</f>
        <v>0</v>
      </c>
      <c r="AB10" s="44">
        <f>Displacement_Number!AB10*'Temporary Relocation Numbers'!$I$2</f>
        <v>96.866827376378467</v>
      </c>
      <c r="AC10" s="44">
        <f>Displacement_Number!AC10*'Temporary Relocation Numbers'!$I$2</f>
        <v>116.09581510128045</v>
      </c>
      <c r="AD10" s="44">
        <f>Displacement_Number!AD10*'Temporary Relocation Numbers'!$I$2</f>
        <v>75.092455219487888</v>
      </c>
      <c r="AE10" s="44">
        <f>Displacement_Number!AE10*'Temporary Relocation Numbers'!$I$2</f>
        <v>90.003008102391391</v>
      </c>
      <c r="AF10" s="44">
        <f>Displacement_Number!AF10*'Temporary Relocation Numbers'!$I$2</f>
        <v>72.684724855307451</v>
      </c>
      <c r="AG10" s="44">
        <f>Displacement_Number!AG10*'Temporary Relocation Numbers'!$I$2</f>
        <v>27.791690509079608</v>
      </c>
      <c r="AH10" s="45">
        <f>Displacement_Number!AH10*'Temporary Relocation Numbers'!$O$2</f>
        <v>35845.08172023973</v>
      </c>
      <c r="AI10" s="45">
        <f>Displacement_Number!AI10*'Temporary Relocation Numbers'!$O$2</f>
        <v>72023.610753395915</v>
      </c>
      <c r="AJ10" s="45">
        <f>Displacement_Number!AJ10*'Temporary Relocation Numbers'!$O$2</f>
        <v>54025.083113855289</v>
      </c>
      <c r="AK10" s="45">
        <f>Displacement_Number!AK10*'Temporary Relocation Numbers'!$O$2</f>
        <v>29332.303642879539</v>
      </c>
      <c r="AL10" s="45">
        <f>Displacement_Number!AL10*'Temporary Relocation Numbers'!$O$2</f>
        <v>18476.806080070783</v>
      </c>
      <c r="AM10" s="45">
        <f>Displacement_Number!AM10*'Temporary Relocation Numbers'!$O$2</f>
        <v>9419.708238942525</v>
      </c>
    </row>
    <row r="11" spans="1:39" x14ac:dyDescent="0.35">
      <c r="A11">
        <v>2030</v>
      </c>
      <c r="B11" s="43">
        <f>Displacement_Number!B11*'Temporary Relocation Numbers'!$C$2</f>
        <v>0</v>
      </c>
      <c r="C11" s="43">
        <f>Displacement_Number!C11*'Temporary Relocation Numbers'!$C$2</f>
        <v>0</v>
      </c>
      <c r="D11" s="43">
        <f>Displacement_Number!D11*'Temporary Relocation Numbers'!$C$2</f>
        <v>0</v>
      </c>
      <c r="E11" s="43">
        <f>Displacement_Number!E11*'Temporary Relocation Numbers'!$C$2</f>
        <v>0</v>
      </c>
      <c r="F11" s="43">
        <f>Displacement_Number!F11*'Temporary Relocation Numbers'!$C$2</f>
        <v>0</v>
      </c>
      <c r="G11" s="43">
        <f>Displacement_Number!G11*'Temporary Relocation Numbers'!$C$2</f>
        <v>0</v>
      </c>
      <c r="H11" s="44">
        <f>Displacement_Number!H11*'Temporary Relocation Numbers'!$I$2</f>
        <v>116.07625049621056</v>
      </c>
      <c r="I11" s="44">
        <f>Displacement_Number!I11*'Temporary Relocation Numbers'!$I$2</f>
        <v>141.82771497433339</v>
      </c>
      <c r="J11" s="44">
        <f>Displacement_Number!J11*'Temporary Relocation Numbers'!$I$2</f>
        <v>92.70984882499144</v>
      </c>
      <c r="K11" s="44">
        <f>Displacement_Number!K11*'Temporary Relocation Numbers'!$I$2</f>
        <v>100.66595345250791</v>
      </c>
      <c r="L11" s="44">
        <f>Displacement_Number!L11*'Temporary Relocation Numbers'!$I$2</f>
        <v>82.777625391033354</v>
      </c>
      <c r="M11" s="44">
        <f>Displacement_Number!M11*'Temporary Relocation Numbers'!$I$2</f>
        <v>33.898013349512532</v>
      </c>
      <c r="N11" s="45">
        <f>Displacement_Number!N11*'Temporary Relocation Numbers'!$O$2</f>
        <v>43288.957301870774</v>
      </c>
      <c r="O11" s="45">
        <f>Displacement_Number!O11*'Temporary Relocation Numbers'!$O$2</f>
        <v>88674.487255025975</v>
      </c>
      <c r="P11" s="45">
        <f>Displacement_Number!P11*'Temporary Relocation Numbers'!$O$2</f>
        <v>67220.891419519205</v>
      </c>
      <c r="Q11" s="45">
        <f>Displacement_Number!Q11*'Temporary Relocation Numbers'!$O$2</f>
        <v>33063.666642374475</v>
      </c>
      <c r="R11" s="45">
        <f>Displacement_Number!R11*'Temporary Relocation Numbers'!$O$2</f>
        <v>21206.840442640932</v>
      </c>
      <c r="S11" s="45">
        <f>Displacement_Number!S11*'Temporary Relocation Numbers'!$O$2</f>
        <v>11579.131551225422</v>
      </c>
      <c r="U11">
        <v>2030</v>
      </c>
      <c r="V11" s="43">
        <f>Displacement_Number!V11*'Temporary Relocation Numbers'!$C$2</f>
        <v>0</v>
      </c>
      <c r="W11" s="43">
        <f>Displacement_Number!W11*'Temporary Relocation Numbers'!$C$2</f>
        <v>0</v>
      </c>
      <c r="X11" s="43">
        <f>Displacement_Number!X11*'Temporary Relocation Numbers'!$C$2</f>
        <v>0</v>
      </c>
      <c r="Y11" s="43">
        <f>Displacement_Number!Y11*'Temporary Relocation Numbers'!$C$2</f>
        <v>0</v>
      </c>
      <c r="Z11" s="43">
        <f>Displacement_Number!Z11*'Temporary Relocation Numbers'!$C$2</f>
        <v>0</v>
      </c>
      <c r="AA11" s="43">
        <f>Displacement_Number!AA11*'Temporary Relocation Numbers'!$C$2</f>
        <v>0</v>
      </c>
      <c r="AB11" s="44">
        <f>Displacement_Number!AB11*'Temporary Relocation Numbers'!$I$2</f>
        <v>108.06416523262565</v>
      </c>
      <c r="AC11" s="44">
        <f>Displacement_Number!AC11*'Temporary Relocation Numbers'!$I$2</f>
        <v>129.5159311574655</v>
      </c>
      <c r="AD11" s="44">
        <f>Displacement_Number!AD11*'Temporary Relocation Numbers'!$I$2</f>
        <v>83.772780717097376</v>
      </c>
      <c r="AE11" s="44">
        <f>Displacement_Number!AE11*'Temporary Relocation Numbers'!$I$2</f>
        <v>100.40692156892021</v>
      </c>
      <c r="AF11" s="44">
        <f>Displacement_Number!AF11*'Temporary Relocation Numbers'!$I$2</f>
        <v>81.086728340266376</v>
      </c>
      <c r="AG11" s="44">
        <f>Displacement_Number!AG11*'Temporary Relocation Numbers'!$I$2</f>
        <v>31.004275835295299</v>
      </c>
      <c r="AH11" s="45">
        <f>Displacement_Number!AH11*'Temporary Relocation Numbers'!$O$2</f>
        <v>40300.96608582441</v>
      </c>
      <c r="AI11" s="45">
        <f>Displacement_Number!AI11*'Temporary Relocation Numbers'!$O$2</f>
        <v>80976.830154979893</v>
      </c>
      <c r="AJ11" s="45">
        <f>Displacement_Number!AJ11*'Temporary Relocation Numbers'!$O$2</f>
        <v>60740.914453710044</v>
      </c>
      <c r="AK11" s="45">
        <f>Displacement_Number!AK11*'Temporary Relocation Numbers'!$O$2</f>
        <v>32978.587789446014</v>
      </c>
      <c r="AL11" s="45">
        <f>Displacement_Number!AL11*'Temporary Relocation Numbers'!$O$2</f>
        <v>20773.64869799792</v>
      </c>
      <c r="AM11" s="45">
        <f>Displacement_Number!AM11*'Temporary Relocation Numbers'!$O$2</f>
        <v>10590.667507437463</v>
      </c>
    </row>
    <row r="12" spans="1:39" x14ac:dyDescent="0.35">
      <c r="A12">
        <v>2031</v>
      </c>
      <c r="B12" s="43">
        <f>Displacement_Number!B12*'Temporary Relocation Numbers'!$C$2</f>
        <v>0</v>
      </c>
      <c r="C12" s="43">
        <f>Displacement_Number!C12*'Temporary Relocation Numbers'!$C$2</f>
        <v>0</v>
      </c>
      <c r="D12" s="43">
        <f>Displacement_Number!D12*'Temporary Relocation Numbers'!$C$2</f>
        <v>0</v>
      </c>
      <c r="E12" s="43">
        <f>Displacement_Number!E12*'Temporary Relocation Numbers'!$C$2</f>
        <v>0</v>
      </c>
      <c r="F12" s="43">
        <f>Displacement_Number!F12*'Temporary Relocation Numbers'!$C$2</f>
        <v>0</v>
      </c>
      <c r="G12" s="43">
        <f>Displacement_Number!G12*'Temporary Relocation Numbers'!$C$2</f>
        <v>0</v>
      </c>
      <c r="H12" s="44">
        <f>Displacement_Number!H12*'Temporary Relocation Numbers'!$I$2</f>
        <v>116.77657918422055</v>
      </c>
      <c r="I12" s="44">
        <f>Displacement_Number!I12*'Temporary Relocation Numbers'!$I$2</f>
        <v>142.68341126988761</v>
      </c>
      <c r="J12" s="44">
        <f>Displacement_Number!J12*'Temporary Relocation Numbers'!$I$2</f>
        <v>93.269199825007831</v>
      </c>
      <c r="K12" s="44">
        <f>Displacement_Number!K12*'Temporary Relocation Numbers'!$I$2</f>
        <v>101.27330641926289</v>
      </c>
      <c r="L12" s="44">
        <f>Displacement_Number!L12*'Temporary Relocation Numbers'!$I$2</f>
        <v>83.277051807193956</v>
      </c>
      <c r="M12" s="44">
        <f>Displacement_Number!M12*'Temporary Relocation Numbers'!$I$2</f>
        <v>34.102531940643139</v>
      </c>
      <c r="N12" s="45">
        <f>Displacement_Number!N12*'Temporary Relocation Numbers'!$O$2</f>
        <v>43890.321096414271</v>
      </c>
      <c r="O12" s="45">
        <f>Displacement_Number!O12*'Temporary Relocation Numbers'!$O$2</f>
        <v>89906.340121405286</v>
      </c>
      <c r="P12" s="45">
        <f>Displacement_Number!P12*'Temporary Relocation Numbers'!$O$2</f>
        <v>68154.714104476574</v>
      </c>
      <c r="Q12" s="45">
        <f>Displacement_Number!Q12*'Temporary Relocation Numbers'!$O$2</f>
        <v>33522.982210890608</v>
      </c>
      <c r="R12" s="45">
        <f>Displacement_Number!R12*'Temporary Relocation Numbers'!$O$2</f>
        <v>21501.442734628075</v>
      </c>
      <c r="S12" s="45">
        <f>Displacement_Number!S12*'Temporary Relocation Numbers'!$O$2</f>
        <v>11739.987134754623</v>
      </c>
      <c r="U12">
        <v>2031</v>
      </c>
      <c r="V12" s="43">
        <f>Displacement_Number!V12*'Temporary Relocation Numbers'!$C$2</f>
        <v>0</v>
      </c>
      <c r="W12" s="43">
        <f>Displacement_Number!W12*'Temporary Relocation Numbers'!$C$2</f>
        <v>0</v>
      </c>
      <c r="X12" s="43">
        <f>Displacement_Number!X12*'Temporary Relocation Numbers'!$C$2</f>
        <v>0</v>
      </c>
      <c r="Y12" s="43">
        <f>Displacement_Number!Y12*'Temporary Relocation Numbers'!$C$2</f>
        <v>0</v>
      </c>
      <c r="Z12" s="43">
        <f>Displacement_Number!Z12*'Temporary Relocation Numbers'!$C$2</f>
        <v>0</v>
      </c>
      <c r="AA12" s="43">
        <f>Displacement_Number!AA12*'Temporary Relocation Numbers'!$C$2</f>
        <v>0</v>
      </c>
      <c r="AB12" s="44">
        <f>Displacement_Number!AB12*'Temporary Relocation Numbers'!$I$2</f>
        <v>108.71615420310616</v>
      </c>
      <c r="AC12" s="44">
        <f>Displacement_Number!AC12*'Temporary Relocation Numbers'!$I$2</f>
        <v>130.29734614766505</v>
      </c>
      <c r="AD12" s="44">
        <f>Displacement_Number!AD12*'Temporary Relocation Numbers'!$I$2</f>
        <v>84.278211254005257</v>
      </c>
      <c r="AE12" s="44">
        <f>Displacement_Number!AE12*'Temporary Relocation Numbers'!$I$2</f>
        <v>101.01271170556646</v>
      </c>
      <c r="AF12" s="44">
        <f>Displacement_Number!AF12*'Temporary Relocation Numbers'!$I$2</f>
        <v>81.575952982092772</v>
      </c>
      <c r="AG12" s="44">
        <f>Displacement_Number!AG12*'Temporary Relocation Numbers'!$I$2</f>
        <v>31.191335494145505</v>
      </c>
      <c r="AH12" s="45">
        <f>Displacement_Number!AH12*'Temporary Relocation Numbers'!$O$2</f>
        <v>40860.821148170595</v>
      </c>
      <c r="AI12" s="45">
        <f>Displacement_Number!AI12*'Temporary Relocation Numbers'!$O$2</f>
        <v>82101.748307027839</v>
      </c>
      <c r="AJ12" s="45">
        <f>Displacement_Number!AJ12*'Temporary Relocation Numbers'!$O$2</f>
        <v>61584.718256726235</v>
      </c>
      <c r="AK12" s="45">
        <f>Displacement_Number!AK12*'Temporary Relocation Numbers'!$O$2</f>
        <v>33436.721455116218</v>
      </c>
      <c r="AL12" s="45">
        <f>Displacement_Number!AL12*'Temporary Relocation Numbers'!$O$2</f>
        <v>21062.233154316098</v>
      </c>
      <c r="AM12" s="45">
        <f>Displacement_Number!AM12*'Temporary Relocation Numbers'!$O$2</f>
        <v>10737.791494615269</v>
      </c>
    </row>
    <row r="13" spans="1:39" x14ac:dyDescent="0.35">
      <c r="A13">
        <v>2032</v>
      </c>
      <c r="B13" s="43">
        <f>Displacement_Number!B13*'Temporary Relocation Numbers'!$C$2</f>
        <v>0</v>
      </c>
      <c r="C13" s="43">
        <f>Displacement_Number!C13*'Temporary Relocation Numbers'!$C$2</f>
        <v>0</v>
      </c>
      <c r="D13" s="43">
        <f>Displacement_Number!D13*'Temporary Relocation Numbers'!$C$2</f>
        <v>0</v>
      </c>
      <c r="E13" s="43">
        <f>Displacement_Number!E13*'Temporary Relocation Numbers'!$C$2</f>
        <v>0</v>
      </c>
      <c r="F13" s="43">
        <f>Displacement_Number!F13*'Temporary Relocation Numbers'!$C$2</f>
        <v>0</v>
      </c>
      <c r="G13" s="43">
        <f>Displacement_Number!G13*'Temporary Relocation Numbers'!$C$2</f>
        <v>0</v>
      </c>
      <c r="H13" s="44">
        <f>Displacement_Number!H13*'Temporary Relocation Numbers'!$I$2</f>
        <v>117.48113320057421</v>
      </c>
      <c r="I13" s="44">
        <f>Displacement_Number!I13*'Temporary Relocation Numbers'!$I$2</f>
        <v>143.54427028099684</v>
      </c>
      <c r="J13" s="44">
        <f>Displacement_Number!J13*'Temporary Relocation Numbers'!$I$2</f>
        <v>93.831925585582965</v>
      </c>
      <c r="K13" s="44">
        <f>Displacement_Number!K13*'Temporary Relocation Numbers'!$I$2</f>
        <v>101.88432375926006</v>
      </c>
      <c r="L13" s="44">
        <f>Displacement_Number!L13*'Temporary Relocation Numbers'!$I$2</f>
        <v>83.779491437903587</v>
      </c>
      <c r="M13" s="44">
        <f>Displacement_Number!M13*'Temporary Relocation Numbers'!$I$2</f>
        <v>34.308284464089695</v>
      </c>
      <c r="N13" s="45">
        <f>Displacement_Number!N13*'Temporary Relocation Numbers'!$O$2</f>
        <v>44500.038947879613</v>
      </c>
      <c r="O13" s="45">
        <f>Displacement_Number!O13*'Temporary Relocation Numbers'!$O$2</f>
        <v>91155.305705674284</v>
      </c>
      <c r="P13" s="45">
        <f>Displacement_Number!P13*'Temporary Relocation Numbers'!$O$2</f>
        <v>69101.509316107215</v>
      </c>
      <c r="Q13" s="45">
        <f>Displacement_Number!Q13*'Temporary Relocation Numbers'!$O$2</f>
        <v>33988.678523374532</v>
      </c>
      <c r="R13" s="45">
        <f>Displacement_Number!R13*'Temporary Relocation Numbers'!$O$2</f>
        <v>21800.137598098408</v>
      </c>
      <c r="S13" s="45">
        <f>Displacement_Number!S13*'Temporary Relocation Numbers'!$O$2</f>
        <v>11903.077300267634</v>
      </c>
      <c r="U13">
        <v>2032</v>
      </c>
      <c r="V13" s="43">
        <f>Displacement_Number!V13*'Temporary Relocation Numbers'!$C$2</f>
        <v>0</v>
      </c>
      <c r="W13" s="43">
        <f>Displacement_Number!W13*'Temporary Relocation Numbers'!$C$2</f>
        <v>0</v>
      </c>
      <c r="X13" s="43">
        <f>Displacement_Number!X13*'Temporary Relocation Numbers'!$C$2</f>
        <v>0</v>
      </c>
      <c r="Y13" s="43">
        <f>Displacement_Number!Y13*'Temporary Relocation Numbers'!$C$2</f>
        <v>0</v>
      </c>
      <c r="Z13" s="43">
        <f>Displacement_Number!Z13*'Temporary Relocation Numbers'!$C$2</f>
        <v>0</v>
      </c>
      <c r="AA13" s="43">
        <f>Displacement_Number!AA13*'Temporary Relocation Numbers'!$C$2</f>
        <v>0</v>
      </c>
      <c r="AB13" s="44">
        <f>Displacement_Number!AB13*'Temporary Relocation Numbers'!$I$2</f>
        <v>109.37207685147803</v>
      </c>
      <c r="AC13" s="44">
        <f>Displacement_Number!AC13*'Temporary Relocation Numbers'!$I$2</f>
        <v>131.08347568827907</v>
      </c>
      <c r="AD13" s="44">
        <f>Displacement_Number!AD13*'Temporary Relocation Numbers'!$I$2</f>
        <v>84.786691230426214</v>
      </c>
      <c r="AE13" s="44">
        <f>Displacement_Number!AE13*'Temporary Relocation Numbers'!$I$2</f>
        <v>101.62215678635327</v>
      </c>
      <c r="AF13" s="44">
        <f>Displacement_Number!AF13*'Temporary Relocation Numbers'!$I$2</f>
        <v>82.068129287589301</v>
      </c>
      <c r="AG13" s="44">
        <f>Displacement_Number!AG13*'Temporary Relocation Numbers'!$I$2</f>
        <v>31.379523749456244</v>
      </c>
      <c r="AH13" s="45">
        <f>Displacement_Number!AH13*'Temporary Relocation Numbers'!$O$2</f>
        <v>41428.453634268022</v>
      </c>
      <c r="AI13" s="45">
        <f>Displacement_Number!AI13*'Temporary Relocation Numbers'!$O$2</f>
        <v>83242.293655724323</v>
      </c>
      <c r="AJ13" s="45">
        <f>Displacement_Number!AJ13*'Temporary Relocation Numbers'!$O$2</f>
        <v>62440.244057417134</v>
      </c>
      <c r="AK13" s="45">
        <f>Displacement_Number!AK13*'Temporary Relocation Numbers'!$O$2</f>
        <v>33901.219445934606</v>
      </c>
      <c r="AL13" s="45">
        <f>Displacement_Number!AL13*'Temporary Relocation Numbers'!$O$2</f>
        <v>21354.826583234099</v>
      </c>
      <c r="AM13" s="45">
        <f>Displacement_Number!AM13*'Temporary Relocation Numbers'!$O$2</f>
        <v>10886.959306470591</v>
      </c>
    </row>
    <row r="14" spans="1:39" x14ac:dyDescent="0.35">
      <c r="A14">
        <v>2033</v>
      </c>
      <c r="B14" s="43">
        <f>Displacement_Number!B14*'Temporary Relocation Numbers'!$C$2</f>
        <v>0</v>
      </c>
      <c r="C14" s="43">
        <f>Displacement_Number!C14*'Temporary Relocation Numbers'!$C$2</f>
        <v>0</v>
      </c>
      <c r="D14" s="43">
        <f>Displacement_Number!D14*'Temporary Relocation Numbers'!$C$2</f>
        <v>0</v>
      </c>
      <c r="E14" s="43">
        <f>Displacement_Number!E14*'Temporary Relocation Numbers'!$C$2</f>
        <v>0</v>
      </c>
      <c r="F14" s="43">
        <f>Displacement_Number!F14*'Temporary Relocation Numbers'!$C$2</f>
        <v>0</v>
      </c>
      <c r="G14" s="43">
        <f>Displacement_Number!G14*'Temporary Relocation Numbers'!$C$2</f>
        <v>0</v>
      </c>
      <c r="H14" s="44">
        <f>Displacement_Number!H14*'Temporary Relocation Numbers'!$I$2</f>
        <v>118.18993803815786</v>
      </c>
      <c r="I14" s="44">
        <f>Displacement_Number!I14*'Temporary Relocation Numbers'!$I$2</f>
        <v>144.41032315613279</v>
      </c>
      <c r="J14" s="44">
        <f>Displacement_Number!J14*'Temporary Relocation Numbers'!$I$2</f>
        <v>94.398046467829644</v>
      </c>
      <c r="K14" s="44">
        <f>Displacement_Number!K14*'Temporary Relocation Numbers'!$I$2</f>
        <v>102.49902758094697</v>
      </c>
      <c r="L14" s="44">
        <f>Displacement_Number!L14*'Temporary Relocation Numbers'!$I$2</f>
        <v>84.284962462941266</v>
      </c>
      <c r="M14" s="44">
        <f>Displacement_Number!M14*'Temporary Relocation Numbers'!$I$2</f>
        <v>34.515278364598167</v>
      </c>
      <c r="N14" s="45">
        <f>Displacement_Number!N14*'Temporary Relocation Numbers'!$O$2</f>
        <v>45118.226909590427</v>
      </c>
      <c r="O14" s="45">
        <f>Displacement_Number!O14*'Temporary Relocation Numbers'!$O$2</f>
        <v>92421.62173517971</v>
      </c>
      <c r="P14" s="45">
        <f>Displacement_Number!P14*'Temporary Relocation Numbers'!$O$2</f>
        <v>70061.457266833677</v>
      </c>
      <c r="Q14" s="45">
        <f>Displacement_Number!Q14*'Temporary Relocation Numbers'!$O$2</f>
        <v>34460.844220178042</v>
      </c>
      <c r="R14" s="45">
        <f>Displacement_Number!R14*'Temporary Relocation Numbers'!$O$2</f>
        <v>22102.981886449896</v>
      </c>
      <c r="S14" s="45">
        <f>Displacement_Number!S14*'Temporary Relocation Numbers'!$O$2</f>
        <v>12068.433090246988</v>
      </c>
      <c r="U14">
        <v>2033</v>
      </c>
      <c r="V14" s="43">
        <f>Displacement_Number!V14*'Temporary Relocation Numbers'!$C$2</f>
        <v>0</v>
      </c>
      <c r="W14" s="43">
        <f>Displacement_Number!W14*'Temporary Relocation Numbers'!$C$2</f>
        <v>0</v>
      </c>
      <c r="X14" s="43">
        <f>Displacement_Number!X14*'Temporary Relocation Numbers'!$C$2</f>
        <v>0</v>
      </c>
      <c r="Y14" s="43">
        <f>Displacement_Number!Y14*'Temporary Relocation Numbers'!$C$2</f>
        <v>0</v>
      </c>
      <c r="Z14" s="43">
        <f>Displacement_Number!Z14*'Temporary Relocation Numbers'!$C$2</f>
        <v>0</v>
      </c>
      <c r="AA14" s="43">
        <f>Displacement_Number!AA14*'Temporary Relocation Numbers'!$C$2</f>
        <v>0</v>
      </c>
      <c r="AB14" s="44">
        <f>Displacement_Number!AB14*'Temporary Relocation Numbers'!$I$2</f>
        <v>110.03195691099825</v>
      </c>
      <c r="AC14" s="44">
        <f>Displacement_Number!AC14*'Temporary Relocation Numbers'!$I$2</f>
        <v>131.87434822384188</v>
      </c>
      <c r="AD14" s="44">
        <f>Displacement_Number!AD14*'Temporary Relocation Numbers'!$I$2</f>
        <v>85.298239044697212</v>
      </c>
      <c r="AE14" s="44">
        <f>Displacement_Number!AE14*'Temporary Relocation Numbers'!$I$2</f>
        <v>102.23527886283917</v>
      </c>
      <c r="AF14" s="44">
        <f>Displacement_Number!AF14*'Temporary Relocation Numbers'!$I$2</f>
        <v>82.56327506517701</v>
      </c>
      <c r="AG14" s="44">
        <f>Displacement_Number!AG14*'Temporary Relocation Numbers'!$I$2</f>
        <v>31.568847410445386</v>
      </c>
      <c r="AH14" s="45">
        <f>Displacement_Number!AH14*'Temporary Relocation Numbers'!$O$2</f>
        <v>42003.97158693758</v>
      </c>
      <c r="AI14" s="45">
        <f>Displacement_Number!AI14*'Temporary Relocation Numbers'!$O$2</f>
        <v>84398.683291774665</v>
      </c>
      <c r="AJ14" s="45">
        <f>Displacement_Number!AJ14*'Temporary Relocation Numbers'!$O$2</f>
        <v>63307.654696041267</v>
      </c>
      <c r="AK14" s="45">
        <f>Displacement_Number!AK14*'Temporary Relocation Numbers'!$O$2</f>
        <v>34372.170174165192</v>
      </c>
      <c r="AL14" s="45">
        <f>Displacement_Number!AL14*'Temporary Relocation Numbers'!$O$2</f>
        <v>21651.484676806544</v>
      </c>
      <c r="AM14" s="45">
        <f>Displacement_Number!AM14*'Temporary Relocation Numbers'!$O$2</f>
        <v>11038.199335513676</v>
      </c>
    </row>
    <row r="15" spans="1:39" x14ac:dyDescent="0.35">
      <c r="A15">
        <v>2034</v>
      </c>
      <c r="B15" s="43">
        <f>Displacement_Number!B15*'Temporary Relocation Numbers'!$C$2</f>
        <v>0</v>
      </c>
      <c r="C15" s="43">
        <f>Displacement_Number!C15*'Temporary Relocation Numbers'!$C$2</f>
        <v>0</v>
      </c>
      <c r="D15" s="43">
        <f>Displacement_Number!D15*'Temporary Relocation Numbers'!$C$2</f>
        <v>0</v>
      </c>
      <c r="E15" s="43">
        <f>Displacement_Number!E15*'Temporary Relocation Numbers'!$C$2</f>
        <v>0</v>
      </c>
      <c r="F15" s="43">
        <f>Displacement_Number!F15*'Temporary Relocation Numbers'!$C$2</f>
        <v>0</v>
      </c>
      <c r="G15" s="43">
        <f>Displacement_Number!G15*'Temporary Relocation Numbers'!$C$2</f>
        <v>0</v>
      </c>
      <c r="H15" s="44">
        <f>Displacement_Number!H15*'Temporary Relocation Numbers'!$I$2</f>
        <v>118.90301934366531</v>
      </c>
      <c r="I15" s="44">
        <f>Displacement_Number!I15*'Temporary Relocation Numbers'!$I$2</f>
        <v>145.28160123169687</v>
      </c>
      <c r="J15" s="44">
        <f>Displacement_Number!J15*'Temporary Relocation Numbers'!$I$2</f>
        <v>94.967582955706476</v>
      </c>
      <c r="K15" s="44">
        <f>Displacement_Number!K15*'Temporary Relocation Numbers'!$I$2</f>
        <v>103.11744012615929</v>
      </c>
      <c r="L15" s="44">
        <f>Displacement_Number!L15*'Temporary Relocation Numbers'!$I$2</f>
        <v>84.793483171771101</v>
      </c>
      <c r="M15" s="44">
        <f>Displacement_Number!M15*'Temporary Relocation Numbers'!$I$2</f>
        <v>34.723521131831312</v>
      </c>
      <c r="N15" s="45">
        <f>Displacement_Number!N15*'Temporary Relocation Numbers'!$O$2</f>
        <v>45745.002647065929</v>
      </c>
      <c r="O15" s="45">
        <f>Displacement_Number!O15*'Temporary Relocation Numbers'!$O$2</f>
        <v>93705.529239741591</v>
      </c>
      <c r="P15" s="45">
        <f>Displacement_Number!P15*'Temporary Relocation Numbers'!$O$2</f>
        <v>71034.740672562853</v>
      </c>
      <c r="Q15" s="45">
        <f>Displacement_Number!Q15*'Temporary Relocation Numbers'!$O$2</f>
        <v>34939.56917303161</v>
      </c>
      <c r="R15" s="45">
        <f>Displacement_Number!R15*'Temporary Relocation Numbers'!$O$2</f>
        <v>22410.033242879468</v>
      </c>
      <c r="S15" s="45">
        <f>Displacement_Number!S15*'Temporary Relocation Numbers'!$O$2</f>
        <v>12236.085978412797</v>
      </c>
      <c r="U15">
        <v>2034</v>
      </c>
      <c r="V15" s="43">
        <f>Displacement_Number!V15*'Temporary Relocation Numbers'!$C$2</f>
        <v>0</v>
      </c>
      <c r="W15" s="43">
        <f>Displacement_Number!W15*'Temporary Relocation Numbers'!$C$2</f>
        <v>0</v>
      </c>
      <c r="X15" s="43">
        <f>Displacement_Number!X15*'Temporary Relocation Numbers'!$C$2</f>
        <v>0</v>
      </c>
      <c r="Y15" s="43">
        <f>Displacement_Number!Y15*'Temporary Relocation Numbers'!$C$2</f>
        <v>0</v>
      </c>
      <c r="Z15" s="43">
        <f>Displacement_Number!Z15*'Temporary Relocation Numbers'!$C$2</f>
        <v>0</v>
      </c>
      <c r="AA15" s="43">
        <f>Displacement_Number!AA15*'Temporary Relocation Numbers'!$C$2</f>
        <v>0</v>
      </c>
      <c r="AB15" s="44">
        <f>Displacement_Number!AB15*'Temporary Relocation Numbers'!$I$2</f>
        <v>110.6958182581148</v>
      </c>
      <c r="AC15" s="44">
        <f>Displacement_Number!AC15*'Temporary Relocation Numbers'!$I$2</f>
        <v>132.66999237050385</v>
      </c>
      <c r="AD15" s="44">
        <f>Displacement_Number!AD15*'Temporary Relocation Numbers'!$I$2</f>
        <v>85.81287320615894</v>
      </c>
      <c r="AE15" s="44">
        <f>Displacement_Number!AE15*'Temporary Relocation Numbers'!$I$2</f>
        <v>102.85210011962748</v>
      </c>
      <c r="AF15" s="44">
        <f>Displacement_Number!AF15*'Temporary Relocation Numbers'!$I$2</f>
        <v>83.061408230721412</v>
      </c>
      <c r="AG15" s="44">
        <f>Displacement_Number!AG15*'Temporary Relocation Numbers'!$I$2</f>
        <v>31.759313327413185</v>
      </c>
      <c r="AH15" s="45">
        <f>Displacement_Number!AH15*'Temporary Relocation Numbers'!$O$2</f>
        <v>42587.484549914996</v>
      </c>
      <c r="AI15" s="45">
        <f>Displacement_Number!AI15*'Temporary Relocation Numbers'!$O$2</f>
        <v>85571.137321676244</v>
      </c>
      <c r="AJ15" s="45">
        <f>Displacement_Number!AJ15*'Temporary Relocation Numbers'!$O$2</f>
        <v>64187.115275010103</v>
      </c>
      <c r="AK15" s="45">
        <f>Displacement_Number!AK15*'Temporary Relocation Numbers'!$O$2</f>
        <v>34849.663280282053</v>
      </c>
      <c r="AL15" s="45">
        <f>Displacement_Number!AL15*'Temporary Relocation Numbers'!$O$2</f>
        <v>21952.263900753842</v>
      </c>
      <c r="AM15" s="45">
        <f>Displacement_Number!AM15*'Temporary Relocation Numbers'!$O$2</f>
        <v>11191.540368679309</v>
      </c>
    </row>
    <row r="16" spans="1:39" x14ac:dyDescent="0.35">
      <c r="A16">
        <v>2035</v>
      </c>
      <c r="B16" s="43">
        <f>Displacement_Number!B16*'Temporary Relocation Numbers'!$C$2</f>
        <v>0</v>
      </c>
      <c r="C16" s="43">
        <f>Displacement_Number!C16*'Temporary Relocation Numbers'!$C$2</f>
        <v>0</v>
      </c>
      <c r="D16" s="43">
        <f>Displacement_Number!D16*'Temporary Relocation Numbers'!$C$2</f>
        <v>0</v>
      </c>
      <c r="E16" s="43">
        <f>Displacement_Number!E16*'Temporary Relocation Numbers'!$C$2</f>
        <v>0</v>
      </c>
      <c r="F16" s="43">
        <f>Displacement_Number!F16*'Temporary Relocation Numbers'!$C$2</f>
        <v>0</v>
      </c>
      <c r="G16" s="43">
        <f>Displacement_Number!G16*'Temporary Relocation Numbers'!$C$2</f>
        <v>0</v>
      </c>
      <c r="H16" s="44">
        <f>Displacement_Number!H16*'Temporary Relocation Numbers'!$I$2</f>
        <v>119.62040291852583</v>
      </c>
      <c r="I16" s="44">
        <f>Displacement_Number!I16*'Temporary Relocation Numbers'!$I$2</f>
        <v>146.15813603315402</v>
      </c>
      <c r="J16" s="44">
        <f>Displacement_Number!J16*'Temporary Relocation Numbers'!$I$2</f>
        <v>95.540555656758869</v>
      </c>
      <c r="K16" s="44">
        <f>Displacement_Number!K16*'Temporary Relocation Numbers'!$I$2</f>
        <v>103.73958377092545</v>
      </c>
      <c r="L16" s="44">
        <f>Displacement_Number!L16*'Temporary Relocation Numbers'!$I$2</f>
        <v>85.305071964203918</v>
      </c>
      <c r="M16" s="44">
        <f>Displacement_Number!M16*'Temporary Relocation Numbers'!$I$2</f>
        <v>34.93302030063964</v>
      </c>
      <c r="N16" s="45">
        <f>Displacement_Number!N16*'Temporary Relocation Numbers'!$O$2</f>
        <v>46380.485460417323</v>
      </c>
      <c r="O16" s="45">
        <f>Displacement_Number!O16*'Temporary Relocation Numbers'!$O$2</f>
        <v>95007.272597530478</v>
      </c>
      <c r="P16" s="45">
        <f>Displacement_Number!P16*'Temporary Relocation Numbers'!$O$2</f>
        <v>72021.544787463965</v>
      </c>
      <c r="Q16" s="45">
        <f>Displacement_Number!Q16*'Temporary Relocation Numbers'!$O$2</f>
        <v>35424.944502150487</v>
      </c>
      <c r="R16" s="45">
        <f>Displacement_Number!R16*'Temporary Relocation Numbers'!$O$2</f>
        <v>22721.350111354866</v>
      </c>
      <c r="S16" s="45">
        <f>Displacement_Number!S16*'Temporary Relocation Numbers'!$O$2</f>
        <v>12406.067875713448</v>
      </c>
      <c r="U16">
        <v>2035</v>
      </c>
      <c r="V16" s="43">
        <f>Displacement_Number!V16*'Temporary Relocation Numbers'!$C$2</f>
        <v>0</v>
      </c>
      <c r="W16" s="43">
        <f>Displacement_Number!W16*'Temporary Relocation Numbers'!$C$2</f>
        <v>0</v>
      </c>
      <c r="X16" s="43">
        <f>Displacement_Number!X16*'Temporary Relocation Numbers'!$C$2</f>
        <v>0</v>
      </c>
      <c r="Y16" s="43">
        <f>Displacement_Number!Y16*'Temporary Relocation Numbers'!$C$2</f>
        <v>0</v>
      </c>
      <c r="Z16" s="43">
        <f>Displacement_Number!Z16*'Temporary Relocation Numbers'!$C$2</f>
        <v>0</v>
      </c>
      <c r="AA16" s="43">
        <f>Displacement_Number!AA16*'Temporary Relocation Numbers'!$C$2</f>
        <v>0</v>
      </c>
      <c r="AB16" s="44">
        <f>Displacement_Number!AB16*'Temporary Relocation Numbers'!$I$2</f>
        <v>111.36368491333062</v>
      </c>
      <c r="AC16" s="44">
        <f>Displacement_Number!AC16*'Temporary Relocation Numbers'!$I$2</f>
        <v>133.47043691706651</v>
      </c>
      <c r="AD16" s="44">
        <f>Displacement_Number!AD16*'Temporary Relocation Numbers'!$I$2</f>
        <v>86.330612335825251</v>
      </c>
      <c r="AE16" s="44">
        <f>Displacement_Number!AE16*'Temporary Relocation Numbers'!$I$2</f>
        <v>103.47264287516906</v>
      </c>
      <c r="AF16" s="44">
        <f>Displacement_Number!AF16*'Temporary Relocation Numbers'!$I$2</f>
        <v>83.562546808180755</v>
      </c>
      <c r="AG16" s="44">
        <f>Displacement_Number!AG16*'Temporary Relocation Numbers'!$I$2</f>
        <v>31.950928391990171</v>
      </c>
      <c r="AH16" s="45">
        <f>Displacement_Number!AH16*'Temporary Relocation Numbers'!$O$2</f>
        <v>43179.103588701408</v>
      </c>
      <c r="AI16" s="45">
        <f>Displacement_Number!AI16*'Temporary Relocation Numbers'!$O$2</f>
        <v>86759.878909613311</v>
      </c>
      <c r="AJ16" s="45">
        <f>Displacement_Number!AJ16*'Temporary Relocation Numbers'!$O$2</f>
        <v>65078.793190313285</v>
      </c>
      <c r="AK16" s="45">
        <f>Displacement_Number!AK16*'Temporary Relocation Numbers'!$O$2</f>
        <v>35333.789650031496</v>
      </c>
      <c r="AL16" s="45">
        <f>Displacement_Number!AL16*'Temporary Relocation Numbers'!$O$2</f>
        <v>22257.221505209858</v>
      </c>
      <c r="AM16" s="45">
        <f>Displacement_Number!AM16*'Temporary Relocation Numbers'!$O$2</f>
        <v>11347.011592806131</v>
      </c>
    </row>
    <row r="17" spans="1:39" x14ac:dyDescent="0.35">
      <c r="A17">
        <v>2036</v>
      </c>
      <c r="B17" s="43">
        <f>Displacement_Number!B17*'Temporary Relocation Numbers'!$C$2</f>
        <v>0</v>
      </c>
      <c r="C17" s="43">
        <f>Displacement_Number!C17*'Temporary Relocation Numbers'!$C$2</f>
        <v>0</v>
      </c>
      <c r="D17" s="43">
        <f>Displacement_Number!D17*'Temporary Relocation Numbers'!$C$2</f>
        <v>0</v>
      </c>
      <c r="E17" s="43">
        <f>Displacement_Number!E17*'Temporary Relocation Numbers'!$C$2</f>
        <v>0</v>
      </c>
      <c r="F17" s="43">
        <f>Displacement_Number!F17*'Temporary Relocation Numbers'!$C$2</f>
        <v>0</v>
      </c>
      <c r="G17" s="43">
        <f>Displacement_Number!G17*'Temporary Relocation Numbers'!$C$2</f>
        <v>0</v>
      </c>
      <c r="H17" s="44">
        <f>Displacement_Number!H17*'Temporary Relocation Numbers'!$I$2</f>
        <v>120.34211471983777</v>
      </c>
      <c r="I17" s="44">
        <f>Displacement_Number!I17*'Temporary Relocation Numbers'!$I$2</f>
        <v>147.03995927617328</v>
      </c>
      <c r="J17" s="44">
        <f>Displacement_Number!J17*'Temporary Relocation Numbers'!$I$2</f>
        <v>96.116985302864876</v>
      </c>
      <c r="K17" s="44">
        <f>Displacement_Number!K17*'Temporary Relocation Numbers'!$I$2</f>
        <v>104.36548102627627</v>
      </c>
      <c r="L17" s="44">
        <f>Displacement_Number!L17*'Temporary Relocation Numbers'!$I$2</f>
        <v>85.819747351063</v>
      </c>
      <c r="M17" s="44">
        <f>Displacement_Number!M17*'Temporary Relocation Numbers'!$I$2</f>
        <v>35.143783451334038</v>
      </c>
      <c r="N17" s="45">
        <f>Displacement_Number!N17*'Temporary Relocation Numbers'!$O$2</f>
        <v>47024.796307055352</v>
      </c>
      <c r="O17" s="45">
        <f>Displacement_Number!O17*'Temporary Relocation Numbers'!$O$2</f>
        <v>96327.099581582341</v>
      </c>
      <c r="P17" s="45">
        <f>Displacement_Number!P17*'Temporary Relocation Numbers'!$O$2</f>
        <v>73022.0574392298</v>
      </c>
      <c r="Q17" s="45">
        <f>Displacement_Number!Q17*'Temporary Relocation Numbers'!$O$2</f>
        <v>35917.062593578506</v>
      </c>
      <c r="R17" s="45">
        <f>Displacement_Number!R17*'Temporary Relocation Numbers'!$O$2</f>
        <v>23036.991747738775</v>
      </c>
      <c r="S17" s="45">
        <f>Displacement_Number!S17*'Temporary Relocation Numbers'!$O$2</f>
        <v>12578.411136399482</v>
      </c>
      <c r="U17">
        <v>2036</v>
      </c>
      <c r="V17" s="43">
        <f>Displacement_Number!V17*'Temporary Relocation Numbers'!$C$2</f>
        <v>0</v>
      </c>
      <c r="W17" s="43">
        <f>Displacement_Number!W17*'Temporary Relocation Numbers'!$C$2</f>
        <v>0</v>
      </c>
      <c r="X17" s="43">
        <f>Displacement_Number!X17*'Temporary Relocation Numbers'!$C$2</f>
        <v>0</v>
      </c>
      <c r="Y17" s="43">
        <f>Displacement_Number!Y17*'Temporary Relocation Numbers'!$C$2</f>
        <v>0</v>
      </c>
      <c r="Z17" s="43">
        <f>Displacement_Number!Z17*'Temporary Relocation Numbers'!$C$2</f>
        <v>0</v>
      </c>
      <c r="AA17" s="43">
        <f>Displacement_Number!AA17*'Temporary Relocation Numbers'!$C$2</f>
        <v>0</v>
      </c>
      <c r="AB17" s="44">
        <f>Displacement_Number!AB17*'Temporary Relocation Numbers'!$I$2</f>
        <v>112.03558104207278</v>
      </c>
      <c r="AC17" s="44">
        <f>Displacement_Number!AC17*'Temporary Relocation Numbers'!$I$2</f>
        <v>134.27571082602429</v>
      </c>
      <c r="AD17" s="44">
        <f>Displacement_Number!AD17*'Temporary Relocation Numbers'!$I$2</f>
        <v>86.851475167057202</v>
      </c>
      <c r="AE17" s="44">
        <f>Displacement_Number!AE17*'Temporary Relocation Numbers'!$I$2</f>
        <v>104.0969295825697</v>
      </c>
      <c r="AF17" s="44">
        <f>Displacement_Number!AF17*'Temporary Relocation Numbers'!$I$2</f>
        <v>84.066708930258073</v>
      </c>
      <c r="AG17" s="44">
        <f>Displacement_Number!AG17*'Temporary Relocation Numbers'!$I$2</f>
        <v>32.143699537386482</v>
      </c>
      <c r="AH17" s="45">
        <f>Displacement_Number!AH17*'Temporary Relocation Numbers'!$O$2</f>
        <v>43778.941311703478</v>
      </c>
      <c r="AI17" s="45">
        <f>Displacement_Number!AI17*'Temporary Relocation Numbers'!$O$2</f>
        <v>87965.134319933917</v>
      </c>
      <c r="AJ17" s="45">
        <f>Displacement_Number!AJ17*'Temporary Relocation Numbers'!$O$2</f>
        <v>65982.858163380806</v>
      </c>
      <c r="AK17" s="45">
        <f>Displacement_Number!AK17*'Temporary Relocation Numbers'!$O$2</f>
        <v>35824.641431731172</v>
      </c>
      <c r="AL17" s="45">
        <f>Displacement_Number!AL17*'Temporary Relocation Numbers'!$O$2</f>
        <v>22566.415535618849</v>
      </c>
      <c r="AM17" s="45">
        <f>Displacement_Number!AM17*'Temporary Relocation Numbers'!$O$2</f>
        <v>11504.642600192023</v>
      </c>
    </row>
    <row r="18" spans="1:39" x14ac:dyDescent="0.35">
      <c r="A18">
        <v>2037</v>
      </c>
      <c r="B18" s="43">
        <f>Displacement_Number!B18*'Temporary Relocation Numbers'!$C$2</f>
        <v>0</v>
      </c>
      <c r="C18" s="43">
        <f>Displacement_Number!C18*'Temporary Relocation Numbers'!$C$2</f>
        <v>0</v>
      </c>
      <c r="D18" s="43">
        <f>Displacement_Number!D18*'Temporary Relocation Numbers'!$C$2</f>
        <v>0</v>
      </c>
      <c r="E18" s="43">
        <f>Displacement_Number!E18*'Temporary Relocation Numbers'!$C$2</f>
        <v>0</v>
      </c>
      <c r="F18" s="43">
        <f>Displacement_Number!F18*'Temporary Relocation Numbers'!$C$2</f>
        <v>0</v>
      </c>
      <c r="G18" s="43">
        <f>Displacement_Number!G18*'Temporary Relocation Numbers'!$C$2</f>
        <v>0</v>
      </c>
      <c r="H18" s="44">
        <f>Displacement_Number!H18*'Temporary Relocation Numbers'!$I$2</f>
        <v>121.06818086130781</v>
      </c>
      <c r="I18" s="44">
        <f>Displacement_Number!I18*'Temporary Relocation Numbers'!$I$2</f>
        <v>147.92710286777549</v>
      </c>
      <c r="J18" s="44">
        <f>Displacement_Number!J18*'Temporary Relocation Numbers'!$I$2</f>
        <v>96.696892750985185</v>
      </c>
      <c r="K18" s="44">
        <f>Displacement_Number!K18*'Temporary Relocation Numbers'!$I$2</f>
        <v>104.99515453905958</v>
      </c>
      <c r="L18" s="44">
        <f>Displacement_Number!L18*'Temporary Relocation Numbers'!$I$2</f>
        <v>86.337527954853968</v>
      </c>
      <c r="M18" s="44">
        <f>Displacement_Number!M18*'Temporary Relocation Numbers'!$I$2</f>
        <v>35.355818209960077</v>
      </c>
      <c r="N18" s="45">
        <f>Displacement_Number!N18*'Temporary Relocation Numbers'!$O$2</f>
        <v>47678.057824713178</v>
      </c>
      <c r="O18" s="45">
        <f>Displacement_Number!O18*'Temporary Relocation Numbers'!$O$2</f>
        <v>97665.261406959573</v>
      </c>
      <c r="P18" s="45">
        <f>Displacement_Number!P18*'Temporary Relocation Numbers'!$O$2</f>
        <v>74036.469064827659</v>
      </c>
      <c r="Q18" s="45">
        <f>Displacement_Number!Q18*'Temporary Relocation Numbers'!$O$2</f>
        <v>36416.017116772731</v>
      </c>
      <c r="R18" s="45">
        <f>Displacement_Number!R18*'Temporary Relocation Numbers'!$O$2</f>
        <v>23357.018231067552</v>
      </c>
      <c r="S18" s="45">
        <f>Displacement_Number!S18*'Temporary Relocation Numbers'!$O$2</f>
        <v>12753.148564181934</v>
      </c>
      <c r="U18">
        <v>2037</v>
      </c>
      <c r="V18" s="43">
        <f>Displacement_Number!V18*'Temporary Relocation Numbers'!$C$2</f>
        <v>0</v>
      </c>
      <c r="W18" s="43">
        <f>Displacement_Number!W18*'Temporary Relocation Numbers'!$C$2</f>
        <v>0</v>
      </c>
      <c r="X18" s="43">
        <f>Displacement_Number!X18*'Temporary Relocation Numbers'!$C$2</f>
        <v>0</v>
      </c>
      <c r="Y18" s="43">
        <f>Displacement_Number!Y18*'Temporary Relocation Numbers'!$C$2</f>
        <v>0</v>
      </c>
      <c r="Z18" s="43">
        <f>Displacement_Number!Z18*'Temporary Relocation Numbers'!$C$2</f>
        <v>0</v>
      </c>
      <c r="AA18" s="43">
        <f>Displacement_Number!AA18*'Temporary Relocation Numbers'!$C$2</f>
        <v>0</v>
      </c>
      <c r="AB18" s="44">
        <f>Displacement_Number!AB18*'Temporary Relocation Numbers'!$I$2</f>
        <v>112.71153095556689</v>
      </c>
      <c r="AC18" s="44">
        <f>Displacement_Number!AC18*'Temporary Relocation Numbers'!$I$2</f>
        <v>135.08584323461264</v>
      </c>
      <c r="AD18" s="44">
        <f>Displacement_Number!AD18*'Temporary Relocation Numbers'!$I$2</f>
        <v>87.375480546240823</v>
      </c>
      <c r="AE18" s="44">
        <f>Displacement_Number!AE18*'Temporary Relocation Numbers'!$I$2</f>
        <v>104.72498283040277</v>
      </c>
      <c r="AF18" s="44">
        <f>Displacement_Number!AF18*'Temporary Relocation Numbers'!$I$2</f>
        <v>84.573912839057371</v>
      </c>
      <c r="AG18" s="44">
        <f>Displacement_Number!AG18*'Temporary Relocation Numbers'!$I$2</f>
        <v>32.337633738642758</v>
      </c>
      <c r="AH18" s="45">
        <f>Displacement_Number!AH18*'Temporary Relocation Numbers'!$O$2</f>
        <v>44387.111891667169</v>
      </c>
      <c r="AI18" s="45">
        <f>Displacement_Number!AI18*'Temporary Relocation Numbers'!$O$2</f>
        <v>89187.132960217103</v>
      </c>
      <c r="AJ18" s="45">
        <f>Displacement_Number!AJ18*'Temporary Relocation Numbers'!$O$2</f>
        <v>66899.482273387752</v>
      </c>
      <c r="AK18" s="45">
        <f>Displacement_Number!AK18*'Temporary Relocation Numbers'!$O$2</f>
        <v>36322.312053809525</v>
      </c>
      <c r="AL18" s="45">
        <f>Displacement_Number!AL18*'Temporary Relocation Numbers'!$O$2</f>
        <v>22879.904843783785</v>
      </c>
      <c r="AM18" s="45">
        <f>Displacement_Number!AM18*'Temporary Relocation Numbers'!$O$2</f>
        <v>11664.463394226701</v>
      </c>
    </row>
    <row r="19" spans="1:39" x14ac:dyDescent="0.35">
      <c r="A19">
        <v>2038</v>
      </c>
      <c r="B19" s="43">
        <f>Displacement_Number!B19*'Temporary Relocation Numbers'!$C$2</f>
        <v>0</v>
      </c>
      <c r="C19" s="43">
        <f>Displacement_Number!C19*'Temporary Relocation Numbers'!$C$2</f>
        <v>0</v>
      </c>
      <c r="D19" s="43">
        <f>Displacement_Number!D19*'Temporary Relocation Numbers'!$C$2</f>
        <v>0</v>
      </c>
      <c r="E19" s="43">
        <f>Displacement_Number!E19*'Temporary Relocation Numbers'!$C$2</f>
        <v>0</v>
      </c>
      <c r="F19" s="43">
        <f>Displacement_Number!F19*'Temporary Relocation Numbers'!$C$2</f>
        <v>0</v>
      </c>
      <c r="G19" s="43">
        <f>Displacement_Number!G19*'Temporary Relocation Numbers'!$C$2</f>
        <v>0</v>
      </c>
      <c r="H19" s="44">
        <f>Displacement_Number!H19*'Temporary Relocation Numbers'!$I$2</f>
        <v>121.79862761419568</v>
      </c>
      <c r="I19" s="44">
        <f>Displacement_Number!I19*'Temporary Relocation Numbers'!$I$2</f>
        <v>148.81959890748769</v>
      </c>
      <c r="J19" s="44">
        <f>Displacement_Number!J19*'Temporary Relocation Numbers'!$I$2</f>
        <v>97.280298983917831</v>
      </c>
      <c r="K19" s="44">
        <f>Displacement_Number!K19*'Temporary Relocation Numbers'!$I$2</f>
        <v>105.62862709275952</v>
      </c>
      <c r="L19" s="44">
        <f>Displacement_Number!L19*'Temporary Relocation Numbers'!$I$2</f>
        <v>86.858432510438519</v>
      </c>
      <c r="M19" s="44">
        <f>Displacement_Number!M19*'Temporary Relocation Numbers'!$I$2</f>
        <v>35.569132248573943</v>
      </c>
      <c r="N19" s="45">
        <f>Displacement_Number!N19*'Temporary Relocation Numbers'!$O$2</f>
        <v>48340.39435478927</v>
      </c>
      <c r="O19" s="45">
        <f>Displacement_Number!O19*'Temporary Relocation Numbers'!$O$2</f>
        <v>99022.012778567034</v>
      </c>
      <c r="P19" s="45">
        <f>Displacement_Number!P19*'Temporary Relocation Numbers'!$O$2</f>
        <v>75064.972746747051</v>
      </c>
      <c r="Q19" s="45">
        <f>Displacement_Number!Q19*'Temporary Relocation Numbers'!$O$2</f>
        <v>36921.903042432503</v>
      </c>
      <c r="R19" s="45">
        <f>Displacement_Number!R19*'Temporary Relocation Numbers'!$O$2</f>
        <v>23681.49047498664</v>
      </c>
      <c r="S19" s="45">
        <f>Displacement_Number!S19*'Temporary Relocation Numbers'!$O$2</f>
        <v>12930.313418476122</v>
      </c>
      <c r="U19">
        <v>2038</v>
      </c>
      <c r="V19" s="43">
        <f>Displacement_Number!V19*'Temporary Relocation Numbers'!$C$2</f>
        <v>0</v>
      </c>
      <c r="W19" s="43">
        <f>Displacement_Number!W19*'Temporary Relocation Numbers'!$C$2</f>
        <v>0</v>
      </c>
      <c r="X19" s="43">
        <f>Displacement_Number!X19*'Temporary Relocation Numbers'!$C$2</f>
        <v>0</v>
      </c>
      <c r="Y19" s="43">
        <f>Displacement_Number!Y19*'Temporary Relocation Numbers'!$C$2</f>
        <v>0</v>
      </c>
      <c r="Z19" s="43">
        <f>Displacement_Number!Z19*'Temporary Relocation Numbers'!$C$2</f>
        <v>0</v>
      </c>
      <c r="AA19" s="43">
        <f>Displacement_Number!AA19*'Temporary Relocation Numbers'!$C$2</f>
        <v>0</v>
      </c>
      <c r="AB19" s="44">
        <f>Displacement_Number!AB19*'Temporary Relocation Numbers'!$I$2</f>
        <v>113.3915591117166</v>
      </c>
      <c r="AC19" s="44">
        <f>Displacement_Number!AC19*'Temporary Relocation Numbers'!$I$2</f>
        <v>135.90086345586201</v>
      </c>
      <c r="AD19" s="44">
        <f>Displacement_Number!AD19*'Temporary Relocation Numbers'!$I$2</f>
        <v>87.902647433468871</v>
      </c>
      <c r="AE19" s="44">
        <f>Displacement_Number!AE19*'Temporary Relocation Numbers'!$I$2</f>
        <v>105.35682534352632</v>
      </c>
      <c r="AF19" s="44">
        <f>Displacement_Number!AF19*'Temporary Relocation Numbers'!$I$2</f>
        <v>85.08417688674372</v>
      </c>
      <c r="AG19" s="44">
        <f>Displacement_Number!AG19*'Temporary Relocation Numbers'!$I$2</f>
        <v>32.532738012882483</v>
      </c>
      <c r="AH19" s="45">
        <f>Displacement_Number!AH19*'Temporary Relocation Numbers'!$O$2</f>
        <v>45003.731087409396</v>
      </c>
      <c r="AI19" s="45">
        <f>Displacement_Number!AI19*'Temporary Relocation Numbers'!$O$2</f>
        <v>90426.107424937974</v>
      </c>
      <c r="AJ19" s="45">
        <f>Displacement_Number!AJ19*'Temporary Relocation Numbers'!$O$2</f>
        <v>67828.839990007546</v>
      </c>
      <c r="AK19" s="45">
        <f>Displacement_Number!AK19*'Temporary Relocation Numbers'!$O$2</f>
        <v>36826.896242588948</v>
      </c>
      <c r="AL19" s="45">
        <f>Displacement_Number!AL19*'Temporary Relocation Numbers'!$O$2</f>
        <v>23197.749099068187</v>
      </c>
      <c r="AM19" s="45">
        <f>Displacement_Number!AM19*'Temporary Relocation Numbers'!$O$2</f>
        <v>11826.504395102518</v>
      </c>
    </row>
    <row r="20" spans="1:39" x14ac:dyDescent="0.35">
      <c r="A20">
        <v>2039</v>
      </c>
      <c r="B20" s="43">
        <f>Displacement_Number!B20*'Temporary Relocation Numbers'!$C$2</f>
        <v>0</v>
      </c>
      <c r="C20" s="43">
        <f>Displacement_Number!C20*'Temporary Relocation Numbers'!$C$2</f>
        <v>0</v>
      </c>
      <c r="D20" s="43">
        <f>Displacement_Number!D20*'Temporary Relocation Numbers'!$C$2</f>
        <v>0</v>
      </c>
      <c r="E20" s="43">
        <f>Displacement_Number!E20*'Temporary Relocation Numbers'!$C$2</f>
        <v>0</v>
      </c>
      <c r="F20" s="43">
        <f>Displacement_Number!F20*'Temporary Relocation Numbers'!$C$2</f>
        <v>0</v>
      </c>
      <c r="G20" s="43">
        <f>Displacement_Number!G20*'Temporary Relocation Numbers'!$C$2</f>
        <v>0</v>
      </c>
      <c r="H20" s="44">
        <f>Displacement_Number!H20*'Temporary Relocation Numbers'!$I$2</f>
        <v>122.53348140826489</v>
      </c>
      <c r="I20" s="44">
        <f>Displacement_Number!I20*'Temporary Relocation Numbers'!$I$2</f>
        <v>149.71747968850465</v>
      </c>
      <c r="J20" s="44">
        <f>Displacement_Number!J20*'Temporary Relocation Numbers'!$I$2</f>
        <v>97.867225111057436</v>
      </c>
      <c r="K20" s="44">
        <f>Displacement_Number!K20*'Temporary Relocation Numbers'!$I$2</f>
        <v>106.26592160832095</v>
      </c>
      <c r="L20" s="44">
        <f>Displacement_Number!L20*'Temporary Relocation Numbers'!$I$2</f>
        <v>87.382479865712327</v>
      </c>
      <c r="M20" s="44">
        <f>Displacement_Number!M20*'Temporary Relocation Numbers'!$I$2</f>
        <v>35.783733285520015</v>
      </c>
      <c r="N20" s="45">
        <f>Displacement_Number!N20*'Temporary Relocation Numbers'!$O$2</f>
        <v>49011.931966014381</v>
      </c>
      <c r="O20" s="45">
        <f>Displacement_Number!O20*'Temporary Relocation Numbers'!$O$2</f>
        <v>100397.61193963251</v>
      </c>
      <c r="P20" s="45">
        <f>Displacement_Number!P20*'Temporary Relocation Numbers'!$O$2</f>
        <v>76107.764249750893</v>
      </c>
      <c r="Q20" s="45">
        <f>Displacement_Number!Q20*'Temporary Relocation Numbers'!$O$2</f>
        <v>37434.816660576034</v>
      </c>
      <c r="R20" s="45">
        <f>Displacement_Number!R20*'Temporary Relocation Numbers'!$O$2</f>
        <v>24010.470239344879</v>
      </c>
      <c r="S20" s="45">
        <f>Displacement_Number!S20*'Temporary Relocation Numbers'!$O$2</f>
        <v>13109.939420732251</v>
      </c>
      <c r="U20">
        <v>2039</v>
      </c>
      <c r="V20" s="43">
        <f>Displacement_Number!V20*'Temporary Relocation Numbers'!$C$2</f>
        <v>0</v>
      </c>
      <c r="W20" s="43">
        <f>Displacement_Number!W20*'Temporary Relocation Numbers'!$C$2</f>
        <v>0</v>
      </c>
      <c r="X20" s="43">
        <f>Displacement_Number!X20*'Temporary Relocation Numbers'!$C$2</f>
        <v>0</v>
      </c>
      <c r="Y20" s="43">
        <f>Displacement_Number!Y20*'Temporary Relocation Numbers'!$C$2</f>
        <v>0</v>
      </c>
      <c r="Z20" s="43">
        <f>Displacement_Number!Z20*'Temporary Relocation Numbers'!$C$2</f>
        <v>0</v>
      </c>
      <c r="AA20" s="43">
        <f>Displacement_Number!AA20*'Temporary Relocation Numbers'!$C$2</f>
        <v>0</v>
      </c>
      <c r="AB20" s="44">
        <f>Displacement_Number!AB20*'Temporary Relocation Numbers'!$I$2</f>
        <v>114.07569011598873</v>
      </c>
      <c r="AC20" s="44">
        <f>Displacement_Number!AC20*'Temporary Relocation Numbers'!$I$2</f>
        <v>136.72080097965878</v>
      </c>
      <c r="AD20" s="44">
        <f>Displacement_Number!AD20*'Temporary Relocation Numbers'!$I$2</f>
        <v>88.432994903227097</v>
      </c>
      <c r="AE20" s="44">
        <f>Displacement_Number!AE20*'Temporary Relocation Numbers'!$I$2</f>
        <v>105.99247998390551</v>
      </c>
      <c r="AF20" s="44">
        <f>Displacement_Number!AF20*'Temporary Relocation Numbers'!$I$2</f>
        <v>85.597519536207116</v>
      </c>
      <c r="AG20" s="44">
        <f>Displacement_Number!AG20*'Temporary Relocation Numbers'!$I$2</f>
        <v>32.729019419565915</v>
      </c>
      <c r="AH20" s="45">
        <f>Displacement_Number!AH20*'Temporary Relocation Numbers'!$O$2</f>
        <v>45628.916265851411</v>
      </c>
      <c r="AI20" s="45">
        <f>Displacement_Number!AI20*'Temporary Relocation Numbers'!$O$2</f>
        <v>91682.293539739767</v>
      </c>
      <c r="AJ20" s="45">
        <f>Displacement_Number!AJ20*'Temporary Relocation Numbers'!$O$2</f>
        <v>68771.108206620629</v>
      </c>
      <c r="AK20" s="45">
        <f>Displacement_Number!AK20*'Temporary Relocation Numbers'!$O$2</f>
        <v>37338.490040315868</v>
      </c>
      <c r="AL20" s="45">
        <f>Displacement_Number!AL20*'Temporary Relocation Numbers'!$O$2</f>
        <v>23520.008799753567</v>
      </c>
      <c r="AM20" s="45">
        <f>Displacement_Number!AM20*'Temporary Relocation Numbers'!$O$2</f>
        <v>11990.796445604661</v>
      </c>
    </row>
    <row r="21" spans="1:39" x14ac:dyDescent="0.35">
      <c r="A21">
        <v>2040</v>
      </c>
      <c r="B21" s="43">
        <f>Displacement_Number!B21*'Temporary Relocation Numbers'!$C$2</f>
        <v>0</v>
      </c>
      <c r="C21" s="43">
        <f>Displacement_Number!C21*'Temporary Relocation Numbers'!$C$2</f>
        <v>0</v>
      </c>
      <c r="D21" s="43">
        <f>Displacement_Number!D21*'Temporary Relocation Numbers'!$C$2</f>
        <v>0</v>
      </c>
      <c r="E21" s="43">
        <f>Displacement_Number!E21*'Temporary Relocation Numbers'!$C$2</f>
        <v>0</v>
      </c>
      <c r="F21" s="43">
        <f>Displacement_Number!F21*'Temporary Relocation Numbers'!$C$2</f>
        <v>0</v>
      </c>
      <c r="G21" s="43">
        <f>Displacement_Number!G21*'Temporary Relocation Numbers'!$C$2</f>
        <v>0</v>
      </c>
      <c r="H21" s="44">
        <f>Displacement_Number!H21*'Temporary Relocation Numbers'!$I$2</f>
        <v>132.32839165421578</v>
      </c>
      <c r="I21" s="44">
        <f>Displacement_Number!I21*'Temporary Relocation Numbers'!$I$2</f>
        <v>161.68538641036457</v>
      </c>
      <c r="J21" s="44">
        <f>Displacement_Number!J21*'Temporary Relocation Numbers'!$I$2</f>
        <v>105.6903986222152</v>
      </c>
      <c r="K21" s="44">
        <f>Displacement_Number!K21*'Temporary Relocation Numbers'!$I$2</f>
        <v>114.76045838630358</v>
      </c>
      <c r="L21" s="44">
        <f>Displacement_Number!L21*'Temporary Relocation Numbers'!$I$2</f>
        <v>94.367538459628463</v>
      </c>
      <c r="M21" s="44">
        <f>Displacement_Number!M21*'Temporary Relocation Numbers'!$I$2</f>
        <v>38.644163363638008</v>
      </c>
      <c r="N21" s="45">
        <f>Displacement_Number!N21*'Temporary Relocation Numbers'!$O$2</f>
        <v>53343.233560140601</v>
      </c>
      <c r="O21" s="45">
        <f>Displacement_Number!O21*'Temporary Relocation Numbers'!$O$2</f>
        <v>109269.98891391966</v>
      </c>
      <c r="P21" s="45">
        <f>Displacement_Number!P21*'Temporary Relocation Numbers'!$O$2</f>
        <v>82833.589317183651</v>
      </c>
      <c r="Q21" s="45">
        <f>Displacement_Number!Q21*'Temporary Relocation Numbers'!$O$2</f>
        <v>40743.020899295036</v>
      </c>
      <c r="R21" s="45">
        <f>Displacement_Number!R21*'Temporary Relocation Numbers'!$O$2</f>
        <v>26132.332893024952</v>
      </c>
      <c r="S21" s="45">
        <f>Displacement_Number!S21*'Temporary Relocation Numbers'!$O$2</f>
        <v>14268.496107526194</v>
      </c>
      <c r="U21">
        <v>2040</v>
      </c>
      <c r="V21" s="43">
        <f>Displacement_Number!V21*'Temporary Relocation Numbers'!$C$2</f>
        <v>0</v>
      </c>
      <c r="W21" s="43">
        <f>Displacement_Number!W21*'Temporary Relocation Numbers'!$C$2</f>
        <v>0</v>
      </c>
      <c r="X21" s="43">
        <f>Displacement_Number!X21*'Temporary Relocation Numbers'!$C$2</f>
        <v>0</v>
      </c>
      <c r="Y21" s="43">
        <f>Displacement_Number!Y21*'Temporary Relocation Numbers'!$C$2</f>
        <v>0</v>
      </c>
      <c r="Z21" s="43">
        <f>Displacement_Number!Z21*'Temporary Relocation Numbers'!$C$2</f>
        <v>0</v>
      </c>
      <c r="AA21" s="43">
        <f>Displacement_Number!AA21*'Temporary Relocation Numbers'!$C$2</f>
        <v>0</v>
      </c>
      <c r="AB21" s="44">
        <f>Displacement_Number!AB21*'Temporary Relocation Numbers'!$I$2</f>
        <v>123.19451325795205</v>
      </c>
      <c r="AC21" s="44">
        <f>Displacement_Number!AC21*'Temporary Relocation Numbers'!$I$2</f>
        <v>147.64979735648038</v>
      </c>
      <c r="AD21" s="44">
        <f>Displacement_Number!AD21*'Temporary Relocation Numbers'!$I$2</f>
        <v>95.502028100543228</v>
      </c>
      <c r="AE21" s="44">
        <f>Displacement_Number!AE21*'Temporary Relocation Numbers'!$I$2</f>
        <v>114.46515876733942</v>
      </c>
      <c r="AF21" s="44">
        <f>Displacement_Number!AF21*'Temporary Relocation Numbers'!$I$2</f>
        <v>92.439894465061684</v>
      </c>
      <c r="AG21" s="44">
        <f>Displacement_Number!AG21*'Temporary Relocation Numbers'!$I$2</f>
        <v>35.345266048391466</v>
      </c>
      <c r="AH21" s="45">
        <f>Displacement_Number!AH21*'Temporary Relocation Numbers'!$O$2</f>
        <v>49661.252675229756</v>
      </c>
      <c r="AI21" s="45">
        <f>Displacement_Number!AI21*'Temporary Relocation Numbers'!$O$2</f>
        <v>99784.476992478973</v>
      </c>
      <c r="AJ21" s="45">
        <f>Displacement_Number!AJ21*'Temporary Relocation Numbers'!$O$2</f>
        <v>74848.575440756773</v>
      </c>
      <c r="AK21" s="45">
        <f>Displacement_Number!AK21*'Temporary Relocation Numbers'!$O$2</f>
        <v>40638.181665327269</v>
      </c>
      <c r="AL21" s="45">
        <f>Displacement_Number!AL21*'Temporary Relocation Numbers'!$O$2</f>
        <v>25598.528203536203</v>
      </c>
      <c r="AM21" s="45">
        <f>Displacement_Number!AM21*'Temporary Relocation Numbers'!$O$2</f>
        <v>13050.451792300717</v>
      </c>
    </row>
    <row r="22" spans="1:39" x14ac:dyDescent="0.35">
      <c r="A22">
        <v>2041</v>
      </c>
      <c r="B22" s="43">
        <f>Displacement_Number!B22*'Temporary Relocation Numbers'!$C$2</f>
        <v>0</v>
      </c>
      <c r="C22" s="43">
        <f>Displacement_Number!C22*'Temporary Relocation Numbers'!$C$2</f>
        <v>0</v>
      </c>
      <c r="D22" s="43">
        <f>Displacement_Number!D22*'Temporary Relocation Numbers'!$C$2</f>
        <v>0</v>
      </c>
      <c r="E22" s="43">
        <f>Displacement_Number!E22*'Temporary Relocation Numbers'!$C$2</f>
        <v>0</v>
      </c>
      <c r="F22" s="43">
        <f>Displacement_Number!F22*'Temporary Relocation Numbers'!$C$2</f>
        <v>0</v>
      </c>
      <c r="G22" s="43">
        <f>Displacement_Number!G22*'Temporary Relocation Numbers'!$C$2</f>
        <v>0</v>
      </c>
      <c r="H22" s="44">
        <f>Displacement_Number!H22*'Temporary Relocation Numbers'!$I$2</f>
        <v>133.12677520397293</v>
      </c>
      <c r="I22" s="44">
        <f>Displacement_Number!I22*'Temporary Relocation Numbers'!$I$2</f>
        <v>162.66089099507596</v>
      </c>
      <c r="J22" s="44">
        <f>Displacement_Number!J22*'Temporary Relocation Numbers'!$I$2</f>
        <v>106.32806582705628</v>
      </c>
      <c r="K22" s="44">
        <f>Displacement_Number!K22*'Temporary Relocation Numbers'!$I$2</f>
        <v>115.45284843951028</v>
      </c>
      <c r="L22" s="44">
        <f>Displacement_Number!L22*'Temporary Relocation Numbers'!$I$2</f>
        <v>94.936890882002928</v>
      </c>
      <c r="M22" s="44">
        <f>Displacement_Number!M22*'Temporary Relocation Numbers'!$I$2</f>
        <v>38.877317140676872</v>
      </c>
      <c r="N22" s="45">
        <f>Displacement_Number!N22*'Temporary Relocation Numbers'!$O$2</f>
        <v>54084.269873934158</v>
      </c>
      <c r="O22" s="45">
        <f>Displacement_Number!O22*'Temporary Relocation Numbers'!$O$2</f>
        <v>110787.95144428904</v>
      </c>
      <c r="P22" s="45">
        <f>Displacement_Number!P22*'Temporary Relocation Numbers'!$O$2</f>
        <v>83984.301292990131</v>
      </c>
      <c r="Q22" s="45">
        <f>Displacement_Number!Q22*'Temporary Relocation Numbers'!$O$2</f>
        <v>41309.016921751914</v>
      </c>
      <c r="R22" s="45">
        <f>Displacement_Number!R22*'Temporary Relocation Numbers'!$O$2</f>
        <v>26495.3593978963</v>
      </c>
      <c r="S22" s="45">
        <f>Displacement_Number!S22*'Temporary Relocation Numbers'!$O$2</f>
        <v>14466.711945847619</v>
      </c>
      <c r="U22">
        <v>2041</v>
      </c>
      <c r="V22" s="43">
        <f>Displacement_Number!V22*'Temporary Relocation Numbers'!$C$2</f>
        <v>0</v>
      </c>
      <c r="W22" s="43">
        <f>Displacement_Number!W22*'Temporary Relocation Numbers'!$C$2</f>
        <v>0</v>
      </c>
      <c r="X22" s="43">
        <f>Displacement_Number!X22*'Temporary Relocation Numbers'!$C$2</f>
        <v>0</v>
      </c>
      <c r="Y22" s="43">
        <f>Displacement_Number!Y22*'Temporary Relocation Numbers'!$C$2</f>
        <v>0</v>
      </c>
      <c r="Z22" s="43">
        <f>Displacement_Number!Z22*'Temporary Relocation Numbers'!$C$2</f>
        <v>0</v>
      </c>
      <c r="AA22" s="43">
        <f>Displacement_Number!AA22*'Temporary Relocation Numbers'!$C$2</f>
        <v>0</v>
      </c>
      <c r="AB22" s="44">
        <f>Displacement_Number!AB22*'Temporary Relocation Numbers'!$I$2</f>
        <v>123.93778891917599</v>
      </c>
      <c r="AC22" s="44">
        <f>Displacement_Number!AC22*'Temporary Relocation Numbers'!$I$2</f>
        <v>148.54062031488547</v>
      </c>
      <c r="AD22" s="44">
        <f>Displacement_Number!AD22*'Temporary Relocation Numbers'!$I$2</f>
        <v>96.078225296403986</v>
      </c>
      <c r="AE22" s="44">
        <f>Displacement_Number!AE22*'Temporary Relocation Numbers'!$I$2</f>
        <v>115.15576717448297</v>
      </c>
      <c r="AF22" s="44">
        <f>Displacement_Number!AF22*'Temporary Relocation Numbers'!$I$2</f>
        <v>92.99761673584274</v>
      </c>
      <c r="AG22" s="44">
        <f>Displacement_Number!AG22*'Temporary Relocation Numbers'!$I$2</f>
        <v>35.558516422117506</v>
      </c>
      <c r="AH22" s="45">
        <f>Displacement_Number!AH22*'Temporary Relocation Numbers'!$O$2</f>
        <v>50351.139454952849</v>
      </c>
      <c r="AI22" s="45">
        <f>Displacement_Number!AI22*'Temporary Relocation Numbers'!$O$2</f>
        <v>101170.66819367339</v>
      </c>
      <c r="AJ22" s="45">
        <f>Displacement_Number!AJ22*'Temporary Relocation Numbers'!$O$2</f>
        <v>75888.360784380246</v>
      </c>
      <c r="AK22" s="45">
        <f>Displacement_Number!AK22*'Temporary Relocation Numbers'!$O$2</f>
        <v>41202.721276646393</v>
      </c>
      <c r="AL22" s="45">
        <f>Displacement_Number!AL22*'Temporary Relocation Numbers'!$O$2</f>
        <v>25954.139172584466</v>
      </c>
      <c r="AM22" s="45">
        <f>Displacement_Number!AM22*'Temporary Relocation Numbers'!$O$2</f>
        <v>13231.746739083494</v>
      </c>
    </row>
    <row r="23" spans="1:39" x14ac:dyDescent="0.35">
      <c r="A23">
        <v>2042</v>
      </c>
      <c r="B23" s="43">
        <f>Displacement_Number!B23*'Temporary Relocation Numbers'!$C$2</f>
        <v>0</v>
      </c>
      <c r="C23" s="43">
        <f>Displacement_Number!C23*'Temporary Relocation Numbers'!$C$2</f>
        <v>0</v>
      </c>
      <c r="D23" s="43">
        <f>Displacement_Number!D23*'Temporary Relocation Numbers'!$C$2</f>
        <v>0</v>
      </c>
      <c r="E23" s="43">
        <f>Displacement_Number!E23*'Temporary Relocation Numbers'!$C$2</f>
        <v>0</v>
      </c>
      <c r="F23" s="43">
        <f>Displacement_Number!F23*'Temporary Relocation Numbers'!$C$2</f>
        <v>0</v>
      </c>
      <c r="G23" s="43">
        <f>Displacement_Number!G23*'Temporary Relocation Numbers'!$C$2</f>
        <v>0</v>
      </c>
      <c r="H23" s="44">
        <f>Displacement_Number!H23*'Temporary Relocation Numbers'!$I$2</f>
        <v>133.9299756814095</v>
      </c>
      <c r="I23" s="44">
        <f>Displacement_Number!I23*'Temporary Relocation Numbers'!$I$2</f>
        <v>163.64228114072716</v>
      </c>
      <c r="J23" s="44">
        <f>Displacement_Number!J23*'Temporary Relocation Numbers'!$I$2</f>
        <v>106.96958030155881</v>
      </c>
      <c r="K23" s="44">
        <f>Displacement_Number!K23*'Temporary Relocation Numbers'!$I$2</f>
        <v>116.1494159244955</v>
      </c>
      <c r="L23" s="44">
        <f>Displacement_Number!L23*'Temporary Relocation Numbers'!$I$2</f>
        <v>95.50967840702134</v>
      </c>
      <c r="M23" s="44">
        <f>Displacement_Number!M23*'Temporary Relocation Numbers'!$I$2</f>
        <v>39.111877616140958</v>
      </c>
      <c r="N23" s="45">
        <f>Displacement_Number!N23*'Temporary Relocation Numbers'!$O$2</f>
        <v>54835.600554636359</v>
      </c>
      <c r="O23" s="45">
        <f>Displacement_Number!O23*'Temporary Relocation Numbers'!$O$2</f>
        <v>112327.00128569876</v>
      </c>
      <c r="P23" s="45">
        <f>Displacement_Number!P23*'Temporary Relocation Numbers'!$O$2</f>
        <v>85150.998789431178</v>
      </c>
      <c r="Q23" s="45">
        <f>Displacement_Number!Q23*'Temporary Relocation Numbers'!$O$2</f>
        <v>41882.875677269971</v>
      </c>
      <c r="R23" s="45">
        <f>Displacement_Number!R23*'Temporary Relocation Numbers'!$O$2</f>
        <v>26863.429013299661</v>
      </c>
      <c r="S23" s="45">
        <f>Displacement_Number!S23*'Temporary Relocation Numbers'!$O$2</f>
        <v>14667.681369288701</v>
      </c>
      <c r="U23">
        <v>2042</v>
      </c>
      <c r="V23" s="43">
        <f>Displacement_Number!V23*'Temporary Relocation Numbers'!$C$2</f>
        <v>0</v>
      </c>
      <c r="W23" s="43">
        <f>Displacement_Number!W23*'Temporary Relocation Numbers'!$C$2</f>
        <v>0</v>
      </c>
      <c r="X23" s="43">
        <f>Displacement_Number!X23*'Temporary Relocation Numbers'!$C$2</f>
        <v>0</v>
      </c>
      <c r="Y23" s="43">
        <f>Displacement_Number!Y23*'Temporary Relocation Numbers'!$C$2</f>
        <v>0</v>
      </c>
      <c r="Z23" s="43">
        <f>Displacement_Number!Z23*'Temporary Relocation Numbers'!$C$2</f>
        <v>0</v>
      </c>
      <c r="AA23" s="43">
        <f>Displacement_Number!AA23*'Temporary Relocation Numbers'!$C$2</f>
        <v>0</v>
      </c>
      <c r="AB23" s="44">
        <f>Displacement_Number!AB23*'Temporary Relocation Numbers'!$I$2</f>
        <v>124.6855490228801</v>
      </c>
      <c r="AC23" s="44">
        <f>Displacement_Number!AC23*'Temporary Relocation Numbers'!$I$2</f>
        <v>149.43681792030961</v>
      </c>
      <c r="AD23" s="44">
        <f>Displacement_Number!AD23*'Temporary Relocation Numbers'!$I$2</f>
        <v>96.657898891825269</v>
      </c>
      <c r="AE23" s="44">
        <f>Displacement_Number!AE23*'Temporary Relocation Numbers'!$I$2</f>
        <v>115.85054226411013</v>
      </c>
      <c r="AF23" s="44">
        <f>Displacement_Number!AF23*'Temporary Relocation Numbers'!$I$2</f>
        <v>93.5587039404884</v>
      </c>
      <c r="AG23" s="44">
        <f>Displacement_Number!AG23*'Temporary Relocation Numbers'!$I$2</f>
        <v>35.773053410063184</v>
      </c>
      <c r="AH23" s="45">
        <f>Displacement_Number!AH23*'Temporary Relocation Numbers'!$O$2</f>
        <v>51050.610039819789</v>
      </c>
      <c r="AI23" s="45">
        <f>Displacement_Number!AI23*'Temporary Relocation Numbers'!$O$2</f>
        <v>102576.11615808573</v>
      </c>
      <c r="AJ23" s="45">
        <f>Displacement_Number!AJ23*'Temporary Relocation Numbers'!$O$2</f>
        <v>76942.59067226456</v>
      </c>
      <c r="AK23" s="45">
        <f>Displacement_Number!AK23*'Temporary Relocation Numbers'!$O$2</f>
        <v>41775.103388778502</v>
      </c>
      <c r="AL23" s="45">
        <f>Displacement_Number!AL23*'Temporary Relocation Numbers'!$O$2</f>
        <v>26314.690236637478</v>
      </c>
      <c r="AM23" s="45">
        <f>Displacement_Number!AM23*'Temporary Relocation Numbers'!$O$2</f>
        <v>13415.560208462437</v>
      </c>
    </row>
    <row r="24" spans="1:39" x14ac:dyDescent="0.35">
      <c r="A24">
        <v>2043</v>
      </c>
      <c r="B24" s="43">
        <f>Displacement_Number!B24*'Temporary Relocation Numbers'!$C$2</f>
        <v>0</v>
      </c>
      <c r="C24" s="43">
        <f>Displacement_Number!C24*'Temporary Relocation Numbers'!$C$2</f>
        <v>0</v>
      </c>
      <c r="D24" s="43">
        <f>Displacement_Number!D24*'Temporary Relocation Numbers'!$C$2</f>
        <v>0</v>
      </c>
      <c r="E24" s="43">
        <f>Displacement_Number!E24*'Temporary Relocation Numbers'!$C$2</f>
        <v>0</v>
      </c>
      <c r="F24" s="43">
        <f>Displacement_Number!F24*'Temporary Relocation Numbers'!$C$2</f>
        <v>0</v>
      </c>
      <c r="G24" s="43">
        <f>Displacement_Number!G24*'Temporary Relocation Numbers'!$C$2</f>
        <v>0</v>
      </c>
      <c r="H24" s="44">
        <f>Displacement_Number!H24*'Temporary Relocation Numbers'!$I$2</f>
        <v>134.73802214873774</v>
      </c>
      <c r="I24" s="44">
        <f>Displacement_Number!I24*'Temporary Relocation Numbers'!$I$2</f>
        <v>164.62959235696934</v>
      </c>
      <c r="J24" s="44">
        <f>Displacement_Number!J24*'Temporary Relocation Numbers'!$I$2</f>
        <v>107.61496525764868</v>
      </c>
      <c r="K24" s="44">
        <f>Displacement_Number!K24*'Temporary Relocation Numbers'!$I$2</f>
        <v>116.85018604516875</v>
      </c>
      <c r="L24" s="44">
        <f>Displacement_Number!L24*'Temporary Relocation Numbers'!$I$2</f>
        <v>96.085921759861449</v>
      </c>
      <c r="M24" s="44">
        <f>Displacement_Number!M24*'Temporary Relocation Numbers'!$I$2</f>
        <v>39.34785327713471</v>
      </c>
      <c r="N24" s="45">
        <f>Displacement_Number!N24*'Temporary Relocation Numbers'!$O$2</f>
        <v>55597.368610070247</v>
      </c>
      <c r="O24" s="45">
        <f>Displacement_Number!O24*'Temporary Relocation Numbers'!$O$2</f>
        <v>113887.43137995608</v>
      </c>
      <c r="P24" s="45">
        <f>Displacement_Number!P24*'Temporary Relocation Numbers'!$O$2</f>
        <v>86333.903874995987</v>
      </c>
      <c r="Q24" s="45">
        <f>Displacement_Number!Q24*'Temporary Relocation Numbers'!$O$2</f>
        <v>42464.706393774381</v>
      </c>
      <c r="R24" s="45">
        <f>Displacement_Number!R24*'Temporary Relocation Numbers'!$O$2</f>
        <v>27236.611797380931</v>
      </c>
      <c r="S24" s="45">
        <f>Displacement_Number!S24*'Temporary Relocation Numbers'!$O$2</f>
        <v>14871.442630246791</v>
      </c>
      <c r="U24">
        <v>2043</v>
      </c>
      <c r="V24" s="43">
        <f>Displacement_Number!V24*'Temporary Relocation Numbers'!$C$2</f>
        <v>0</v>
      </c>
      <c r="W24" s="43">
        <f>Displacement_Number!W24*'Temporary Relocation Numbers'!$C$2</f>
        <v>0</v>
      </c>
      <c r="X24" s="43">
        <f>Displacement_Number!X24*'Temporary Relocation Numbers'!$C$2</f>
        <v>0</v>
      </c>
      <c r="Y24" s="43">
        <f>Displacement_Number!Y24*'Temporary Relocation Numbers'!$C$2</f>
        <v>0</v>
      </c>
      <c r="Z24" s="43">
        <f>Displacement_Number!Z24*'Temporary Relocation Numbers'!$C$2</f>
        <v>0</v>
      </c>
      <c r="AA24" s="43">
        <f>Displacement_Number!AA24*'Temporary Relocation Numbers'!$C$2</f>
        <v>0</v>
      </c>
      <c r="AB24" s="44">
        <f>Displacement_Number!AB24*'Temporary Relocation Numbers'!$I$2</f>
        <v>125.4378206252769</v>
      </c>
      <c r="AC24" s="44">
        <f>Displacement_Number!AC24*'Temporary Relocation Numbers'!$I$2</f>
        <v>150.33842259988131</v>
      </c>
      <c r="AD24" s="44">
        <f>Displacement_Number!AD24*'Temporary Relocation Numbers'!$I$2</f>
        <v>97.241069861143615</v>
      </c>
      <c r="AE24" s="44">
        <f>Displacement_Number!AE24*'Temporary Relocation Numbers'!$I$2</f>
        <v>116.54950917527617</v>
      </c>
      <c r="AF24" s="44">
        <f>Displacement_Number!AF24*'Temporary Relocation Numbers'!$I$2</f>
        <v>94.123176380823622</v>
      </c>
      <c r="AG24" s="44">
        <f>Displacement_Number!AG24*'Temporary Relocation Numbers'!$I$2</f>
        <v>35.988884774822843</v>
      </c>
      <c r="AH24" s="45">
        <f>Displacement_Number!AH24*'Temporary Relocation Numbers'!$O$2</f>
        <v>51759.797566634588</v>
      </c>
      <c r="AI24" s="45">
        <f>Displacement_Number!AI24*'Temporary Relocation Numbers'!$O$2</f>
        <v>104001.08839782351</v>
      </c>
      <c r="AJ24" s="45">
        <f>Displacement_Number!AJ24*'Temporary Relocation Numbers'!$O$2</f>
        <v>78011.465765882953</v>
      </c>
      <c r="AK24" s="45">
        <f>Displacement_Number!AK24*'Temporary Relocation Numbers'!$O$2</f>
        <v>42355.436948585368</v>
      </c>
      <c r="AL24" s="45">
        <f>Displacement_Number!AL24*'Temporary Relocation Numbers'!$O$2</f>
        <v>26680.250022764663</v>
      </c>
      <c r="AM24" s="45">
        <f>Displacement_Number!AM24*'Temporary Relocation Numbers'!$O$2</f>
        <v>13601.927187381076</v>
      </c>
    </row>
    <row r="25" spans="1:39" x14ac:dyDescent="0.35">
      <c r="A25">
        <v>2044</v>
      </c>
      <c r="B25" s="43">
        <f>Displacement_Number!B25*'Temporary Relocation Numbers'!$C$2</f>
        <v>0</v>
      </c>
      <c r="C25" s="43">
        <f>Displacement_Number!C25*'Temporary Relocation Numbers'!$C$2</f>
        <v>0</v>
      </c>
      <c r="D25" s="43">
        <f>Displacement_Number!D25*'Temporary Relocation Numbers'!$C$2</f>
        <v>0</v>
      </c>
      <c r="E25" s="43">
        <f>Displacement_Number!E25*'Temporary Relocation Numbers'!$C$2</f>
        <v>0</v>
      </c>
      <c r="F25" s="43">
        <f>Displacement_Number!F25*'Temporary Relocation Numbers'!$C$2</f>
        <v>0</v>
      </c>
      <c r="G25" s="43">
        <f>Displacement_Number!G25*'Temporary Relocation Numbers'!$C$2</f>
        <v>0</v>
      </c>
      <c r="H25" s="44">
        <f>Displacement_Number!H25*'Temporary Relocation Numbers'!$I$2</f>
        <v>135.55094384351256</v>
      </c>
      <c r="I25" s="44">
        <f>Displacement_Number!I25*'Temporary Relocation Numbers'!$I$2</f>
        <v>165.62286036769595</v>
      </c>
      <c r="J25" s="44">
        <f>Displacement_Number!J25*'Temporary Relocation Numbers'!$I$2</f>
        <v>108.26424404729728</v>
      </c>
      <c r="K25" s="44">
        <f>Displacement_Number!K25*'Temporary Relocation Numbers'!$I$2</f>
        <v>117.55518415750362</v>
      </c>
      <c r="L25" s="44">
        <f>Displacement_Number!L25*'Temporary Relocation Numbers'!$I$2</f>
        <v>96.665641790743308</v>
      </c>
      <c r="M25" s="44">
        <f>Displacement_Number!M25*'Temporary Relocation Numbers'!$I$2</f>
        <v>39.585252661968255</v>
      </c>
      <c r="N25" s="45">
        <f>Displacement_Number!N25*'Temporary Relocation Numbers'!$O$2</f>
        <v>56369.71903470243</v>
      </c>
      <c r="O25" s="45">
        <f>Displacement_Number!O25*'Temporary Relocation Numbers'!$O$2</f>
        <v>115469.53873837242</v>
      </c>
      <c r="P25" s="45">
        <f>Displacement_Number!P25*'Temporary Relocation Numbers'!$O$2</f>
        <v>87533.241703116306</v>
      </c>
      <c r="Q25" s="45">
        <f>Displacement_Number!Q25*'Temporary Relocation Numbers'!$O$2</f>
        <v>43054.619816568498</v>
      </c>
      <c r="R25" s="45">
        <f>Displacement_Number!R25*'Temporary Relocation Numbers'!$O$2</f>
        <v>27614.978781523394</v>
      </c>
      <c r="S25" s="45">
        <f>Displacement_Number!S25*'Temporary Relocation Numbers'!$O$2</f>
        <v>15078.034512515913</v>
      </c>
      <c r="U25">
        <v>2044</v>
      </c>
      <c r="V25" s="43">
        <f>Displacement_Number!V25*'Temporary Relocation Numbers'!$C$2</f>
        <v>0</v>
      </c>
      <c r="W25" s="43">
        <f>Displacement_Number!W25*'Temporary Relocation Numbers'!$C$2</f>
        <v>0</v>
      </c>
      <c r="X25" s="43">
        <f>Displacement_Number!X25*'Temporary Relocation Numbers'!$C$2</f>
        <v>0</v>
      </c>
      <c r="Y25" s="43">
        <f>Displacement_Number!Y25*'Temporary Relocation Numbers'!$C$2</f>
        <v>0</v>
      </c>
      <c r="Z25" s="43">
        <f>Displacement_Number!Z25*'Temporary Relocation Numbers'!$C$2</f>
        <v>0</v>
      </c>
      <c r="AA25" s="43">
        <f>Displacement_Number!AA25*'Temporary Relocation Numbers'!$C$2</f>
        <v>0</v>
      </c>
      <c r="AB25" s="44">
        <f>Displacement_Number!AB25*'Temporary Relocation Numbers'!$I$2</f>
        <v>126.19463094581874</v>
      </c>
      <c r="AC25" s="44">
        <f>Displacement_Number!AC25*'Temporary Relocation Numbers'!$I$2</f>
        <v>151.24546697637331</v>
      </c>
      <c r="AD25" s="44">
        <f>Displacement_Number!AD25*'Temporary Relocation Numbers'!$I$2</f>
        <v>97.827759305241116</v>
      </c>
      <c r="AE25" s="44">
        <f>Displacement_Number!AE25*'Temporary Relocation Numbers'!$I$2</f>
        <v>117.25269319870908</v>
      </c>
      <c r="AF25" s="44">
        <f>Displacement_Number!AF25*'Temporary Relocation Numbers'!$I$2</f>
        <v>94.691054481161359</v>
      </c>
      <c r="AG25" s="44">
        <f>Displacement_Number!AG25*'Temporary Relocation Numbers'!$I$2</f>
        <v>36.206018325825305</v>
      </c>
      <c r="AH25" s="45">
        <f>Displacement_Number!AH25*'Temporary Relocation Numbers'!$O$2</f>
        <v>52478.837021718165</v>
      </c>
      <c r="AI25" s="45">
        <f>Displacement_Number!AI25*'Temporary Relocation Numbers'!$O$2</f>
        <v>105445.85614123283</v>
      </c>
      <c r="AJ25" s="45">
        <f>Displacement_Number!AJ25*'Temporary Relocation Numbers'!$O$2</f>
        <v>79095.189514268131</v>
      </c>
      <c r="AK25" s="45">
        <f>Displacement_Number!AK25*'Temporary Relocation Numbers'!$O$2</f>
        <v>42943.832416402474</v>
      </c>
      <c r="AL25" s="45">
        <f>Displacement_Number!AL25*'Temporary Relocation Numbers'!$O$2</f>
        <v>27050.888111392524</v>
      </c>
      <c r="AM25" s="45">
        <f>Displacement_Number!AM25*'Temporary Relocation Numbers'!$O$2</f>
        <v>13790.8831488164</v>
      </c>
    </row>
    <row r="26" spans="1:39" x14ac:dyDescent="0.35">
      <c r="A26">
        <v>2045</v>
      </c>
      <c r="B26" s="43">
        <f>Displacement_Number!B26*'Temporary Relocation Numbers'!$C$2</f>
        <v>0</v>
      </c>
      <c r="C26" s="43">
        <f>Displacement_Number!C26*'Temporary Relocation Numbers'!$C$2</f>
        <v>0</v>
      </c>
      <c r="D26" s="43">
        <f>Displacement_Number!D26*'Temporary Relocation Numbers'!$C$2</f>
        <v>0</v>
      </c>
      <c r="E26" s="43">
        <f>Displacement_Number!E26*'Temporary Relocation Numbers'!$C$2</f>
        <v>0</v>
      </c>
      <c r="F26" s="43">
        <f>Displacement_Number!F26*'Temporary Relocation Numbers'!$C$2</f>
        <v>0</v>
      </c>
      <c r="G26" s="43">
        <f>Displacement_Number!G26*'Temporary Relocation Numbers'!$C$2</f>
        <v>0</v>
      </c>
      <c r="H26" s="44">
        <f>Displacement_Number!H26*'Temporary Relocation Numbers'!$I$2</f>
        <v>136.36877017968928</v>
      </c>
      <c r="I26" s="44">
        <f>Displacement_Number!I26*'Temporary Relocation Numbers'!$I$2</f>
        <v>166.62212111233512</v>
      </c>
      <c r="J26" s="44">
        <f>Displacement_Number!J26*'Temporary Relocation Numbers'!$I$2</f>
        <v>108.91744016336679</v>
      </c>
      <c r="K26" s="44">
        <f>Displacement_Number!K26*'Temporary Relocation Numbers'!$I$2</f>
        <v>118.26443577045509</v>
      </c>
      <c r="L26" s="44">
        <f>Displacement_Number!L26*'Temporary Relocation Numbers'!$I$2</f>
        <v>97.248859475683659</v>
      </c>
      <c r="M26" s="44">
        <f>Displacement_Number!M26*'Temporary Relocation Numbers'!$I$2</f>
        <v>39.824084360466358</v>
      </c>
      <c r="N26" s="45">
        <f>Displacement_Number!N26*'Temporary Relocation Numbers'!$O$2</f>
        <v>57152.798837241222</v>
      </c>
      <c r="O26" s="45">
        <f>Displacement_Number!O26*'Temporary Relocation Numbers'!$O$2</f>
        <v>117073.62449829649</v>
      </c>
      <c r="P26" s="45">
        <f>Displacement_Number!P26*'Temporary Relocation Numbers'!$O$2</f>
        <v>88749.240555022203</v>
      </c>
      <c r="Q26" s="45">
        <f>Displacement_Number!Q26*'Temporary Relocation Numbers'!$O$2</f>
        <v>43652.728229413078</v>
      </c>
      <c r="R26" s="45">
        <f>Displacement_Number!R26*'Temporary Relocation Numbers'!$O$2</f>
        <v>27998.601983867818</v>
      </c>
      <c r="S26" s="45">
        <f>Displacement_Number!S26*'Temporary Relocation Numbers'!$O$2</f>
        <v>15287.4963386688</v>
      </c>
      <c r="U26">
        <v>2045</v>
      </c>
      <c r="V26" s="43">
        <f>Displacement_Number!V26*'Temporary Relocation Numbers'!$C$2</f>
        <v>0</v>
      </c>
      <c r="W26" s="43">
        <f>Displacement_Number!W26*'Temporary Relocation Numbers'!$C$2</f>
        <v>0</v>
      </c>
      <c r="X26" s="43">
        <f>Displacement_Number!X26*'Temporary Relocation Numbers'!$C$2</f>
        <v>0</v>
      </c>
      <c r="Y26" s="43">
        <f>Displacement_Number!Y26*'Temporary Relocation Numbers'!$C$2</f>
        <v>0</v>
      </c>
      <c r="Z26" s="43">
        <f>Displacement_Number!Z26*'Temporary Relocation Numbers'!$C$2</f>
        <v>0</v>
      </c>
      <c r="AA26" s="43">
        <f>Displacement_Number!AA26*'Temporary Relocation Numbers'!$C$2</f>
        <v>0</v>
      </c>
      <c r="AB26" s="44">
        <f>Displacement_Number!AB26*'Temporary Relocation Numbers'!$I$2</f>
        <v>126.95600736818243</v>
      </c>
      <c r="AC26" s="44">
        <f>Displacement_Number!AC26*'Temporary Relocation Numbers'!$I$2</f>
        <v>152.15798386938303</v>
      </c>
      <c r="AD26" s="44">
        <f>Displacement_Number!AD26*'Temporary Relocation Numbers'!$I$2</f>
        <v>98.417988452308805</v>
      </c>
      <c r="AE26" s="44">
        <f>Displacement_Number!AE26*'Temporary Relocation Numbers'!$I$2</f>
        <v>117.96011977772464</v>
      </c>
      <c r="AF26" s="44">
        <f>Displacement_Number!AF26*'Temporary Relocation Numbers'!$I$2</f>
        <v>95.262358789041642</v>
      </c>
      <c r="AG26" s="44">
        <f>Displacement_Number!AG26*'Temporary Relocation Numbers'!$I$2</f>
        <v>36.424461919616434</v>
      </c>
      <c r="AH26" s="45">
        <f>Displacement_Number!AH26*'Temporary Relocation Numbers'!$O$2</f>
        <v>53207.865266601439</v>
      </c>
      <c r="AI26" s="45">
        <f>Displacement_Number!AI26*'Temporary Relocation Numbers'!$O$2</f>
        <v>106910.694384524</v>
      </c>
      <c r="AJ26" s="45">
        <f>Displacement_Number!AJ26*'Temporary Relocation Numbers'!$O$2</f>
        <v>80193.968192736793</v>
      </c>
      <c r="AK26" s="45">
        <f>Displacement_Number!AK26*'Temporary Relocation Numbers'!$O$2</f>
        <v>43540.401787063915</v>
      </c>
      <c r="AL26" s="45">
        <f>Displacement_Number!AL26*'Temporary Relocation Numbers'!$O$2</f>
        <v>27426.675049548579</v>
      </c>
      <c r="AM26" s="45">
        <f>Displacement_Number!AM26*'Temporary Relocation Numbers'!$O$2</f>
        <v>13982.464058530748</v>
      </c>
    </row>
    <row r="27" spans="1:39" x14ac:dyDescent="0.35">
      <c r="A27">
        <v>2046</v>
      </c>
      <c r="B27" s="43">
        <f>Displacement_Number!B27*'Temporary Relocation Numbers'!$C$2</f>
        <v>0</v>
      </c>
      <c r="C27" s="43">
        <f>Displacement_Number!C27*'Temporary Relocation Numbers'!$C$2</f>
        <v>0</v>
      </c>
      <c r="D27" s="43">
        <f>Displacement_Number!D27*'Temporary Relocation Numbers'!$C$2</f>
        <v>0</v>
      </c>
      <c r="E27" s="43">
        <f>Displacement_Number!E27*'Temporary Relocation Numbers'!$C$2</f>
        <v>0</v>
      </c>
      <c r="F27" s="43">
        <f>Displacement_Number!F27*'Temporary Relocation Numbers'!$C$2</f>
        <v>0</v>
      </c>
      <c r="G27" s="43">
        <f>Displacement_Number!G27*'Temporary Relocation Numbers'!$C$2</f>
        <v>0</v>
      </c>
      <c r="H27" s="44">
        <f>Displacement_Number!H27*'Temporary Relocation Numbers'!$I$2</f>
        <v>137.1915307486878</v>
      </c>
      <c r="I27" s="44">
        <f>Displacement_Number!I27*'Temporary Relocation Numbers'!$I$2</f>
        <v>167.62741074715026</v>
      </c>
      <c r="J27" s="44">
        <f>Displacement_Number!J27*'Temporary Relocation Numbers'!$I$2</f>
        <v>109.57457724045999</v>
      </c>
      <c r="K27" s="44">
        <f>Displacement_Number!K27*'Temporary Relocation Numbers'!$I$2</f>
        <v>118.9779665468827</v>
      </c>
      <c r="L27" s="44">
        <f>Displacement_Number!L27*'Temporary Relocation Numbers'!$I$2</f>
        <v>97.835595917254864</v>
      </c>
      <c r="M27" s="44">
        <f>Displacement_Number!M27*'Temporary Relocation Numbers'!$I$2</f>
        <v>40.06435701427916</v>
      </c>
      <c r="N27" s="45">
        <f>Displacement_Number!N27*'Temporary Relocation Numbers'!$O$2</f>
        <v>57946.757068618128</v>
      </c>
      <c r="O27" s="45">
        <f>Displacement_Number!O27*'Temporary Relocation Numbers'!$O$2</f>
        <v>118699.99398043257</v>
      </c>
      <c r="P27" s="45">
        <f>Displacement_Number!P27*'Temporary Relocation Numbers'!$O$2</f>
        <v>89982.131883192735</v>
      </c>
      <c r="Q27" s="45">
        <f>Displacement_Number!Q27*'Temporary Relocation Numbers'!$O$2</f>
        <v>44259.145475898258</v>
      </c>
      <c r="R27" s="45">
        <f>Displacement_Number!R27*'Temporary Relocation Numbers'!$O$2</f>
        <v>28387.55442302033</v>
      </c>
      <c r="S27" s="45">
        <f>Displacement_Number!S27*'Temporary Relocation Numbers'!$O$2</f>
        <v>15499.867977541562</v>
      </c>
      <c r="U27">
        <v>2046</v>
      </c>
      <c r="V27" s="43">
        <f>Displacement_Number!V27*'Temporary Relocation Numbers'!$C$2</f>
        <v>0</v>
      </c>
      <c r="W27" s="43">
        <f>Displacement_Number!W27*'Temporary Relocation Numbers'!$C$2</f>
        <v>0</v>
      </c>
      <c r="X27" s="43">
        <f>Displacement_Number!X27*'Temporary Relocation Numbers'!$C$2</f>
        <v>0</v>
      </c>
      <c r="Y27" s="43">
        <f>Displacement_Number!Y27*'Temporary Relocation Numbers'!$C$2</f>
        <v>0</v>
      </c>
      <c r="Z27" s="43">
        <f>Displacement_Number!Z27*'Temporary Relocation Numbers'!$C$2</f>
        <v>0</v>
      </c>
      <c r="AA27" s="43">
        <f>Displacement_Number!AA27*'Temporary Relocation Numbers'!$C$2</f>
        <v>0</v>
      </c>
      <c r="AB27" s="44">
        <f>Displacement_Number!AB27*'Temporary Relocation Numbers'!$I$2</f>
        <v>127.72197744125992</v>
      </c>
      <c r="AC27" s="44">
        <f>Displacement_Number!AC27*'Temporary Relocation Numbers'!$I$2</f>
        <v>153.07600629652003</v>
      </c>
      <c r="AD27" s="44">
        <f>Displacement_Number!AD27*'Temporary Relocation Numbers'!$I$2</f>
        <v>99.011778658614944</v>
      </c>
      <c r="AE27" s="44">
        <f>Displacement_Number!AE27*'Temporary Relocation Numbers'!$I$2</f>
        <v>118.67181450914718</v>
      </c>
      <c r="AF27" s="44">
        <f>Displacement_Number!AF27*'Temporary Relocation Numbers'!$I$2</f>
        <v>95.837109975974968</v>
      </c>
      <c r="AG27" s="44">
        <f>Displacement_Number!AG27*'Temporary Relocation Numbers'!$I$2</f>
        <v>36.644223460143337</v>
      </c>
      <c r="AH27" s="45">
        <f>Displacement_Number!AH27*'Temporary Relocation Numbers'!$O$2</f>
        <v>53947.021064075438</v>
      </c>
      <c r="AI27" s="45">
        <f>Displacement_Number!AI27*'Temporary Relocation Numbers'!$O$2</f>
        <v>108395.88194411388</v>
      </c>
      <c r="AJ27" s="45">
        <f>Displacement_Number!AJ27*'Temporary Relocation Numbers'!$O$2</f>
        <v>81308.010942151785</v>
      </c>
      <c r="AK27" s="45">
        <f>Displacement_Number!AK27*'Temporary Relocation Numbers'!$O$2</f>
        <v>44145.258611219506</v>
      </c>
      <c r="AL27" s="45">
        <f>Displacement_Number!AL27*'Temporary Relocation Numbers'!$O$2</f>
        <v>27807.682364289212</v>
      </c>
      <c r="AM27" s="45">
        <f>Displacement_Number!AM27*'Temporary Relocation Numbers'!$O$2</f>
        <v>14176.706381917513</v>
      </c>
    </row>
    <row r="28" spans="1:39" x14ac:dyDescent="0.35">
      <c r="A28">
        <v>2047</v>
      </c>
      <c r="B28" s="43">
        <f>Displacement_Number!B28*'Temporary Relocation Numbers'!$C$2</f>
        <v>0</v>
      </c>
      <c r="C28" s="43">
        <f>Displacement_Number!C28*'Temporary Relocation Numbers'!$C$2</f>
        <v>0</v>
      </c>
      <c r="D28" s="43">
        <f>Displacement_Number!D28*'Temporary Relocation Numbers'!$C$2</f>
        <v>0</v>
      </c>
      <c r="E28" s="43">
        <f>Displacement_Number!E28*'Temporary Relocation Numbers'!$C$2</f>
        <v>0</v>
      </c>
      <c r="F28" s="43">
        <f>Displacement_Number!F28*'Temporary Relocation Numbers'!$C$2</f>
        <v>0</v>
      </c>
      <c r="G28" s="43">
        <f>Displacement_Number!G28*'Temporary Relocation Numbers'!$C$2</f>
        <v>0</v>
      </c>
      <c r="H28" s="44">
        <f>Displacement_Number!H28*'Temporary Relocation Numbers'!$I$2</f>
        <v>138.01925532046354</v>
      </c>
      <c r="I28" s="44">
        <f>Displacement_Number!I28*'Temporary Relocation Numbers'!$I$2</f>
        <v>168.63876564654802</v>
      </c>
      <c r="J28" s="44">
        <f>Displacement_Number!J28*'Temporary Relocation Numbers'!$I$2</f>
        <v>110.23567905577549</v>
      </c>
      <c r="K28" s="44">
        <f>Displacement_Number!K28*'Temporary Relocation Numbers'!$I$2</f>
        <v>119.69580230447892</v>
      </c>
      <c r="L28" s="44">
        <f>Displacement_Number!L28*'Temporary Relocation Numbers'!$I$2</f>
        <v>98.425872345348509</v>
      </c>
      <c r="M28" s="44">
        <f>Displacement_Number!M28*'Temporary Relocation Numbers'!$I$2</f>
        <v>40.30607931719495</v>
      </c>
      <c r="N28" s="45">
        <f>Displacement_Number!N28*'Temporary Relocation Numbers'!$O$2</f>
        <v>58751.744850358198</v>
      </c>
      <c r="O28" s="45">
        <f>Displacement_Number!O28*'Temporary Relocation Numbers'!$O$2</f>
        <v>120348.95674695491</v>
      </c>
      <c r="P28" s="45">
        <f>Displacement_Number!P28*'Temporary Relocation Numbers'!$O$2</f>
        <v>91232.150355410588</v>
      </c>
      <c r="Q28" s="45">
        <f>Displacement_Number!Q28*'Temporary Relocation Numbers'!$O$2</f>
        <v>44873.986981112532</v>
      </c>
      <c r="R28" s="45">
        <f>Displacement_Number!R28*'Temporary Relocation Numbers'!$O$2</f>
        <v>28781.910131950728</v>
      </c>
      <c r="S28" s="45">
        <f>Displacement_Number!S28*'Temporary Relocation Numbers'!$O$2</f>
        <v>15715.189851822295</v>
      </c>
      <c r="U28">
        <v>2047</v>
      </c>
      <c r="V28" s="43">
        <f>Displacement_Number!V28*'Temporary Relocation Numbers'!$C$2</f>
        <v>0</v>
      </c>
      <c r="W28" s="43">
        <f>Displacement_Number!W28*'Temporary Relocation Numbers'!$C$2</f>
        <v>0</v>
      </c>
      <c r="X28" s="43">
        <f>Displacement_Number!X28*'Temporary Relocation Numbers'!$C$2</f>
        <v>0</v>
      </c>
      <c r="Y28" s="43">
        <f>Displacement_Number!Y28*'Temporary Relocation Numbers'!$C$2</f>
        <v>0</v>
      </c>
      <c r="Z28" s="43">
        <f>Displacement_Number!Z28*'Temporary Relocation Numbers'!$C$2</f>
        <v>0</v>
      </c>
      <c r="AA28" s="43">
        <f>Displacement_Number!AA28*'Temporary Relocation Numbers'!$C$2</f>
        <v>0</v>
      </c>
      <c r="AB28" s="44">
        <f>Displacement_Number!AB28*'Temporary Relocation Numbers'!$I$2</f>
        <v>128.49256888015552</v>
      </c>
      <c r="AC28" s="44">
        <f>Displacement_Number!AC28*'Temporary Relocation Numbers'!$I$2</f>
        <v>153.99956747460055</v>
      </c>
      <c r="AD28" s="44">
        <f>Displacement_Number!AD28*'Temporary Relocation Numbers'!$I$2</f>
        <v>99.609151409277558</v>
      </c>
      <c r="AE28" s="44">
        <f>Displacement_Number!AE28*'Temporary Relocation Numbers'!$I$2</f>
        <v>119.38780314423555</v>
      </c>
      <c r="AF28" s="44">
        <f>Displacement_Number!AF28*'Temporary Relocation Numbers'!$I$2</f>
        <v>96.415328838190305</v>
      </c>
      <c r="AG28" s="44">
        <f>Displacement_Number!AG28*'Temporary Relocation Numbers'!$I$2</f>
        <v>36.865310899040452</v>
      </c>
      <c r="AH28" s="45">
        <f>Displacement_Number!AH28*'Temporary Relocation Numbers'!$O$2</f>
        <v>54696.445104603394</v>
      </c>
      <c r="AI28" s="45">
        <f>Displacement_Number!AI28*'Temporary Relocation Numbers'!$O$2</f>
        <v>109901.70150969582</v>
      </c>
      <c r="AJ28" s="45">
        <f>Displacement_Number!AJ28*'Temporary Relocation Numbers'!$O$2</f>
        <v>82437.529808729843</v>
      </c>
      <c r="AK28" s="45">
        <f>Displacement_Number!AK28*'Temporary Relocation Numbers'!$O$2</f>
        <v>44758.518016947884</v>
      </c>
      <c r="AL28" s="45">
        <f>Displacement_Number!AL28*'Temporary Relocation Numbers'!$O$2</f>
        <v>28193.982576314091</v>
      </c>
      <c r="AM28" s="45">
        <f>Displacement_Number!AM28*'Temporary Relocation Numbers'!$O$2</f>
        <v>14373.647090941942</v>
      </c>
    </row>
    <row r="29" spans="1:39" x14ac:dyDescent="0.35">
      <c r="A29">
        <v>2048</v>
      </c>
      <c r="B29" s="43">
        <f>Displacement_Number!B29*'Temporary Relocation Numbers'!$C$2</f>
        <v>0</v>
      </c>
      <c r="C29" s="43">
        <f>Displacement_Number!C29*'Temporary Relocation Numbers'!$C$2</f>
        <v>0</v>
      </c>
      <c r="D29" s="43">
        <f>Displacement_Number!D29*'Temporary Relocation Numbers'!$C$2</f>
        <v>0</v>
      </c>
      <c r="E29" s="43">
        <f>Displacement_Number!E29*'Temporary Relocation Numbers'!$C$2</f>
        <v>0</v>
      </c>
      <c r="F29" s="43">
        <f>Displacement_Number!F29*'Temporary Relocation Numbers'!$C$2</f>
        <v>0</v>
      </c>
      <c r="G29" s="43">
        <f>Displacement_Number!G29*'Temporary Relocation Numbers'!$C$2</f>
        <v>0</v>
      </c>
      <c r="H29" s="44">
        <f>Displacement_Number!H29*'Temporary Relocation Numbers'!$I$2</f>
        <v>138.85197384458451</v>
      </c>
      <c r="I29" s="44">
        <f>Displacement_Number!I29*'Temporary Relocation Numbers'!$I$2</f>
        <v>169.65622240439467</v>
      </c>
      <c r="J29" s="44">
        <f>Displacement_Number!J29*'Temporary Relocation Numbers'!$I$2</f>
        <v>110.90076952996807</v>
      </c>
      <c r="K29" s="44">
        <f>Displacement_Number!K29*'Temporary Relocation Numbers'!$I$2</f>
        <v>120.41796901670345</v>
      </c>
      <c r="L29" s="44">
        <f>Displacement_Number!L29*'Temporary Relocation Numbers'!$I$2</f>
        <v>99.019710117943603</v>
      </c>
      <c r="M29" s="44">
        <f>Displacement_Number!M29*'Temporary Relocation Numbers'!$I$2</f>
        <v>40.549260015454657</v>
      </c>
      <c r="N29" s="45">
        <f>Displacement_Number!N29*'Temporary Relocation Numbers'!$O$2</f>
        <v>59567.915403344363</v>
      </c>
      <c r="O29" s="45">
        <f>Displacement_Number!O29*'Temporary Relocation Numbers'!$O$2</f>
        <v>122020.82666042986</v>
      </c>
      <c r="P29" s="45">
        <f>Displacement_Number!P29*'Temporary Relocation Numbers'!$O$2</f>
        <v>92499.533899428672</v>
      </c>
      <c r="Q29" s="45">
        <f>Displacement_Number!Q29*'Temporary Relocation Numbers'!$O$2</f>
        <v>45497.369773612605</v>
      </c>
      <c r="R29" s="45">
        <f>Displacement_Number!R29*'Temporary Relocation Numbers'!$O$2</f>
        <v>29181.744172083909</v>
      </c>
      <c r="S29" s="45">
        <f>Displacement_Number!S29*'Temporary Relocation Numbers'!$O$2</f>
        <v>15933.502945745087</v>
      </c>
      <c r="U29">
        <v>2048</v>
      </c>
      <c r="V29" s="43">
        <f>Displacement_Number!V29*'Temporary Relocation Numbers'!$C$2</f>
        <v>0</v>
      </c>
      <c r="W29" s="43">
        <f>Displacement_Number!W29*'Temporary Relocation Numbers'!$C$2</f>
        <v>0</v>
      </c>
      <c r="X29" s="43">
        <f>Displacement_Number!X29*'Temporary Relocation Numbers'!$C$2</f>
        <v>0</v>
      </c>
      <c r="Y29" s="43">
        <f>Displacement_Number!Y29*'Temporary Relocation Numbers'!$C$2</f>
        <v>0</v>
      </c>
      <c r="Z29" s="43">
        <f>Displacement_Number!Z29*'Temporary Relocation Numbers'!$C$2</f>
        <v>0</v>
      </c>
      <c r="AA29" s="43">
        <f>Displacement_Number!AA29*'Temporary Relocation Numbers'!$C$2</f>
        <v>0</v>
      </c>
      <c r="AB29" s="44">
        <f>Displacement_Number!AB29*'Temporary Relocation Numbers'!$I$2</f>
        <v>129.26780956718832</v>
      </c>
      <c r="AC29" s="44">
        <f>Displacement_Number!AC29*'Temporary Relocation Numbers'!$I$2</f>
        <v>154.92870082084963</v>
      </c>
      <c r="AD29" s="44">
        <f>Displacement_Number!AD29*'Temporary Relocation Numbers'!$I$2</f>
        <v>100.21012831904193</v>
      </c>
      <c r="AE29" s="44">
        <f>Displacement_Number!AE29*'Temporary Relocation Numbers'!$I$2</f>
        <v>120.10811158961496</v>
      </c>
      <c r="AF29" s="44">
        <f>Displacement_Number!AF29*'Temporary Relocation Numbers'!$I$2</f>
        <v>96.997036297387638</v>
      </c>
      <c r="AG29" s="44">
        <f>Displacement_Number!AG29*'Temporary Relocation Numbers'!$I$2</f>
        <v>37.08773223591718</v>
      </c>
      <c r="AH29" s="45">
        <f>Displacement_Number!AH29*'Temporary Relocation Numbers'!$O$2</f>
        <v>55456.280033099632</v>
      </c>
      <c r="AI29" s="45">
        <f>Displacement_Number!AI29*'Temporary Relocation Numbers'!$O$2</f>
        <v>111428.43969804668</v>
      </c>
      <c r="AJ29" s="45">
        <f>Displacement_Number!AJ29*'Temporary Relocation Numbers'!$O$2</f>
        <v>83582.739784402496</v>
      </c>
      <c r="AK29" s="45">
        <f>Displacement_Number!AK29*'Temporary Relocation Numbers'!$O$2</f>
        <v>45380.296731669921</v>
      </c>
      <c r="AL29" s="45">
        <f>Displacement_Number!AL29*'Temporary Relocation Numbers'!$O$2</f>
        <v>28585.649213769753</v>
      </c>
      <c r="AM29" s="45">
        <f>Displacement_Number!AM29*'Temporary Relocation Numbers'!$O$2</f>
        <v>14573.323671178357</v>
      </c>
    </row>
    <row r="30" spans="1:39" x14ac:dyDescent="0.35">
      <c r="A30">
        <v>2049</v>
      </c>
      <c r="B30" s="43">
        <f>Displacement_Number!B30*'Temporary Relocation Numbers'!$C$2</f>
        <v>0</v>
      </c>
      <c r="C30" s="43">
        <f>Displacement_Number!C30*'Temporary Relocation Numbers'!$C$2</f>
        <v>0</v>
      </c>
      <c r="D30" s="43">
        <f>Displacement_Number!D30*'Temporary Relocation Numbers'!$C$2</f>
        <v>0</v>
      </c>
      <c r="E30" s="43">
        <f>Displacement_Number!E30*'Temporary Relocation Numbers'!$C$2</f>
        <v>0</v>
      </c>
      <c r="F30" s="43">
        <f>Displacement_Number!F30*'Temporary Relocation Numbers'!$C$2</f>
        <v>0</v>
      </c>
      <c r="G30" s="43">
        <f>Displacement_Number!G30*'Temporary Relocation Numbers'!$C$2</f>
        <v>0</v>
      </c>
      <c r="H30" s="44">
        <f>Displacement_Number!H30*'Temporary Relocation Numbers'!$I$2</f>
        <v>139.68971645131478</v>
      </c>
      <c r="I30" s="44">
        <f>Displacement_Number!I30*'Temporary Relocation Numbers'!$I$2</f>
        <v>170.67981783534015</v>
      </c>
      <c r="J30" s="44">
        <f>Displacement_Number!J30*'Temporary Relocation Numbers'!$I$2</f>
        <v>111.56987272801425</v>
      </c>
      <c r="K30" s="44">
        <f>Displacement_Number!K30*'Temporary Relocation Numbers'!$I$2</f>
        <v>121.14449281372299</v>
      </c>
      <c r="L30" s="44">
        <f>Displacement_Number!L30*'Temporary Relocation Numbers'!$I$2</f>
        <v>99.617130721879221</v>
      </c>
      <c r="M30" s="44">
        <f>Displacement_Number!M30*'Temporary Relocation Numbers'!$I$2</f>
        <v>40.793907908068377</v>
      </c>
      <c r="N30" s="45">
        <f>Displacement_Number!N30*'Temporary Relocation Numbers'!$O$2</f>
        <v>60395.424076981377</v>
      </c>
      <c r="O30" s="45">
        <f>Displacement_Number!O30*'Temporary Relocation Numbers'!$O$2</f>
        <v>123715.92194355598</v>
      </c>
      <c r="P30" s="45">
        <f>Displacement_Number!P30*'Temporary Relocation Numbers'!$O$2</f>
        <v>93784.523748256921</v>
      </c>
      <c r="Q30" s="45">
        <f>Displacement_Number!Q30*'Temporary Relocation Numbers'!$O$2</f>
        <v>46129.412507698638</v>
      </c>
      <c r="R30" s="45">
        <f>Displacement_Number!R30*'Temporary Relocation Numbers'!$O$2</f>
        <v>29587.13264758695</v>
      </c>
      <c r="S30" s="45">
        <f>Displacement_Number!S30*'Temporary Relocation Numbers'!$O$2</f>
        <v>16154.848812890956</v>
      </c>
      <c r="U30">
        <v>2049</v>
      </c>
      <c r="V30" s="43">
        <f>Displacement_Number!V30*'Temporary Relocation Numbers'!$C$2</f>
        <v>0</v>
      </c>
      <c r="W30" s="43">
        <f>Displacement_Number!W30*'Temporary Relocation Numbers'!$C$2</f>
        <v>0</v>
      </c>
      <c r="X30" s="43">
        <f>Displacement_Number!X30*'Temporary Relocation Numbers'!$C$2</f>
        <v>0</v>
      </c>
      <c r="Y30" s="43">
        <f>Displacement_Number!Y30*'Temporary Relocation Numbers'!$C$2</f>
        <v>0</v>
      </c>
      <c r="Z30" s="43">
        <f>Displacement_Number!Z30*'Temporary Relocation Numbers'!$C$2</f>
        <v>0</v>
      </c>
      <c r="AA30" s="43">
        <f>Displacement_Number!AA30*'Temporary Relocation Numbers'!$C$2</f>
        <v>0</v>
      </c>
      <c r="AB30" s="44">
        <f>Displacement_Number!AB30*'Temporary Relocation Numbers'!$I$2</f>
        <v>130.04772755290125</v>
      </c>
      <c r="AC30" s="44">
        <f>Displacement_Number!AC30*'Temporary Relocation Numbers'!$I$2</f>
        <v>155.86343995411016</v>
      </c>
      <c r="AD30" s="44">
        <f>Displacement_Number!AD30*'Temporary Relocation Numbers'!$I$2</f>
        <v>100.81473113306271</v>
      </c>
      <c r="AE30" s="44">
        <f>Displacement_Number!AE30*'Temporary Relocation Numbers'!$I$2</f>
        <v>120.83276590821444</v>
      </c>
      <c r="AF30" s="44">
        <f>Displacement_Number!AF30*'Temporary Relocation Numbers'!$I$2</f>
        <v>97.582253401494782</v>
      </c>
      <c r="AG30" s="44">
        <f>Displacement_Number!AG30*'Temporary Relocation Numbers'!$I$2</f>
        <v>37.311495518647391</v>
      </c>
      <c r="AH30" s="45">
        <f>Displacement_Number!AH30*'Temporary Relocation Numbers'!$O$2</f>
        <v>56226.670476080559</v>
      </c>
      <c r="AI30" s="45">
        <f>Displacement_Number!AI30*'Temporary Relocation Numbers'!$O$2</f>
        <v>112976.38710758113</v>
      </c>
      <c r="AJ30" s="45">
        <f>Displacement_Number!AJ30*'Temporary Relocation Numbers'!$O$2</f>
        <v>84743.858847737312</v>
      </c>
      <c r="AK30" s="45">
        <f>Displacement_Number!AK30*'Temporary Relocation Numbers'!$O$2</f>
        <v>46010.713104366594</v>
      </c>
      <c r="AL30" s="45">
        <f>Displacement_Number!AL30*'Temporary Relocation Numbers'!$O$2</f>
        <v>28982.756826244833</v>
      </c>
      <c r="AM30" s="45">
        <f>Displacement_Number!AM30*'Temporary Relocation Numbers'!$O$2</f>
        <v>14775.774128945135</v>
      </c>
    </row>
    <row r="31" spans="1:39" x14ac:dyDescent="0.35">
      <c r="A31">
        <v>2050</v>
      </c>
      <c r="B31" s="43">
        <f>Displacement_Number!B31*'Temporary Relocation Numbers'!$C$2</f>
        <v>0</v>
      </c>
      <c r="C31" s="43">
        <f>Displacement_Number!C31*'Temporary Relocation Numbers'!$C$2</f>
        <v>0</v>
      </c>
      <c r="D31" s="43">
        <f>Displacement_Number!D31*'Temporary Relocation Numbers'!$C$2</f>
        <v>0</v>
      </c>
      <c r="E31" s="43">
        <f>Displacement_Number!E31*'Temporary Relocation Numbers'!$C$2</f>
        <v>0</v>
      </c>
      <c r="F31" s="43">
        <f>Displacement_Number!F31*'Temporary Relocation Numbers'!$C$2</f>
        <v>0</v>
      </c>
      <c r="G31" s="43">
        <f>Displacement_Number!G31*'Temporary Relocation Numbers'!$C$2</f>
        <v>0</v>
      </c>
      <c r="H31" s="44">
        <f>Displacement_Number!H31*'Temporary Relocation Numbers'!$I$2</f>
        <v>145.80096987595729</v>
      </c>
      <c r="I31" s="44">
        <f>Displacement_Number!I31*'Temporary Relocation Numbers'!$I$2</f>
        <v>178.14685011059797</v>
      </c>
      <c r="J31" s="44">
        <f>Displacement_Number!J31*'Temporary Relocation Numbers'!$I$2</f>
        <v>116.45091754732734</v>
      </c>
      <c r="K31" s="44">
        <f>Displacement_Number!K31*'Temporary Relocation Numbers'!$I$2</f>
        <v>126.44441549516442</v>
      </c>
      <c r="L31" s="44">
        <f>Displacement_Number!L31*'Temporary Relocation Numbers'!$I$2</f>
        <v>103.97525776761145</v>
      </c>
      <c r="M31" s="44">
        <f>Displacement_Number!M31*'Temporary Relocation Numbers'!$I$2</f>
        <v>42.578591245833053</v>
      </c>
      <c r="N31" s="45">
        <f>Displacement_Number!N31*'Temporary Relocation Numbers'!$O$2</f>
        <v>63530.060254906253</v>
      </c>
      <c r="O31" s="45">
        <f>Displacement_Number!O31*'Temporary Relocation Numbers'!$O$2</f>
        <v>130137.01113427506</v>
      </c>
      <c r="P31" s="45">
        <f>Displacement_Number!P31*'Temporary Relocation Numbers'!$O$2</f>
        <v>98652.117039696139</v>
      </c>
      <c r="Q31" s="45">
        <f>Displacement_Number!Q31*'Temporary Relocation Numbers'!$O$2</f>
        <v>48523.615835565717</v>
      </c>
      <c r="R31" s="45">
        <f>Displacement_Number!R31*'Temporary Relocation Numbers'!$O$2</f>
        <v>31122.760517009192</v>
      </c>
      <c r="S31" s="45">
        <f>Displacement_Number!S31*'Temporary Relocation Numbers'!$O$2</f>
        <v>16993.315870813232</v>
      </c>
      <c r="U31">
        <v>2050</v>
      </c>
      <c r="V31" s="43">
        <f>Displacement_Number!V31*'Temporary Relocation Numbers'!$C$2</f>
        <v>0</v>
      </c>
      <c r="W31" s="43">
        <f>Displacement_Number!W31*'Temporary Relocation Numbers'!$C$2</f>
        <v>0</v>
      </c>
      <c r="X31" s="43">
        <f>Displacement_Number!X31*'Temporary Relocation Numbers'!$C$2</f>
        <v>0</v>
      </c>
      <c r="Y31" s="43">
        <f>Displacement_Number!Y31*'Temporary Relocation Numbers'!$C$2</f>
        <v>0</v>
      </c>
      <c r="Z31" s="43">
        <f>Displacement_Number!Z31*'Temporary Relocation Numbers'!$C$2</f>
        <v>0</v>
      </c>
      <c r="AA31" s="43">
        <f>Displacement_Number!AA31*'Temporary Relocation Numbers'!$C$2</f>
        <v>0</v>
      </c>
      <c r="AB31" s="44">
        <f>Displacement_Number!AB31*'Temporary Relocation Numbers'!$I$2</f>
        <v>135.73715581265171</v>
      </c>
      <c r="AC31" s="44">
        <f>Displacement_Number!AC31*'Temporary Relocation Numbers'!$I$2</f>
        <v>162.68227390548478</v>
      </c>
      <c r="AD31" s="44">
        <f>Displacement_Number!AD31*'Temporary Relocation Numbers'!$I$2</f>
        <v>105.2252517250067</v>
      </c>
      <c r="AE31" s="44">
        <f>Displacement_Number!AE31*'Temporary Relocation Numbers'!$I$2</f>
        <v>126.11905092063314</v>
      </c>
      <c r="AF31" s="44">
        <f>Displacement_Number!AF31*'Temporary Relocation Numbers'!$I$2</f>
        <v>101.85135706519975</v>
      </c>
      <c r="AG31" s="44">
        <f>Displacement_Number!AG31*'Temporary Relocation Numbers'!$I$2</f>
        <v>38.943827594046361</v>
      </c>
      <c r="AH31" s="45">
        <f>Displacement_Number!AH31*'Temporary Relocation Numbers'!$O$2</f>
        <v>59144.940496238538</v>
      </c>
      <c r="AI31" s="45">
        <f>Displacement_Number!AI31*'Temporary Relocation Numbers'!$O$2</f>
        <v>118840.07422777213</v>
      </c>
      <c r="AJ31" s="45">
        <f>Displacement_Number!AJ31*'Temporary Relocation Numbers'!$O$2</f>
        <v>89142.224615688261</v>
      </c>
      <c r="AK31" s="45">
        <f>Displacement_Number!AK31*'Temporary Relocation Numbers'!$O$2</f>
        <v>48398.755709800331</v>
      </c>
      <c r="AL31" s="45">
        <f>Displacement_Number!AL31*'Temporary Relocation Numbers'!$O$2</f>
        <v>30487.016453062686</v>
      </c>
      <c r="AM31" s="45">
        <f>Displacement_Number!AM31*'Temporary Relocation Numbers'!$O$2</f>
        <v>15542.664615257501</v>
      </c>
    </row>
    <row r="32" spans="1:39" x14ac:dyDescent="0.35">
      <c r="A32">
        <v>2051</v>
      </c>
      <c r="B32" s="43">
        <f>Displacement_Number!B32*'Temporary Relocation Numbers'!$C$2</f>
        <v>0</v>
      </c>
      <c r="C32" s="43">
        <f>Displacement_Number!C32*'Temporary Relocation Numbers'!$C$2</f>
        <v>0</v>
      </c>
      <c r="D32" s="43">
        <f>Displacement_Number!D32*'Temporary Relocation Numbers'!$C$2</f>
        <v>0</v>
      </c>
      <c r="E32" s="43">
        <f>Displacement_Number!E32*'Temporary Relocation Numbers'!$C$2</f>
        <v>0</v>
      </c>
      <c r="F32" s="43">
        <f>Displacement_Number!F32*'Temporary Relocation Numbers'!$C$2</f>
        <v>0</v>
      </c>
      <c r="G32" s="43">
        <f>Displacement_Number!G32*'Temporary Relocation Numbers'!$C$2</f>
        <v>0</v>
      </c>
      <c r="H32" s="44">
        <f>Displacement_Number!H32*'Temporary Relocation Numbers'!$I$2</f>
        <v>146.68063821041252</v>
      </c>
      <c r="I32" s="44">
        <f>Displacement_Number!I32*'Temporary Relocation Numbers'!$I$2</f>
        <v>179.22167247329256</v>
      </c>
      <c r="J32" s="44">
        <f>Displacement_Number!J32*'Temporary Relocation Numbers'!$I$2</f>
        <v>117.15350673292602</v>
      </c>
      <c r="K32" s="44">
        <f>Displacement_Number!K32*'Temporary Relocation Numbers'!$I$2</f>
        <v>127.2072989552294</v>
      </c>
      <c r="L32" s="44">
        <f>Displacement_Number!L32*'Temporary Relocation Numbers'!$I$2</f>
        <v>104.60257692675565</v>
      </c>
      <c r="M32" s="44">
        <f>Displacement_Number!M32*'Temporary Relocation Numbers'!$I$2</f>
        <v>42.83548280476122</v>
      </c>
      <c r="N32" s="45">
        <f>Displacement_Number!N32*'Temporary Relocation Numbers'!$O$2</f>
        <v>64412.610459016039</v>
      </c>
      <c r="O32" s="45">
        <f>Displacement_Number!O32*'Temporary Relocation Numbers'!$O$2</f>
        <v>131944.8552521299</v>
      </c>
      <c r="P32" s="45">
        <f>Displacement_Number!P32*'Temporary Relocation Numbers'!$O$2</f>
        <v>100022.57766384646</v>
      </c>
      <c r="Q32" s="45">
        <f>Displacement_Number!Q32*'Temporary Relocation Numbers'!$O$2</f>
        <v>49197.698732512392</v>
      </c>
      <c r="R32" s="45">
        <f>Displacement_Number!R32*'Temporary Relocation Numbers'!$O$2</f>
        <v>31555.113304595696</v>
      </c>
      <c r="S32" s="45">
        <f>Displacement_Number!S32*'Temporary Relocation Numbers'!$O$2</f>
        <v>17229.384502420267</v>
      </c>
      <c r="U32">
        <v>2051</v>
      </c>
      <c r="V32" s="43">
        <f>Displacement_Number!V32*'Temporary Relocation Numbers'!$C$2</f>
        <v>0</v>
      </c>
      <c r="W32" s="43">
        <f>Displacement_Number!W32*'Temporary Relocation Numbers'!$C$2</f>
        <v>0</v>
      </c>
      <c r="X32" s="43">
        <f>Displacement_Number!X32*'Temporary Relocation Numbers'!$C$2</f>
        <v>0</v>
      </c>
      <c r="Y32" s="43">
        <f>Displacement_Number!Y32*'Temporary Relocation Numbers'!$C$2</f>
        <v>0</v>
      </c>
      <c r="Z32" s="43">
        <f>Displacement_Number!Z32*'Temporary Relocation Numbers'!$C$2</f>
        <v>0</v>
      </c>
      <c r="AA32" s="43">
        <f>Displacement_Number!AA32*'Temporary Relocation Numbers'!$C$2</f>
        <v>0</v>
      </c>
      <c r="AB32" s="44">
        <f>Displacement_Number!AB32*'Temporary Relocation Numbers'!$I$2</f>
        <v>136.55610563087987</v>
      </c>
      <c r="AC32" s="44">
        <f>Displacement_Number!AC32*'Temporary Relocation Numbers'!$I$2</f>
        <v>163.66379306172621</v>
      </c>
      <c r="AD32" s="44">
        <f>Displacement_Number!AD32*'Temporary Relocation Numbers'!$I$2</f>
        <v>105.86011253564688</v>
      </c>
      <c r="AE32" s="44">
        <f>Displacement_Number!AE32*'Temporary Relocation Numbers'!$I$2</f>
        <v>126.87997134222442</v>
      </c>
      <c r="AF32" s="44">
        <f>Displacement_Number!AF32*'Temporary Relocation Numbers'!$I$2</f>
        <v>102.4658619872711</v>
      </c>
      <c r="AG32" s="44">
        <f>Displacement_Number!AG32*'Temporary Relocation Numbers'!$I$2</f>
        <v>39.178789350378381</v>
      </c>
      <c r="AH32" s="45">
        <f>Displacement_Number!AH32*'Temporary Relocation Numbers'!$O$2</f>
        <v>59966.573265003084</v>
      </c>
      <c r="AI32" s="45">
        <f>Displacement_Number!AI32*'Temporary Relocation Numbers'!$O$2</f>
        <v>120490.98296837963</v>
      </c>
      <c r="AJ32" s="45">
        <f>Displacement_Number!AJ32*'Temporary Relocation Numbers'!$O$2</f>
        <v>90380.57522032666</v>
      </c>
      <c r="AK32" s="45">
        <f>Displacement_Number!AK32*'Temporary Relocation Numbers'!$O$2</f>
        <v>49071.104068340501</v>
      </c>
      <c r="AL32" s="45">
        <f>Displacement_Number!AL32*'Temporary Relocation Numbers'!$O$2</f>
        <v>30910.53757810792</v>
      </c>
      <c r="AM32" s="45">
        <f>Displacement_Number!AM32*'Temporary Relocation Numbers'!$O$2</f>
        <v>15758.581014101877</v>
      </c>
    </row>
    <row r="33" spans="1:39" x14ac:dyDescent="0.35">
      <c r="A33">
        <v>2052</v>
      </c>
      <c r="B33" s="43">
        <f>Displacement_Number!B33*'Temporary Relocation Numbers'!$C$2</f>
        <v>0</v>
      </c>
      <c r="C33" s="43">
        <f>Displacement_Number!C33*'Temporary Relocation Numbers'!$C$2</f>
        <v>0</v>
      </c>
      <c r="D33" s="43">
        <f>Displacement_Number!D33*'Temporary Relocation Numbers'!$C$2</f>
        <v>0</v>
      </c>
      <c r="E33" s="43">
        <f>Displacement_Number!E33*'Temporary Relocation Numbers'!$C$2</f>
        <v>0</v>
      </c>
      <c r="F33" s="43">
        <f>Displacement_Number!F33*'Temporary Relocation Numbers'!$C$2</f>
        <v>0</v>
      </c>
      <c r="G33" s="43">
        <f>Displacement_Number!G33*'Temporary Relocation Numbers'!$C$2</f>
        <v>0</v>
      </c>
      <c r="H33" s="44">
        <f>Displacement_Number!H33*'Temporary Relocation Numbers'!$I$2</f>
        <v>147.56561389213238</v>
      </c>
      <c r="I33" s="44">
        <f>Displacement_Number!I33*'Temporary Relocation Numbers'!$I$2</f>
        <v>180.3029796158788</v>
      </c>
      <c r="J33" s="44">
        <f>Displacement_Number!J33*'Temporary Relocation Numbers'!$I$2</f>
        <v>117.86033488524231</v>
      </c>
      <c r="K33" s="44">
        <f>Displacement_Number!K33*'Temporary Relocation Numbers'!$I$2</f>
        <v>127.97478515849471</v>
      </c>
      <c r="L33" s="44">
        <f>Displacement_Number!L33*'Temporary Relocation Numbers'!$I$2</f>
        <v>105.23368092217606</v>
      </c>
      <c r="M33" s="44">
        <f>Displacement_Number!M33*'Temporary Relocation Numbers'!$I$2</f>
        <v>43.093924280469572</v>
      </c>
      <c r="N33" s="45">
        <f>Displacement_Number!N33*'Temporary Relocation Numbers'!$O$2</f>
        <v>65307.420920075849</v>
      </c>
      <c r="O33" s="45">
        <f>Displacement_Number!O33*'Temporary Relocation Numbers'!$O$2</f>
        <v>133777.81367317925</v>
      </c>
      <c r="P33" s="45">
        <f>Displacement_Number!P33*'Temporary Relocation Numbers'!$O$2</f>
        <v>101412.07652436421</v>
      </c>
      <c r="Q33" s="45">
        <f>Displacement_Number!Q33*'Temporary Relocation Numbers'!$O$2</f>
        <v>49881.145889399952</v>
      </c>
      <c r="R33" s="45">
        <f>Displacement_Number!R33*'Temporary Relocation Numbers'!$O$2</f>
        <v>31993.472273183761</v>
      </c>
      <c r="S33" s="45">
        <f>Displacement_Number!S33*'Temporary Relocation Numbers'!$O$2</f>
        <v>17468.732564554732</v>
      </c>
      <c r="U33">
        <v>2052</v>
      </c>
      <c r="V33" s="43">
        <f>Displacement_Number!V33*'Temporary Relocation Numbers'!$C$2</f>
        <v>0</v>
      </c>
      <c r="W33" s="43">
        <f>Displacement_Number!W33*'Temporary Relocation Numbers'!$C$2</f>
        <v>0</v>
      </c>
      <c r="X33" s="43">
        <f>Displacement_Number!X33*'Temporary Relocation Numbers'!$C$2</f>
        <v>0</v>
      </c>
      <c r="Y33" s="43">
        <f>Displacement_Number!Y33*'Temporary Relocation Numbers'!$C$2</f>
        <v>0</v>
      </c>
      <c r="Z33" s="43">
        <f>Displacement_Number!Z33*'Temporary Relocation Numbers'!$C$2</f>
        <v>0</v>
      </c>
      <c r="AA33" s="43">
        <f>Displacement_Number!AA33*'Temporary Relocation Numbers'!$C$2</f>
        <v>0</v>
      </c>
      <c r="AB33" s="44">
        <f>Displacement_Number!AB33*'Temporary Relocation Numbers'!$I$2</f>
        <v>137.37999646029078</v>
      </c>
      <c r="AC33" s="44">
        <f>Displacement_Number!AC33*'Temporary Relocation Numbers'!$I$2</f>
        <v>164.65123406692479</v>
      </c>
      <c r="AD33" s="44">
        <f>Displacement_Number!AD33*'Temporary Relocation Numbers'!$I$2</f>
        <v>106.49880368398907</v>
      </c>
      <c r="AE33" s="44">
        <f>Displacement_Number!AE33*'Temporary Relocation Numbers'!$I$2</f>
        <v>127.64548266331717</v>
      </c>
      <c r="AF33" s="44">
        <f>Displacement_Number!AF33*'Temporary Relocation Numbers'!$I$2</f>
        <v>103.0840744328368</v>
      </c>
      <c r="AG33" s="44">
        <f>Displacement_Number!AG33*'Temporary Relocation Numbers'!$I$2</f>
        <v>39.415168713308155</v>
      </c>
      <c r="AH33" s="45">
        <f>Displacement_Number!AH33*'Temporary Relocation Numbers'!$O$2</f>
        <v>60799.620034712498</v>
      </c>
      <c r="AI33" s="45">
        <f>Displacement_Number!AI33*'Temporary Relocation Numbers'!$O$2</f>
        <v>122164.82588912389</v>
      </c>
      <c r="AJ33" s="45">
        <f>Displacement_Number!AJ33*'Temporary Relocation Numbers'!$O$2</f>
        <v>91636.128808473964</v>
      </c>
      <c r="AK33" s="45">
        <f>Displacement_Number!AK33*'Temporary Relocation Numbers'!$O$2</f>
        <v>49752.792590870478</v>
      </c>
      <c r="AL33" s="45">
        <f>Displacement_Number!AL33*'Temporary Relocation Numbers'!$O$2</f>
        <v>31339.942196004464</v>
      </c>
      <c r="AM33" s="45">
        <f>Displacement_Number!AM33*'Temporary Relocation Numbers'!$O$2</f>
        <v>15977.496891635656</v>
      </c>
    </row>
    <row r="34" spans="1:39" x14ac:dyDescent="0.35">
      <c r="A34">
        <v>2053</v>
      </c>
      <c r="B34" s="43">
        <f>Displacement_Number!B34*'Temporary Relocation Numbers'!$C$2</f>
        <v>0</v>
      </c>
      <c r="C34" s="43">
        <f>Displacement_Number!C34*'Temporary Relocation Numbers'!$C$2</f>
        <v>0</v>
      </c>
      <c r="D34" s="43">
        <f>Displacement_Number!D34*'Temporary Relocation Numbers'!$C$2</f>
        <v>0</v>
      </c>
      <c r="E34" s="43">
        <f>Displacement_Number!E34*'Temporary Relocation Numbers'!$C$2</f>
        <v>0</v>
      </c>
      <c r="F34" s="43">
        <f>Displacement_Number!F34*'Temporary Relocation Numbers'!$C$2</f>
        <v>0</v>
      </c>
      <c r="G34" s="43">
        <f>Displacement_Number!G34*'Temporary Relocation Numbers'!$C$2</f>
        <v>0</v>
      </c>
      <c r="H34" s="44">
        <f>Displacement_Number!H34*'Temporary Relocation Numbers'!$I$2</f>
        <v>148.45592894220232</v>
      </c>
      <c r="I34" s="44">
        <f>Displacement_Number!I34*'Temporary Relocation Numbers'!$I$2</f>
        <v>181.39081066330567</v>
      </c>
      <c r="J34" s="44">
        <f>Displacement_Number!J34*'Temporary Relocation Numbers'!$I$2</f>
        <v>118.57142757944762</v>
      </c>
      <c r="K34" s="44">
        <f>Displacement_Number!K34*'Temporary Relocation Numbers'!$I$2</f>
        <v>128.74690187492271</v>
      </c>
      <c r="L34" s="44">
        <f>Displacement_Number!L34*'Temporary Relocation Numbers'!$I$2</f>
        <v>105.86859258911605</v>
      </c>
      <c r="M34" s="44">
        <f>Displacement_Number!M34*'Temporary Relocation Numbers'!$I$2</f>
        <v>43.353925024149078</v>
      </c>
      <c r="N34" s="45">
        <f>Displacement_Number!N34*'Temporary Relocation Numbers'!$O$2</f>
        <v>66214.661955762494</v>
      </c>
      <c r="O34" s="45">
        <f>Displacement_Number!O34*'Temporary Relocation Numbers'!$O$2</f>
        <v>135636.23528161008</v>
      </c>
      <c r="P34" s="45">
        <f>Displacement_Number!P34*'Temporary Relocation Numbers'!$O$2</f>
        <v>102820.87809761417</v>
      </c>
      <c r="Q34" s="45">
        <f>Displacement_Number!Q34*'Temporary Relocation Numbers'!$O$2</f>
        <v>50574.087393142996</v>
      </c>
      <c r="R34" s="45">
        <f>Displacement_Number!R34*'Temporary Relocation Numbers'!$O$2</f>
        <v>32437.920859751877</v>
      </c>
      <c r="S34" s="45">
        <f>Displacement_Number!S34*'Temporary Relocation Numbers'!$O$2</f>
        <v>17711.405614580632</v>
      </c>
      <c r="U34">
        <v>2053</v>
      </c>
      <c r="V34" s="43">
        <f>Displacement_Number!V34*'Temporary Relocation Numbers'!$C$2</f>
        <v>0</v>
      </c>
      <c r="W34" s="43">
        <f>Displacement_Number!W34*'Temporary Relocation Numbers'!$C$2</f>
        <v>0</v>
      </c>
      <c r="X34" s="43">
        <f>Displacement_Number!X34*'Temporary Relocation Numbers'!$C$2</f>
        <v>0</v>
      </c>
      <c r="Y34" s="43">
        <f>Displacement_Number!Y34*'Temporary Relocation Numbers'!$C$2</f>
        <v>0</v>
      </c>
      <c r="Z34" s="43">
        <f>Displacement_Number!Z34*'Temporary Relocation Numbers'!$C$2</f>
        <v>0</v>
      </c>
      <c r="AA34" s="43">
        <f>Displacement_Number!AA34*'Temporary Relocation Numbers'!$C$2</f>
        <v>0</v>
      </c>
      <c r="AB34" s="44">
        <f>Displacement_Number!AB34*'Temporary Relocation Numbers'!$I$2</f>
        <v>138.20885811173596</v>
      </c>
      <c r="AC34" s="44">
        <f>Displacement_Number!AC34*'Temporary Relocation Numbers'!$I$2</f>
        <v>165.64463264966997</v>
      </c>
      <c r="AD34" s="44">
        <f>Displacement_Number!AD34*'Temporary Relocation Numbers'!$I$2</f>
        <v>107.14134827980263</v>
      </c>
      <c r="AE34" s="44">
        <f>Displacement_Number!AE34*'Temporary Relocation Numbers'!$I$2</f>
        <v>128.41561258241651</v>
      </c>
      <c r="AF34" s="44">
        <f>Displacement_Number!AF34*'Temporary Relocation Numbers'!$I$2</f>
        <v>103.70601677068507</v>
      </c>
      <c r="AG34" s="44">
        <f>Displacement_Number!AG34*'Temporary Relocation Numbers'!$I$2</f>
        <v>39.652974235752943</v>
      </c>
      <c r="AH34" s="45">
        <f>Displacement_Number!AH34*'Temporary Relocation Numbers'!$O$2</f>
        <v>61644.239366980313</v>
      </c>
      <c r="AI34" s="45">
        <f>Displacement_Number!AI34*'Temporary Relocation Numbers'!$O$2</f>
        <v>123861.9215882447</v>
      </c>
      <c r="AJ34" s="45">
        <f>Displacement_Number!AJ34*'Temporary Relocation Numbers'!$O$2</f>
        <v>92909.124361433554</v>
      </c>
      <c r="AK34" s="45">
        <f>Displacement_Number!AK34*'Temporary Relocation Numbers'!$O$2</f>
        <v>50443.951029567426</v>
      </c>
      <c r="AL34" s="45">
        <f>Displacement_Number!AL34*'Temporary Relocation Numbers'!$O$2</f>
        <v>31775.312039365148</v>
      </c>
      <c r="AM34" s="45">
        <f>Displacement_Number!AM34*'Temporary Relocation Numbers'!$O$2</f>
        <v>16199.453916173305</v>
      </c>
    </row>
    <row r="35" spans="1:39" x14ac:dyDescent="0.35">
      <c r="A35">
        <v>2054</v>
      </c>
      <c r="B35" s="43">
        <f>Displacement_Number!B35*'Temporary Relocation Numbers'!$C$2</f>
        <v>0</v>
      </c>
      <c r="C35" s="43">
        <f>Displacement_Number!C35*'Temporary Relocation Numbers'!$C$2</f>
        <v>0</v>
      </c>
      <c r="D35" s="43">
        <f>Displacement_Number!D35*'Temporary Relocation Numbers'!$C$2</f>
        <v>0</v>
      </c>
      <c r="E35" s="43">
        <f>Displacement_Number!E35*'Temporary Relocation Numbers'!$C$2</f>
        <v>0</v>
      </c>
      <c r="F35" s="43">
        <f>Displacement_Number!F35*'Temporary Relocation Numbers'!$C$2</f>
        <v>0</v>
      </c>
      <c r="G35" s="43">
        <f>Displacement_Number!G35*'Temporary Relocation Numbers'!$C$2</f>
        <v>0</v>
      </c>
      <c r="H35" s="44">
        <f>Displacement_Number!H35*'Temporary Relocation Numbers'!$I$2</f>
        <v>149.35161557490233</v>
      </c>
      <c r="I35" s="44">
        <f>Displacement_Number!I35*'Temporary Relocation Numbers'!$I$2</f>
        <v>182.48520497657691</v>
      </c>
      <c r="J35" s="44">
        <f>Displacement_Number!J35*'Temporary Relocation Numbers'!$I$2</f>
        <v>119.28681054501727</v>
      </c>
      <c r="K35" s="44">
        <f>Displacement_Number!K35*'Temporary Relocation Numbers'!$I$2</f>
        <v>129.52367704202169</v>
      </c>
      <c r="L35" s="44">
        <f>Displacement_Number!L35*'Temporary Relocation Numbers'!$I$2</f>
        <v>106.5073349005919</v>
      </c>
      <c r="M35" s="44">
        <f>Displacement_Number!M35*'Temporary Relocation Numbers'!$I$2</f>
        <v>43.615494443409709</v>
      </c>
      <c r="N35" s="45">
        <f>Displacement_Number!N35*'Temporary Relocation Numbers'!$O$2</f>
        <v>67134.506249780869</v>
      </c>
      <c r="O35" s="45">
        <f>Displacement_Number!O35*'Temporary Relocation Numbers'!$O$2</f>
        <v>137520.47380825659</v>
      </c>
      <c r="P35" s="45">
        <f>Displacement_Number!P35*'Temporary Relocation Numbers'!$O$2</f>
        <v>104249.25053402773</v>
      </c>
      <c r="Q35" s="45">
        <f>Displacement_Number!Q35*'Temporary Relocation Numbers'!$O$2</f>
        <v>51276.655137804293</v>
      </c>
      <c r="R35" s="45">
        <f>Displacement_Number!R35*'Temporary Relocation Numbers'!$O$2</f>
        <v>32888.543660372634</v>
      </c>
      <c r="S35" s="45">
        <f>Displacement_Number!S35*'Temporary Relocation Numbers'!$O$2</f>
        <v>17957.449842738159</v>
      </c>
      <c r="U35">
        <v>2054</v>
      </c>
      <c r="V35" s="43">
        <f>Displacement_Number!V35*'Temporary Relocation Numbers'!$C$2</f>
        <v>0</v>
      </c>
      <c r="W35" s="43">
        <f>Displacement_Number!W35*'Temporary Relocation Numbers'!$C$2</f>
        <v>0</v>
      </c>
      <c r="X35" s="43">
        <f>Displacement_Number!X35*'Temporary Relocation Numbers'!$C$2</f>
        <v>0</v>
      </c>
      <c r="Y35" s="43">
        <f>Displacement_Number!Y35*'Temporary Relocation Numbers'!$C$2</f>
        <v>0</v>
      </c>
      <c r="Z35" s="43">
        <f>Displacement_Number!Z35*'Temporary Relocation Numbers'!$C$2</f>
        <v>0</v>
      </c>
      <c r="AA35" s="43">
        <f>Displacement_Number!AA35*'Temporary Relocation Numbers'!$C$2</f>
        <v>0</v>
      </c>
      <c r="AB35" s="44">
        <f>Displacement_Number!AB35*'Temporary Relocation Numbers'!$I$2</f>
        <v>139.04272057592632</v>
      </c>
      <c r="AC35" s="44">
        <f>Displacement_Number!AC35*'Temporary Relocation Numbers'!$I$2</f>
        <v>166.64402475411453</v>
      </c>
      <c r="AD35" s="44">
        <f>Displacement_Number!AD35*'Temporary Relocation Numbers'!$I$2</f>
        <v>107.78776957228627</v>
      </c>
      <c r="AE35" s="44">
        <f>Displacement_Number!AE35*'Temporary Relocation Numbers'!$I$2</f>
        <v>129.1903889651424</v>
      </c>
      <c r="AF35" s="44">
        <f>Displacement_Number!AF35*'Temporary Relocation Numbers'!$I$2</f>
        <v>104.33171150456285</v>
      </c>
      <c r="AG35" s="44">
        <f>Displacement_Number!AG35*'Temporary Relocation Numbers'!$I$2</f>
        <v>39.892214522232777</v>
      </c>
      <c r="AH35" s="45">
        <f>Displacement_Number!AH35*'Temporary Relocation Numbers'!$O$2</f>
        <v>62500.592026134604</v>
      </c>
      <c r="AI35" s="45">
        <f>Displacement_Number!AI35*'Temporary Relocation Numbers'!$O$2</f>
        <v>125582.59308990119</v>
      </c>
      <c r="AJ35" s="45">
        <f>Displacement_Number!AJ35*'Temporary Relocation Numbers'!$O$2</f>
        <v>94199.804180401843</v>
      </c>
      <c r="AK35" s="45">
        <f>Displacement_Number!AK35*'Temporary Relocation Numbers'!$O$2</f>
        <v>51144.710939106662</v>
      </c>
      <c r="AL35" s="45">
        <f>Displacement_Number!AL35*'Temporary Relocation Numbers'!$O$2</f>
        <v>32216.729976220144</v>
      </c>
      <c r="AM35" s="45">
        <f>Displacement_Number!AM35*'Temporary Relocation Numbers'!$O$2</f>
        <v>16424.494334879382</v>
      </c>
    </row>
    <row r="36" spans="1:39" x14ac:dyDescent="0.35">
      <c r="A36">
        <v>2055</v>
      </c>
      <c r="B36" s="43">
        <f>Displacement_Number!B36*'Temporary Relocation Numbers'!$C$2</f>
        <v>0</v>
      </c>
      <c r="C36" s="43">
        <f>Displacement_Number!C36*'Temporary Relocation Numbers'!$C$2</f>
        <v>0</v>
      </c>
      <c r="D36" s="43">
        <f>Displacement_Number!D36*'Temporary Relocation Numbers'!$C$2</f>
        <v>0</v>
      </c>
      <c r="E36" s="43">
        <f>Displacement_Number!E36*'Temporary Relocation Numbers'!$C$2</f>
        <v>0</v>
      </c>
      <c r="F36" s="43">
        <f>Displacement_Number!F36*'Temporary Relocation Numbers'!$C$2</f>
        <v>0</v>
      </c>
      <c r="G36" s="43">
        <f>Displacement_Number!G36*'Temporary Relocation Numbers'!$C$2</f>
        <v>0</v>
      </c>
      <c r="H36" s="44">
        <f>Displacement_Number!H36*'Temporary Relocation Numbers'!$I$2</f>
        <v>150.25270619887249</v>
      </c>
      <c r="I36" s="44">
        <f>Displacement_Number!I36*'Temporary Relocation Numbers'!$I$2</f>
        <v>183.58620215417488</v>
      </c>
      <c r="J36" s="44">
        <f>Displacement_Number!J36*'Temporary Relocation Numbers'!$I$2</f>
        <v>120.00650966666157</v>
      </c>
      <c r="K36" s="44">
        <f>Displacement_Number!K36*'Temporary Relocation Numbers'!$I$2</f>
        <v>130.30513876585664</v>
      </c>
      <c r="L36" s="44">
        <f>Displacement_Number!L36*'Temporary Relocation Numbers'!$I$2</f>
        <v>107.14993096822425</v>
      </c>
      <c r="M36" s="44">
        <f>Displacement_Number!M36*'Temporary Relocation Numbers'!$I$2</f>
        <v>43.878642002620865</v>
      </c>
      <c r="N36" s="45">
        <f>Displacement_Number!N36*'Temporary Relocation Numbers'!$O$2</f>
        <v>68067.128884732316</v>
      </c>
      <c r="O36" s="45">
        <f>Displacement_Number!O36*'Temporary Relocation Numbers'!$O$2</f>
        <v>139430.88789792967</v>
      </c>
      <c r="P36" s="45">
        <f>Displacement_Number!P36*'Temporary Relocation Numbers'!$O$2</f>
        <v>105697.46570914227</v>
      </c>
      <c r="Q36" s="45">
        <f>Displacement_Number!Q36*'Temporary Relocation Numbers'!$O$2</f>
        <v>51988.982849699416</v>
      </c>
      <c r="R36" s="45">
        <f>Displacement_Number!R36*'Temporary Relocation Numbers'!$O$2</f>
        <v>33345.426446314821</v>
      </c>
      <c r="S36" s="45">
        <f>Displacement_Number!S36*'Temporary Relocation Numbers'!$O$2</f>
        <v>18206.91208093549</v>
      </c>
      <c r="U36">
        <v>2055</v>
      </c>
      <c r="V36" s="43">
        <f>Displacement_Number!V36*'Temporary Relocation Numbers'!$C$2</f>
        <v>0</v>
      </c>
      <c r="W36" s="43">
        <f>Displacement_Number!W36*'Temporary Relocation Numbers'!$C$2</f>
        <v>0</v>
      </c>
      <c r="X36" s="43">
        <f>Displacement_Number!X36*'Temporary Relocation Numbers'!$C$2</f>
        <v>0</v>
      </c>
      <c r="Y36" s="43">
        <f>Displacement_Number!Y36*'Temporary Relocation Numbers'!$C$2</f>
        <v>0</v>
      </c>
      <c r="Z36" s="43">
        <f>Displacement_Number!Z36*'Temporary Relocation Numbers'!$C$2</f>
        <v>0</v>
      </c>
      <c r="AA36" s="43">
        <f>Displacement_Number!AA36*'Temporary Relocation Numbers'!$C$2</f>
        <v>0</v>
      </c>
      <c r="AB36" s="44">
        <f>Displacement_Number!AB36*'Temporary Relocation Numbers'!$I$2</f>
        <v>139.88161402451735</v>
      </c>
      <c r="AC36" s="44">
        <f>Displacement_Number!AC36*'Temporary Relocation Numbers'!$I$2</f>
        <v>167.64944654127473</v>
      </c>
      <c r="AD36" s="44">
        <f>Displacement_Number!AD36*'Temporary Relocation Numbers'!$I$2</f>
        <v>108.43809095090926</v>
      </c>
      <c r="AE36" s="44">
        <f>Displacement_Number!AE36*'Temporary Relocation Numbers'!$I$2</f>
        <v>129.96983984523794</v>
      </c>
      <c r="AF36" s="44">
        <f>Displacement_Number!AF36*'Temporary Relocation Numbers'!$I$2</f>
        <v>104.96118127399009</v>
      </c>
      <c r="AG36" s="44">
        <f>Displacement_Number!AG36*'Temporary Relocation Numbers'!$I$2</f>
        <v>40.132898229181777</v>
      </c>
      <c r="AH36" s="45">
        <f>Displacement_Number!AH36*'Temporary Relocation Numbers'!$O$2</f>
        <v>63368.841009817712</v>
      </c>
      <c r="AI36" s="45">
        <f>Displacement_Number!AI36*'Temporary Relocation Numbers'!$O$2</f>
        <v>127327.16790565655</v>
      </c>
      <c r="AJ36" s="45">
        <f>Displacement_Number!AJ36*'Temporary Relocation Numbers'!$O$2</f>
        <v>95508.413932587544</v>
      </c>
      <c r="AK36" s="45">
        <f>Displacement_Number!AK36*'Temporary Relocation Numbers'!$O$2</f>
        <v>51855.205701701503</v>
      </c>
      <c r="AL36" s="45">
        <f>Displacement_Number!AL36*'Temporary Relocation Numbers'!$O$2</f>
        <v>32664.280025790074</v>
      </c>
      <c r="AM36" s="45">
        <f>Displacement_Number!AM36*'Temporary Relocation Numbers'!$O$2</f>
        <v>16652.660981809779</v>
      </c>
    </row>
    <row r="37" spans="1:39" x14ac:dyDescent="0.35">
      <c r="A37">
        <v>2056</v>
      </c>
      <c r="B37" s="43">
        <f>Displacement_Number!B37*'Temporary Relocation Numbers'!$C$2</f>
        <v>0</v>
      </c>
      <c r="C37" s="43">
        <f>Displacement_Number!C37*'Temporary Relocation Numbers'!$C$2</f>
        <v>0</v>
      </c>
      <c r="D37" s="43">
        <f>Displacement_Number!D37*'Temporary Relocation Numbers'!$C$2</f>
        <v>0</v>
      </c>
      <c r="E37" s="43">
        <f>Displacement_Number!E37*'Temporary Relocation Numbers'!$C$2</f>
        <v>0</v>
      </c>
      <c r="F37" s="43">
        <f>Displacement_Number!F37*'Temporary Relocation Numbers'!$C$2</f>
        <v>0</v>
      </c>
      <c r="G37" s="43">
        <f>Displacement_Number!G37*'Temporary Relocation Numbers'!$C$2</f>
        <v>0</v>
      </c>
      <c r="H37" s="44">
        <f>Displacement_Number!H37*'Temporary Relocation Numbers'!$I$2</f>
        <v>151.15923341828542</v>
      </c>
      <c r="I37" s="44">
        <f>Displacement_Number!I37*'Temporary Relocation Numbers'!$I$2</f>
        <v>184.69384203349344</v>
      </c>
      <c r="J37" s="44">
        <f>Displacement_Number!J37*'Temporary Relocation Numbers'!$I$2</f>
        <v>120.73055098526237</v>
      </c>
      <c r="K37" s="44">
        <f>Displacement_Number!K37*'Temporary Relocation Numbers'!$I$2</f>
        <v>131.09131532206644</v>
      </c>
      <c r="L37" s="44">
        <f>Displacement_Number!L37*'Temporary Relocation Numbers'!$I$2</f>
        <v>107.7964040430742</v>
      </c>
      <c r="M37" s="44">
        <f>Displacement_Number!M37*'Temporary Relocation Numbers'!$I$2</f>
        <v>44.143377223253786</v>
      </c>
      <c r="N37" s="45">
        <f>Displacement_Number!N37*'Temporary Relocation Numbers'!$O$2</f>
        <v>69012.707375439801</v>
      </c>
      <c r="O37" s="45">
        <f>Displacement_Number!O37*'Temporary Relocation Numbers'!$O$2</f>
        <v>141367.84117768085</v>
      </c>
      <c r="P37" s="45">
        <f>Displacement_Number!P37*'Temporary Relocation Numbers'!$O$2</f>
        <v>107165.79927535026</v>
      </c>
      <c r="Q37" s="45">
        <f>Displacement_Number!Q37*'Temporary Relocation Numbers'!$O$2</f>
        <v>52711.206112850181</v>
      </c>
      <c r="R37" s="45">
        <f>Displacement_Number!R37*'Temporary Relocation Numbers'!$O$2</f>
        <v>33808.656180368962</v>
      </c>
      <c r="S37" s="45">
        <f>Displacement_Number!S37*'Temporary Relocation Numbers'!$O$2</f>
        <v>18459.83981166274</v>
      </c>
      <c r="U37">
        <v>2056</v>
      </c>
      <c r="V37" s="43">
        <f>Displacement_Number!V37*'Temporary Relocation Numbers'!$C$2</f>
        <v>0</v>
      </c>
      <c r="W37" s="43">
        <f>Displacement_Number!W37*'Temporary Relocation Numbers'!$C$2</f>
        <v>0</v>
      </c>
      <c r="X37" s="43">
        <f>Displacement_Number!X37*'Temporary Relocation Numbers'!$C$2</f>
        <v>0</v>
      </c>
      <c r="Y37" s="43">
        <f>Displacement_Number!Y37*'Temporary Relocation Numbers'!$C$2</f>
        <v>0</v>
      </c>
      <c r="Z37" s="43">
        <f>Displacement_Number!Z37*'Temporary Relocation Numbers'!$C$2</f>
        <v>0</v>
      </c>
      <c r="AA37" s="43">
        <f>Displacement_Number!AA37*'Temporary Relocation Numbers'!$C$2</f>
        <v>0</v>
      </c>
      <c r="AB37" s="44">
        <f>Displacement_Number!AB37*'Temporary Relocation Numbers'!$I$2</f>
        <v>140.7255688112005</v>
      </c>
      <c r="AC37" s="44">
        <f>Displacement_Number!AC37*'Temporary Relocation Numbers'!$I$2</f>
        <v>168.66093439033895</v>
      </c>
      <c r="AD37" s="44">
        <f>Displacement_Number!AD37*'Temporary Relocation Numbers'!$I$2</f>
        <v>109.09233594625771</v>
      </c>
      <c r="AE37" s="44">
        <f>Displacement_Number!AE37*'Temporary Relocation Numbers'!$I$2</f>
        <v>130.75399342558345</v>
      </c>
      <c r="AF37" s="44">
        <f>Displacement_Number!AF37*'Temporary Relocation Numbers'!$I$2</f>
        <v>105.59444885507891</v>
      </c>
      <c r="AG37" s="44">
        <f>Displacement_Number!AG37*'Temporary Relocation Numbers'!$I$2</f>
        <v>40.375034065261346</v>
      </c>
      <c r="AH37" s="45">
        <f>Displacement_Number!AH37*'Temporary Relocation Numbers'!$O$2</f>
        <v>64249.151580011094</v>
      </c>
      <c r="AI37" s="45">
        <f>Displacement_Number!AI37*'Temporary Relocation Numbers'!$O$2</f>
        <v>129095.97809681611</v>
      </c>
      <c r="AJ37" s="45">
        <f>Displacement_Number!AJ37*'Temporary Relocation Numbers'!$O$2</f>
        <v>96835.202697972069</v>
      </c>
      <c r="AK37" s="45">
        <f>Displacement_Number!AK37*'Temporary Relocation Numbers'!$O$2</f>
        <v>52575.570552491299</v>
      </c>
      <c r="AL37" s="45">
        <f>Displacement_Number!AL37*'Temporary Relocation Numbers'!$O$2</f>
        <v>33118.047374478134</v>
      </c>
      <c r="AM37" s="45">
        <f>Displacement_Number!AM37*'Temporary Relocation Numbers'!$O$2</f>
        <v>16883.997286064776</v>
      </c>
    </row>
    <row r="38" spans="1:39" x14ac:dyDescent="0.35">
      <c r="A38">
        <v>2057</v>
      </c>
      <c r="B38" s="43">
        <f>Displacement_Number!B38*'Temporary Relocation Numbers'!$C$2</f>
        <v>0</v>
      </c>
      <c r="C38" s="43">
        <f>Displacement_Number!C38*'Temporary Relocation Numbers'!$C$2</f>
        <v>0</v>
      </c>
      <c r="D38" s="43">
        <f>Displacement_Number!D38*'Temporary Relocation Numbers'!$C$2</f>
        <v>0</v>
      </c>
      <c r="E38" s="43">
        <f>Displacement_Number!E38*'Temporary Relocation Numbers'!$C$2</f>
        <v>0</v>
      </c>
      <c r="F38" s="43">
        <f>Displacement_Number!F38*'Temporary Relocation Numbers'!$C$2</f>
        <v>0</v>
      </c>
      <c r="G38" s="43">
        <f>Displacement_Number!G38*'Temporary Relocation Numbers'!$C$2</f>
        <v>0</v>
      </c>
      <c r="H38" s="44">
        <f>Displacement_Number!H38*'Temporary Relocation Numbers'!$I$2</f>
        <v>152.07123003402617</v>
      </c>
      <c r="I38" s="44">
        <f>Displacement_Number!I38*'Temporary Relocation Numbers'!$I$2</f>
        <v>185.80816469227938</v>
      </c>
      <c r="J38" s="44">
        <f>Displacement_Number!J38*'Temporary Relocation Numbers'!$I$2</f>
        <v>121.4589606988152</v>
      </c>
      <c r="K38" s="44">
        <f>Displacement_Number!K38*'Temporary Relocation Numbers'!$I$2</f>
        <v>131.88223515688659</v>
      </c>
      <c r="L38" s="44">
        <f>Displacement_Number!L38*'Temporary Relocation Numbers'!$I$2</f>
        <v>108.44677751648463</v>
      </c>
      <c r="M38" s="44">
        <f>Displacement_Number!M38*'Temporary Relocation Numbers'!$I$2</f>
        <v>44.40970968422608</v>
      </c>
      <c r="N38" s="45">
        <f>Displacement_Number!N38*'Temporary Relocation Numbers'!$O$2</f>
        <v>69971.421702735926</v>
      </c>
      <c r="O38" s="45">
        <f>Displacement_Number!O38*'Temporary Relocation Numbers'!$O$2</f>
        <v>143331.70232601478</v>
      </c>
      <c r="P38" s="45">
        <f>Displacement_Number!P38*'Temporary Relocation Numbers'!$O$2</f>
        <v>108654.53071436608</v>
      </c>
      <c r="Q38" s="45">
        <f>Displacement_Number!Q38*'Temporary Relocation Numbers'!$O$2</f>
        <v>53443.462394791561</v>
      </c>
      <c r="R38" s="45">
        <f>Displacement_Number!R38*'Temporary Relocation Numbers'!$O$2</f>
        <v>34278.321033399821</v>
      </c>
      <c r="S38" s="45">
        <f>Displacement_Number!S38*'Temporary Relocation Numbers'!$O$2</f>
        <v>18716.281177029756</v>
      </c>
      <c r="U38">
        <v>2057</v>
      </c>
      <c r="V38" s="43">
        <f>Displacement_Number!V38*'Temporary Relocation Numbers'!$C$2</f>
        <v>0</v>
      </c>
      <c r="W38" s="43">
        <f>Displacement_Number!W38*'Temporary Relocation Numbers'!$C$2</f>
        <v>0</v>
      </c>
      <c r="X38" s="43">
        <f>Displacement_Number!X38*'Temporary Relocation Numbers'!$C$2</f>
        <v>0</v>
      </c>
      <c r="Y38" s="43">
        <f>Displacement_Number!Y38*'Temporary Relocation Numbers'!$C$2</f>
        <v>0</v>
      </c>
      <c r="Z38" s="43">
        <f>Displacement_Number!Z38*'Temporary Relocation Numbers'!$C$2</f>
        <v>0</v>
      </c>
      <c r="AA38" s="43">
        <f>Displacement_Number!AA38*'Temporary Relocation Numbers'!$C$2</f>
        <v>0</v>
      </c>
      <c r="AB38" s="44">
        <f>Displacement_Number!AB38*'Temporary Relocation Numbers'!$I$2</f>
        <v>141.57461547280181</v>
      </c>
      <c r="AC38" s="44">
        <f>Displacement_Number!AC38*'Temporary Relocation Numbers'!$I$2</f>
        <v>169.67852489998398</v>
      </c>
      <c r="AD38" s="44">
        <f>Displacement_Number!AD38*'Temporary Relocation Numbers'!$I$2</f>
        <v>109.75052823088602</v>
      </c>
      <c r="AE38" s="44">
        <f>Displacement_Number!AE38*'Temporary Relocation Numbers'!$I$2</f>
        <v>131.54287807921719</v>
      </c>
      <c r="AF38" s="44">
        <f>Displacement_Number!AF38*'Temporary Relocation Numbers'!$I$2</f>
        <v>106.23153716135761</v>
      </c>
      <c r="AG38" s="44">
        <f>Displacement_Number!AG38*'Temporary Relocation Numbers'!$I$2</f>
        <v>40.618630791675301</v>
      </c>
      <c r="AH38" s="45">
        <f>Displacement_Number!AH38*'Temporary Relocation Numbers'!$O$2</f>
        <v>65141.69129449124</v>
      </c>
      <c r="AI38" s="45">
        <f>Displacement_Number!AI38*'Temporary Relocation Numbers'!$O$2</f>
        <v>130889.36033763181</v>
      </c>
      <c r="AJ38" s="45">
        <f>Displacement_Number!AJ38*'Temporary Relocation Numbers'!$O$2</f>
        <v>98180.423016718851</v>
      </c>
      <c r="AK38" s="45">
        <f>Displacement_Number!AK38*'Temporary Relocation Numbers'!$O$2</f>
        <v>53305.942605281947</v>
      </c>
      <c r="AL38" s="45">
        <f>Displacement_Number!AL38*'Temporary Relocation Numbers'!$O$2</f>
        <v>33578.11839208442</v>
      </c>
      <c r="AM38" s="45">
        <f>Displacement_Number!AM38*'Temporary Relocation Numbers'!$O$2</f>
        <v>17118.5472800553</v>
      </c>
    </row>
    <row r="39" spans="1:39" x14ac:dyDescent="0.35">
      <c r="A39">
        <v>2058</v>
      </c>
      <c r="B39" s="43">
        <f>Displacement_Number!B39*'Temporary Relocation Numbers'!$C$2</f>
        <v>0</v>
      </c>
      <c r="C39" s="43">
        <f>Displacement_Number!C39*'Temporary Relocation Numbers'!$C$2</f>
        <v>0</v>
      </c>
      <c r="D39" s="43">
        <f>Displacement_Number!D39*'Temporary Relocation Numbers'!$C$2</f>
        <v>0</v>
      </c>
      <c r="E39" s="43">
        <f>Displacement_Number!E39*'Temporary Relocation Numbers'!$C$2</f>
        <v>0</v>
      </c>
      <c r="F39" s="43">
        <f>Displacement_Number!F39*'Temporary Relocation Numbers'!$C$2</f>
        <v>0</v>
      </c>
      <c r="G39" s="43">
        <f>Displacement_Number!G39*'Temporary Relocation Numbers'!$C$2</f>
        <v>0</v>
      </c>
      <c r="H39" s="44">
        <f>Displacement_Number!H39*'Temporary Relocation Numbers'!$I$2</f>
        <v>152.98872904487916</v>
      </c>
      <c r="I39" s="44">
        <f>Displacement_Number!I39*'Temporary Relocation Numbers'!$I$2</f>
        <v>186.92921045008265</v>
      </c>
      <c r="J39" s="44">
        <f>Displacement_Number!J39*'Temporary Relocation Numbers'!$I$2</f>
        <v>122.19176516337735</v>
      </c>
      <c r="K39" s="44">
        <f>Displacement_Number!K39*'Temporary Relocation Numbers'!$I$2</f>
        <v>132.67792688817889</v>
      </c>
      <c r="L39" s="44">
        <f>Displacement_Number!L39*'Temporary Relocation Numbers'!$I$2</f>
        <v>109.10107492092665</v>
      </c>
      <c r="M39" s="44">
        <f>Displacement_Number!M39*'Temporary Relocation Numbers'!$I$2</f>
        <v>44.677649022248318</v>
      </c>
      <c r="N39" s="45">
        <f>Displacement_Number!N39*'Temporary Relocation Numbers'!$O$2</f>
        <v>70943.454347720472</v>
      </c>
      <c r="O39" s="45">
        <f>Displacement_Number!O39*'Temporary Relocation Numbers'!$O$2</f>
        <v>145322.84514306352</v>
      </c>
      <c r="P39" s="45">
        <f>Displacement_Number!P39*'Temporary Relocation Numbers'!$O$2</f>
        <v>110163.94339042308</v>
      </c>
      <c r="Q39" s="45">
        <f>Displacement_Number!Q39*'Temporary Relocation Numbers'!$O$2</f>
        <v>54185.891072737242</v>
      </c>
      <c r="R39" s="45">
        <f>Displacement_Number!R39*'Temporary Relocation Numbers'!$O$2</f>
        <v>34754.510401128813</v>
      </c>
      <c r="S39" s="45">
        <f>Displacement_Number!S39*'Temporary Relocation Numbers'!$O$2</f>
        <v>18976.284987929474</v>
      </c>
      <c r="U39">
        <v>2058</v>
      </c>
      <c r="V39" s="43">
        <f>Displacement_Number!V39*'Temporary Relocation Numbers'!$C$2</f>
        <v>0</v>
      </c>
      <c r="W39" s="43">
        <f>Displacement_Number!W39*'Temporary Relocation Numbers'!$C$2</f>
        <v>0</v>
      </c>
      <c r="X39" s="43">
        <f>Displacement_Number!X39*'Temporary Relocation Numbers'!$C$2</f>
        <v>0</v>
      </c>
      <c r="Y39" s="43">
        <f>Displacement_Number!Y39*'Temporary Relocation Numbers'!$C$2</f>
        <v>0</v>
      </c>
      <c r="Z39" s="43">
        <f>Displacement_Number!Z39*'Temporary Relocation Numbers'!$C$2</f>
        <v>0</v>
      </c>
      <c r="AA39" s="43">
        <f>Displacement_Number!AA39*'Temporary Relocation Numbers'!$C$2</f>
        <v>0</v>
      </c>
      <c r="AB39" s="44">
        <f>Displacement_Number!AB39*'Temporary Relocation Numbers'!$I$2</f>
        <v>142.42878473038672</v>
      </c>
      <c r="AC39" s="44">
        <f>Displacement_Number!AC39*'Temporary Relocation Numbers'!$I$2</f>
        <v>170.70225488969928</v>
      </c>
      <c r="AD39" s="44">
        <f>Displacement_Number!AD39*'Temporary Relocation Numbers'!$I$2</f>
        <v>110.41269162017336</v>
      </c>
      <c r="AE39" s="44">
        <f>Displacement_Number!AE39*'Temporary Relocation Numbers'!$I$2</f>
        <v>132.33652235036189</v>
      </c>
      <c r="AF39" s="44">
        <f>Displacement_Number!AF39*'Temporary Relocation Numbers'!$I$2</f>
        <v>106.87246924459997</v>
      </c>
      <c r="AG39" s="44">
        <f>Displacement_Number!AG39*'Temporary Relocation Numbers'!$I$2</f>
        <v>40.863697222486877</v>
      </c>
      <c r="AH39" s="45">
        <f>Displacement_Number!AH39*'Temporary Relocation Numbers'!$O$2</f>
        <v>66046.630038722506</v>
      </c>
      <c r="AI39" s="45">
        <f>Displacement_Number!AI39*'Temporary Relocation Numbers'!$O$2</f>
        <v>132707.65597938444</v>
      </c>
      <c r="AJ39" s="45">
        <f>Displacement_Number!AJ39*'Temporary Relocation Numbers'!$O$2</f>
        <v>99544.330937242194</v>
      </c>
      <c r="AK39" s="45">
        <f>Displacement_Number!AK39*'Temporary Relocation Numbers'!$O$2</f>
        <v>54046.460878644124</v>
      </c>
      <c r="AL39" s="45">
        <f>Displacement_Number!AL39*'Temporary Relocation Numbers'!$O$2</f>
        <v>34044.580648245566</v>
      </c>
      <c r="AM39" s="45">
        <f>Displacement_Number!AM39*'Temporary Relocation Numbers'!$O$2</f>
        <v>17356.355607884012</v>
      </c>
    </row>
    <row r="40" spans="1:39" x14ac:dyDescent="0.35">
      <c r="A40">
        <v>2059</v>
      </c>
      <c r="B40" s="43">
        <f>Displacement_Number!B40*'Temporary Relocation Numbers'!$C$2</f>
        <v>0</v>
      </c>
      <c r="C40" s="43">
        <f>Displacement_Number!C40*'Temporary Relocation Numbers'!$C$2</f>
        <v>0</v>
      </c>
      <c r="D40" s="43">
        <f>Displacement_Number!D40*'Temporary Relocation Numbers'!$C$2</f>
        <v>0</v>
      </c>
      <c r="E40" s="43">
        <f>Displacement_Number!E40*'Temporary Relocation Numbers'!$C$2</f>
        <v>0</v>
      </c>
      <c r="F40" s="43">
        <f>Displacement_Number!F40*'Temporary Relocation Numbers'!$C$2</f>
        <v>0</v>
      </c>
      <c r="G40" s="43">
        <f>Displacement_Number!G40*'Temporary Relocation Numbers'!$C$2</f>
        <v>0</v>
      </c>
      <c r="H40" s="44">
        <f>Displacement_Number!H40*'Temporary Relocation Numbers'!$I$2</f>
        <v>153.91176364872189</v>
      </c>
      <c r="I40" s="44">
        <f>Displacement_Number!I40*'Temporary Relocation Numbers'!$I$2</f>
        <v>188.05701986971519</v>
      </c>
      <c r="J40" s="44">
        <f>Displacement_Number!J40*'Temporary Relocation Numbers'!$I$2</f>
        <v>122.92899089402144</v>
      </c>
      <c r="K40" s="44">
        <f>Displacement_Number!K40*'Temporary Relocation Numbers'!$I$2</f>
        <v>133.47841930646661</v>
      </c>
      <c r="L40" s="44">
        <f>Displacement_Number!L40*'Temporary Relocation Numbers'!$I$2</f>
        <v>109.75931993085095</v>
      </c>
      <c r="M40" s="44">
        <f>Displacement_Number!M40*'Temporary Relocation Numbers'!$I$2</f>
        <v>44.947204932172752</v>
      </c>
      <c r="N40" s="45">
        <f>Displacement_Number!N40*'Temporary Relocation Numbers'!$O$2</f>
        <v>71928.990326493586</v>
      </c>
      <c r="O40" s="45">
        <f>Displacement_Number!O40*'Temporary Relocation Numbers'!$O$2</f>
        <v>147341.64862173522</v>
      </c>
      <c r="P40" s="45">
        <f>Displacement_Number!P40*'Temporary Relocation Numbers'!$O$2</f>
        <v>111694.32460420841</v>
      </c>
      <c r="Q40" s="45">
        <f>Displacement_Number!Q40*'Temporary Relocation Numbers'!$O$2</f>
        <v>54938.633460108453</v>
      </c>
      <c r="R40" s="45">
        <f>Displacement_Number!R40*'Temporary Relocation Numbers'!$O$2</f>
        <v>35237.31492114946</v>
      </c>
      <c r="S40" s="45">
        <f>Displacement_Number!S40*'Temporary Relocation Numbers'!$O$2</f>
        <v>19239.900733328515</v>
      </c>
      <c r="U40">
        <v>2059</v>
      </c>
      <c r="V40" s="43">
        <f>Displacement_Number!V40*'Temporary Relocation Numbers'!$C$2</f>
        <v>0</v>
      </c>
      <c r="W40" s="43">
        <f>Displacement_Number!W40*'Temporary Relocation Numbers'!$C$2</f>
        <v>0</v>
      </c>
      <c r="X40" s="43">
        <f>Displacement_Number!X40*'Temporary Relocation Numbers'!$C$2</f>
        <v>0</v>
      </c>
      <c r="Y40" s="43">
        <f>Displacement_Number!Y40*'Temporary Relocation Numbers'!$C$2</f>
        <v>0</v>
      </c>
      <c r="Z40" s="43">
        <f>Displacement_Number!Z40*'Temporary Relocation Numbers'!$C$2</f>
        <v>0</v>
      </c>
      <c r="AA40" s="43">
        <f>Displacement_Number!AA40*'Temporary Relocation Numbers'!$C$2</f>
        <v>0</v>
      </c>
      <c r="AB40" s="44">
        <f>Displacement_Number!AB40*'Temporary Relocation Numbers'!$I$2</f>
        <v>143.28810749037152</v>
      </c>
      <c r="AC40" s="44">
        <f>Displacement_Number!AC40*'Temporary Relocation Numbers'!$I$2</f>
        <v>171.73216140111916</v>
      </c>
      <c r="AD40" s="44">
        <f>Displacement_Number!AD40*'Temporary Relocation Numbers'!$I$2</f>
        <v>111.07885007318555</v>
      </c>
      <c r="AE40" s="44">
        <f>Displacement_Number!AE40*'Temporary Relocation Numbers'!$I$2</f>
        <v>133.13495495545757</v>
      </c>
      <c r="AF40" s="44">
        <f>Displacement_Number!AF40*'Temporary Relocation Numbers'!$I$2</f>
        <v>107.51726829565912</v>
      </c>
      <c r="AG40" s="44">
        <f>Displacement_Number!AG40*'Temporary Relocation Numbers'!$I$2</f>
        <v>41.110242224937629</v>
      </c>
      <c r="AH40" s="45">
        <f>Displacement_Number!AH40*'Temporary Relocation Numbers'!$O$2</f>
        <v>66964.140058192977</v>
      </c>
      <c r="AI40" s="45">
        <f>Displacement_Number!AI40*'Temporary Relocation Numbers'!$O$2</f>
        <v>134551.21111535636</v>
      </c>
      <c r="AJ40" s="45">
        <f>Displacement_Number!AJ40*'Temporary Relocation Numbers'!$O$2</f>
        <v>100927.18606494299</v>
      </c>
      <c r="AK40" s="45">
        <f>Displacement_Number!AK40*'Temporary Relocation Numbers'!$O$2</f>
        <v>54797.26632237382</v>
      </c>
      <c r="AL40" s="45">
        <f>Displacement_Number!AL40*'Temporary Relocation Numbers'!$O$2</f>
        <v>34517.522929102619</v>
      </c>
      <c r="AM40" s="45">
        <f>Displacement_Number!AM40*'Temporary Relocation Numbers'!$O$2</f>
        <v>17597.467533842828</v>
      </c>
    </row>
    <row r="41" spans="1:39" x14ac:dyDescent="0.35">
      <c r="A41">
        <v>2060</v>
      </c>
      <c r="B41" s="43">
        <f>Displacement_Number!B41*'Temporary Relocation Numbers'!$C$2</f>
        <v>0</v>
      </c>
      <c r="C41" s="43">
        <f>Displacement_Number!C41*'Temporary Relocation Numbers'!$C$2</f>
        <v>0</v>
      </c>
      <c r="D41" s="43">
        <f>Displacement_Number!D41*'Temporary Relocation Numbers'!$C$2</f>
        <v>0</v>
      </c>
      <c r="E41" s="43">
        <f>Displacement_Number!E41*'Temporary Relocation Numbers'!$C$2</f>
        <v>0</v>
      </c>
      <c r="F41" s="43">
        <f>Displacement_Number!F41*'Temporary Relocation Numbers'!$C$2</f>
        <v>0</v>
      </c>
      <c r="G41" s="43">
        <f>Displacement_Number!G41*'Temporary Relocation Numbers'!$C$2</f>
        <v>0</v>
      </c>
      <c r="H41" s="44">
        <f>Displacement_Number!H41*'Temporary Relocation Numbers'!$I$2</f>
        <v>156.32951611886753</v>
      </c>
      <c r="I41" s="44">
        <f>Displacement_Number!I41*'Temporary Relocation Numbers'!$I$2</f>
        <v>191.01114964861864</v>
      </c>
      <c r="J41" s="44">
        <f>Displacement_Number!J41*'Temporary Relocation Numbers'!$I$2</f>
        <v>124.86004453372161</v>
      </c>
      <c r="K41" s="44">
        <f>Displacement_Number!K41*'Temporary Relocation Numbers'!$I$2</f>
        <v>135.57519066649016</v>
      </c>
      <c r="L41" s="44">
        <f>Displacement_Number!L41*'Temporary Relocation Numbers'!$I$2</f>
        <v>111.48349526737681</v>
      </c>
      <c r="M41" s="44">
        <f>Displacement_Number!M41*'Temporary Relocation Numbers'!$I$2</f>
        <v>45.653266724817321</v>
      </c>
      <c r="N41" s="45">
        <f>Displacement_Number!N41*'Temporary Relocation Numbers'!$O$2</f>
        <v>73629.590998764383</v>
      </c>
      <c r="O41" s="45">
        <f>Displacement_Number!O41*'Temporary Relocation Numbers'!$O$2</f>
        <v>150825.21353154766</v>
      </c>
      <c r="P41" s="45">
        <f>Displacement_Number!P41*'Temporary Relocation Numbers'!$O$2</f>
        <v>114335.08798276493</v>
      </c>
      <c r="Q41" s="45">
        <f>Displacement_Number!Q41*'Temporary Relocation Numbers'!$O$2</f>
        <v>56237.535009703643</v>
      </c>
      <c r="R41" s="45">
        <f>Displacement_Number!R41*'Temporary Relocation Numbers'!$O$2</f>
        <v>36070.422701085197</v>
      </c>
      <c r="S41" s="45">
        <f>Displacement_Number!S41*'Temporary Relocation Numbers'!$O$2</f>
        <v>19694.785307309117</v>
      </c>
      <c r="U41">
        <v>2060</v>
      </c>
      <c r="V41" s="43">
        <f>Displacement_Number!V41*'Temporary Relocation Numbers'!$C$2</f>
        <v>0</v>
      </c>
      <c r="W41" s="43">
        <f>Displacement_Number!W41*'Temporary Relocation Numbers'!$C$2</f>
        <v>0</v>
      </c>
      <c r="X41" s="43">
        <f>Displacement_Number!X41*'Temporary Relocation Numbers'!$C$2</f>
        <v>0</v>
      </c>
      <c r="Y41" s="43">
        <f>Displacement_Number!Y41*'Temporary Relocation Numbers'!$C$2</f>
        <v>0</v>
      </c>
      <c r="Z41" s="43">
        <f>Displacement_Number!Z41*'Temporary Relocation Numbers'!$C$2</f>
        <v>0</v>
      </c>
      <c r="AA41" s="43">
        <f>Displacement_Number!AA41*'Temporary Relocation Numbers'!$C$2</f>
        <v>0</v>
      </c>
      <c r="AB41" s="44">
        <f>Displacement_Number!AB41*'Temporary Relocation Numbers'!$I$2</f>
        <v>145.53897621940527</v>
      </c>
      <c r="AC41" s="44">
        <f>Displacement_Number!AC41*'Temporary Relocation Numbers'!$I$2</f>
        <v>174.42984900853719</v>
      </c>
      <c r="AD41" s="44">
        <f>Displacement_Number!AD41*'Temporary Relocation Numbers'!$I$2</f>
        <v>112.82375350212895</v>
      </c>
      <c r="AE41" s="44">
        <f>Displacement_Number!AE41*'Temporary Relocation Numbers'!$I$2</f>
        <v>135.22633093982321</v>
      </c>
      <c r="AF41" s="44">
        <f>Displacement_Number!AF41*'Temporary Relocation Numbers'!$I$2</f>
        <v>109.20622393389374</v>
      </c>
      <c r="AG41" s="44">
        <f>Displacement_Number!AG41*'Temporary Relocation Numbers'!$I$2</f>
        <v>41.756030352702055</v>
      </c>
      <c r="AH41" s="45">
        <f>Displacement_Number!AH41*'Temporary Relocation Numbers'!$O$2</f>
        <v>68547.357910745734</v>
      </c>
      <c r="AI41" s="45">
        <f>Displacement_Number!AI41*'Temporary Relocation Numbers'!$O$2</f>
        <v>137732.3746356421</v>
      </c>
      <c r="AJ41" s="45">
        <f>Displacement_Number!AJ41*'Temporary Relocation Numbers'!$O$2</f>
        <v>103313.38444884028</v>
      </c>
      <c r="AK41" s="45">
        <f>Displacement_Number!AK41*'Temporary Relocation Numbers'!$O$2</f>
        <v>56092.825561054073</v>
      </c>
      <c r="AL41" s="45">
        <f>Displacement_Number!AL41*'Temporary Relocation Numbers'!$O$2</f>
        <v>35333.612831545383</v>
      </c>
      <c r="AM41" s="45">
        <f>Displacement_Number!AM41*'Temporary Relocation Numbers'!$O$2</f>
        <v>18013.520435217895</v>
      </c>
    </row>
    <row r="42" spans="1:39" x14ac:dyDescent="0.35">
      <c r="A42">
        <v>2061</v>
      </c>
      <c r="B42" s="43">
        <f>Displacement_Number!B42*'Temporary Relocation Numbers'!$C$2</f>
        <v>0</v>
      </c>
      <c r="C42" s="43">
        <f>Displacement_Number!C42*'Temporary Relocation Numbers'!$C$2</f>
        <v>0</v>
      </c>
      <c r="D42" s="43">
        <f>Displacement_Number!D42*'Temporary Relocation Numbers'!$C$2</f>
        <v>0</v>
      </c>
      <c r="E42" s="43">
        <f>Displacement_Number!E42*'Temporary Relocation Numbers'!$C$2</f>
        <v>0</v>
      </c>
      <c r="F42" s="43">
        <f>Displacement_Number!F42*'Temporary Relocation Numbers'!$C$2</f>
        <v>0</v>
      </c>
      <c r="G42" s="43">
        <f>Displacement_Number!G42*'Temporary Relocation Numbers'!$C$2</f>
        <v>0</v>
      </c>
      <c r="H42" s="44">
        <f>Displacement_Number!H42*'Temporary Relocation Numbers'!$I$2</f>
        <v>157.27270686161418</v>
      </c>
      <c r="I42" s="44">
        <f>Displacement_Number!I42*'Temporary Relocation Numbers'!$I$2</f>
        <v>192.16358683759441</v>
      </c>
      <c r="J42" s="44">
        <f>Displacement_Number!J42*'Temporary Relocation Numbers'!$I$2</f>
        <v>125.61336892867202</v>
      </c>
      <c r="K42" s="44">
        <f>Displacement_Number!K42*'Temporary Relocation Numbers'!$I$2</f>
        <v>136.39316329224505</v>
      </c>
      <c r="L42" s="44">
        <f>Displacement_Number!L42*'Temporary Relocation Numbers'!$I$2</f>
        <v>112.15611425396199</v>
      </c>
      <c r="M42" s="44">
        <f>Displacement_Number!M42*'Temporary Relocation Numbers'!$I$2</f>
        <v>45.928708878161217</v>
      </c>
      <c r="N42" s="45">
        <f>Displacement_Number!N42*'Temporary Relocation Numbers'!$O$2</f>
        <v>74652.442390747165</v>
      </c>
      <c r="O42" s="45">
        <f>Displacement_Number!O42*'Temporary Relocation Numbers'!$O$2</f>
        <v>152920.45509834425</v>
      </c>
      <c r="P42" s="45">
        <f>Displacement_Number!P42*'Temporary Relocation Numbers'!$O$2</f>
        <v>115923.41412052125</v>
      </c>
      <c r="Q42" s="45">
        <f>Displacement_Number!Q42*'Temporary Relocation Numbers'!$O$2</f>
        <v>57018.778531310614</v>
      </c>
      <c r="R42" s="45">
        <f>Displacement_Number!R42*'Temporary Relocation Numbers'!$O$2</f>
        <v>36571.507680218536</v>
      </c>
      <c r="S42" s="45">
        <f>Displacement_Number!S42*'Temporary Relocation Numbers'!$O$2</f>
        <v>19968.382352914341</v>
      </c>
      <c r="U42">
        <v>2061</v>
      </c>
      <c r="V42" s="43">
        <f>Displacement_Number!V42*'Temporary Relocation Numbers'!$C$2</f>
        <v>0</v>
      </c>
      <c r="W42" s="43">
        <f>Displacement_Number!W42*'Temporary Relocation Numbers'!$C$2</f>
        <v>0</v>
      </c>
      <c r="X42" s="43">
        <f>Displacement_Number!X42*'Temporary Relocation Numbers'!$C$2</f>
        <v>0</v>
      </c>
      <c r="Y42" s="43">
        <f>Displacement_Number!Y42*'Temporary Relocation Numbers'!$C$2</f>
        <v>0</v>
      </c>
      <c r="Z42" s="43">
        <f>Displacement_Number!Z42*'Temporary Relocation Numbers'!$C$2</f>
        <v>0</v>
      </c>
      <c r="AA42" s="43">
        <f>Displacement_Number!AA42*'Temporary Relocation Numbers'!$C$2</f>
        <v>0</v>
      </c>
      <c r="AB42" s="44">
        <f>Displacement_Number!AB42*'Temporary Relocation Numbers'!$I$2</f>
        <v>146.41706385433778</v>
      </c>
      <c r="AC42" s="44">
        <f>Displacement_Number!AC42*'Temporary Relocation Numbers'!$I$2</f>
        <v>175.48224540128527</v>
      </c>
      <c r="AD42" s="44">
        <f>Displacement_Number!AD42*'Temporary Relocation Numbers'!$I$2</f>
        <v>113.50445873622068</v>
      </c>
      <c r="AE42" s="44">
        <f>Displacement_Number!AE42*'Temporary Relocation Numbers'!$I$2</f>
        <v>136.04219877261974</v>
      </c>
      <c r="AF42" s="44">
        <f>Displacement_Number!AF42*'Temporary Relocation Numbers'!$I$2</f>
        <v>109.86510334465355</v>
      </c>
      <c r="AG42" s="44">
        <f>Displacement_Number!AG42*'Temporary Relocation Numbers'!$I$2</f>
        <v>42.007959113567473</v>
      </c>
      <c r="AH42" s="45">
        <f>Displacement_Number!AH42*'Temporary Relocation Numbers'!$O$2</f>
        <v>69499.60767208047</v>
      </c>
      <c r="AI42" s="45">
        <f>Displacement_Number!AI42*'Temporary Relocation Numbers'!$O$2</f>
        <v>139645.73242027962</v>
      </c>
      <c r="AJ42" s="45">
        <f>Displacement_Number!AJ42*'Temporary Relocation Numbers'!$O$2</f>
        <v>104748.59871066772</v>
      </c>
      <c r="AK42" s="45">
        <f>Displacement_Number!AK42*'Temporary Relocation Numbers'!$O$2</f>
        <v>56872.058800395753</v>
      </c>
      <c r="AL42" s="45">
        <f>Displacement_Number!AL42*'Temporary Relocation Numbers'!$O$2</f>
        <v>35824.46215690879</v>
      </c>
      <c r="AM42" s="45">
        <f>Displacement_Number!AM42*'Temporary Relocation Numbers'!$O$2</f>
        <v>18263.761597795889</v>
      </c>
    </row>
    <row r="43" spans="1:39" x14ac:dyDescent="0.35">
      <c r="A43">
        <v>2062</v>
      </c>
      <c r="B43" s="43">
        <f>Displacement_Number!B43*'Temporary Relocation Numbers'!$C$2</f>
        <v>0</v>
      </c>
      <c r="C43" s="43">
        <f>Displacement_Number!C43*'Temporary Relocation Numbers'!$C$2</f>
        <v>0</v>
      </c>
      <c r="D43" s="43">
        <f>Displacement_Number!D43*'Temporary Relocation Numbers'!$C$2</f>
        <v>0</v>
      </c>
      <c r="E43" s="43">
        <f>Displacement_Number!E43*'Temporary Relocation Numbers'!$C$2</f>
        <v>0</v>
      </c>
      <c r="F43" s="43">
        <f>Displacement_Number!F43*'Temporary Relocation Numbers'!$C$2</f>
        <v>0</v>
      </c>
      <c r="G43" s="43">
        <f>Displacement_Number!G43*'Temporary Relocation Numbers'!$C$2</f>
        <v>0</v>
      </c>
      <c r="H43" s="44">
        <f>Displacement_Number!H43*'Temporary Relocation Numbers'!$I$2</f>
        <v>158.22158820457048</v>
      </c>
      <c r="I43" s="44">
        <f>Displacement_Number!I43*'Temporary Relocation Numbers'!$I$2</f>
        <v>193.32297708390206</v>
      </c>
      <c r="J43" s="44">
        <f>Displacement_Number!J43*'Temporary Relocation Numbers'!$I$2</f>
        <v>126.37123839363379</v>
      </c>
      <c r="K43" s="44">
        <f>Displacement_Number!K43*'Temporary Relocation Numbers'!$I$2</f>
        <v>137.21607103343806</v>
      </c>
      <c r="L43" s="44">
        <f>Displacement_Number!L43*'Temporary Relocation Numbers'!$I$2</f>
        <v>112.83279138655372</v>
      </c>
      <c r="M43" s="44">
        <f>Displacement_Number!M43*'Temporary Relocation Numbers'!$I$2</f>
        <v>46.205812870520852</v>
      </c>
      <c r="N43" s="45">
        <f>Displacement_Number!N43*'Temporary Relocation Numbers'!$O$2</f>
        <v>75689.503083038289</v>
      </c>
      <c r="O43" s="45">
        <f>Displacement_Number!O43*'Temporary Relocation Numbers'!$O$2</f>
        <v>155044.80345120429</v>
      </c>
      <c r="P43" s="45">
        <f>Displacement_Number!P43*'Temporary Relocation Numbers'!$O$2</f>
        <v>117533.80505014844</v>
      </c>
      <c r="Q43" s="45">
        <f>Displacement_Number!Q43*'Temporary Relocation Numbers'!$O$2</f>
        <v>57810.874972412494</v>
      </c>
      <c r="R43" s="45">
        <f>Displacement_Number!R43*'Temporary Relocation Numbers'!$O$2</f>
        <v>37079.553657796328</v>
      </c>
      <c r="S43" s="45">
        <f>Displacement_Number!S43*'Temporary Relocation Numbers'!$O$2</f>
        <v>20245.780168225658</v>
      </c>
      <c r="U43">
        <v>2062</v>
      </c>
      <c r="V43" s="43">
        <f>Displacement_Number!V43*'Temporary Relocation Numbers'!$C$2</f>
        <v>0</v>
      </c>
      <c r="W43" s="43">
        <f>Displacement_Number!W43*'Temporary Relocation Numbers'!$C$2</f>
        <v>0</v>
      </c>
      <c r="X43" s="43">
        <f>Displacement_Number!X43*'Temporary Relocation Numbers'!$C$2</f>
        <v>0</v>
      </c>
      <c r="Y43" s="43">
        <f>Displacement_Number!Y43*'Temporary Relocation Numbers'!$C$2</f>
        <v>0</v>
      </c>
      <c r="Z43" s="43">
        <f>Displacement_Number!Z43*'Temporary Relocation Numbers'!$C$2</f>
        <v>0</v>
      </c>
      <c r="AA43" s="43">
        <f>Displacement_Number!AA43*'Temporary Relocation Numbers'!$C$2</f>
        <v>0</v>
      </c>
      <c r="AB43" s="44">
        <f>Displacement_Number!AB43*'Temporary Relocation Numbers'!$I$2</f>
        <v>147.30044929962091</v>
      </c>
      <c r="AC43" s="44">
        <f>Displacement_Number!AC43*'Temporary Relocation Numbers'!$I$2</f>
        <v>176.54099127019106</v>
      </c>
      <c r="AD43" s="44">
        <f>Displacement_Number!AD43*'Temporary Relocation Numbers'!$I$2</f>
        <v>114.18927090348323</v>
      </c>
      <c r="AE43" s="44">
        <f>Displacement_Number!AE43*'Temporary Relocation Numbers'!$I$2</f>
        <v>136.86298902190103</v>
      </c>
      <c r="AF43" s="44">
        <f>Displacement_Number!AF43*'Temporary Relocation Numbers'!$I$2</f>
        <v>110.52795800574509</v>
      </c>
      <c r="AG43" s="44">
        <f>Displacement_Number!AG43*'Temporary Relocation Numbers'!$I$2</f>
        <v>42.261407848913578</v>
      </c>
      <c r="AH43" s="45">
        <f>Displacement_Number!AH43*'Temporary Relocation Numbers'!$O$2</f>
        <v>70465.085946309075</v>
      </c>
      <c r="AI43" s="45">
        <f>Displacement_Number!AI43*'Temporary Relocation Numbers'!$O$2</f>
        <v>141585.6702883704</v>
      </c>
      <c r="AJ43" s="45">
        <f>Displacement_Number!AJ43*'Temporary Relocation Numbers'!$O$2</f>
        <v>106203.75075682331</v>
      </c>
      <c r="AK43" s="45">
        <f>Displacement_Number!AK43*'Temporary Relocation Numbers'!$O$2</f>
        <v>57662.117032688358</v>
      </c>
      <c r="AL43" s="45">
        <f>Displacement_Number!AL43*'Temporary Relocation Numbers'!$O$2</f>
        <v>36322.130288527827</v>
      </c>
      <c r="AM43" s="45">
        <f>Displacement_Number!AM43*'Temporary Relocation Numbers'!$O$2</f>
        <v>18517.479073606133</v>
      </c>
    </row>
    <row r="44" spans="1:39" x14ac:dyDescent="0.35">
      <c r="A44">
        <v>2063</v>
      </c>
      <c r="B44" s="43">
        <f>Displacement_Number!B44*'Temporary Relocation Numbers'!$C$2</f>
        <v>0</v>
      </c>
      <c r="C44" s="43">
        <f>Displacement_Number!C44*'Temporary Relocation Numbers'!$C$2</f>
        <v>0</v>
      </c>
      <c r="D44" s="43">
        <f>Displacement_Number!D44*'Temporary Relocation Numbers'!$C$2</f>
        <v>0</v>
      </c>
      <c r="E44" s="43">
        <f>Displacement_Number!E44*'Temporary Relocation Numbers'!$C$2</f>
        <v>0</v>
      </c>
      <c r="F44" s="43">
        <f>Displacement_Number!F44*'Temporary Relocation Numbers'!$C$2</f>
        <v>0</v>
      </c>
      <c r="G44" s="43">
        <f>Displacement_Number!G44*'Temporary Relocation Numbers'!$C$2</f>
        <v>0</v>
      </c>
      <c r="H44" s="44">
        <f>Displacement_Number!H44*'Temporary Relocation Numbers'!$I$2</f>
        <v>159.17619448112123</v>
      </c>
      <c r="I44" s="44">
        <f>Displacement_Number!I44*'Temporary Relocation Numbers'!$I$2</f>
        <v>194.48936233777249</v>
      </c>
      <c r="J44" s="44">
        <f>Displacement_Number!J44*'Temporary Relocation Numbers'!$I$2</f>
        <v>127.13368035060671</v>
      </c>
      <c r="K44" s="44">
        <f>Displacement_Number!K44*'Temporary Relocation Numbers'!$I$2</f>
        <v>138.04394366534973</v>
      </c>
      <c r="L44" s="44">
        <f>Displacement_Number!L44*'Temporary Relocation Numbers'!$I$2</f>
        <v>113.51355114936867</v>
      </c>
      <c r="M44" s="44">
        <f>Displacement_Number!M44*'Temporary Relocation Numbers'!$I$2</f>
        <v>46.484588728353231</v>
      </c>
      <c r="N44" s="45">
        <f>Displacement_Number!N44*'Temporary Relocation Numbers'!$O$2</f>
        <v>76740.970469136766</v>
      </c>
      <c r="O44" s="45">
        <f>Displacement_Number!O44*'Temporary Relocation Numbers'!$O$2</f>
        <v>157198.66293729626</v>
      </c>
      <c r="P44" s="45">
        <f>Displacement_Number!P44*'Temporary Relocation Numbers'!$O$2</f>
        <v>119166.56729247293</v>
      </c>
      <c r="Q44" s="45">
        <f>Displacement_Number!Q44*'Temporary Relocation Numbers'!$O$2</f>
        <v>58613.97510016233</v>
      </c>
      <c r="R44" s="45">
        <f>Displacement_Number!R44*'Temporary Relocation Numbers'!$O$2</f>
        <v>37594.657334979784</v>
      </c>
      <c r="S44" s="45">
        <f>Displacement_Number!S44*'Temporary Relocation Numbers'!$O$2</f>
        <v>20527.03155297388</v>
      </c>
      <c r="U44">
        <v>2063</v>
      </c>
      <c r="V44" s="43">
        <f>Displacement_Number!V44*'Temporary Relocation Numbers'!$C$2</f>
        <v>0</v>
      </c>
      <c r="W44" s="43">
        <f>Displacement_Number!W44*'Temporary Relocation Numbers'!$C$2</f>
        <v>0</v>
      </c>
      <c r="X44" s="43">
        <f>Displacement_Number!X44*'Temporary Relocation Numbers'!$C$2</f>
        <v>0</v>
      </c>
      <c r="Y44" s="43">
        <f>Displacement_Number!Y44*'Temporary Relocation Numbers'!$C$2</f>
        <v>0</v>
      </c>
      <c r="Z44" s="43">
        <f>Displacement_Number!Z44*'Temporary Relocation Numbers'!$C$2</f>
        <v>0</v>
      </c>
      <c r="AA44" s="43">
        <f>Displacement_Number!AA44*'Temporary Relocation Numbers'!$C$2</f>
        <v>0</v>
      </c>
      <c r="AB44" s="44">
        <f>Displacement_Number!AB44*'Temporary Relocation Numbers'!$I$2</f>
        <v>148.18916451880048</v>
      </c>
      <c r="AC44" s="44">
        <f>Displacement_Number!AC44*'Temporary Relocation Numbers'!$I$2</f>
        <v>177.60612492386872</v>
      </c>
      <c r="AD44" s="44">
        <f>Displacement_Number!AD44*'Temporary Relocation Numbers'!$I$2</f>
        <v>114.8782147824834</v>
      </c>
      <c r="AE44" s="44">
        <f>Displacement_Number!AE44*'Temporary Relocation Numbers'!$I$2</f>
        <v>137.6887313863304</v>
      </c>
      <c r="AF44" s="44">
        <f>Displacement_Number!AF44*'Temporary Relocation Numbers'!$I$2</f>
        <v>111.19481190124644</v>
      </c>
      <c r="AG44" s="44">
        <f>Displacement_Number!AG44*'Temporary Relocation Numbers'!$I$2</f>
        <v>42.516385729278966</v>
      </c>
      <c r="AH44" s="45">
        <f>Displacement_Number!AH44*'Temporary Relocation Numbers'!$O$2</f>
        <v>71443.976501976824</v>
      </c>
      <c r="AI44" s="45">
        <f>Displacement_Number!AI44*'Temporary Relocation Numbers'!$O$2</f>
        <v>143552.55748650391</v>
      </c>
      <c r="AJ44" s="45">
        <f>Displacement_Number!AJ44*'Temporary Relocation Numbers'!$O$2</f>
        <v>107679.11756005918</v>
      </c>
      <c r="AK44" s="45">
        <f>Displacement_Number!AK44*'Temporary Relocation Numbers'!$O$2</f>
        <v>58463.150637133484</v>
      </c>
      <c r="AL44" s="45">
        <f>Displacement_Number!AL44*'Temporary Relocation Numbers'!$O$2</f>
        <v>36826.711952250829</v>
      </c>
      <c r="AM44" s="45">
        <f>Displacement_Number!AM44*'Temporary Relocation Numbers'!$O$2</f>
        <v>18774.721155078085</v>
      </c>
    </row>
    <row r="45" spans="1:39" x14ac:dyDescent="0.35">
      <c r="A45">
        <v>2064</v>
      </c>
      <c r="B45" s="43">
        <f>Displacement_Number!B45*'Temporary Relocation Numbers'!$C$2</f>
        <v>0</v>
      </c>
      <c r="C45" s="43">
        <f>Displacement_Number!C45*'Temporary Relocation Numbers'!$C$2</f>
        <v>0</v>
      </c>
      <c r="D45" s="43">
        <f>Displacement_Number!D45*'Temporary Relocation Numbers'!$C$2</f>
        <v>0</v>
      </c>
      <c r="E45" s="43">
        <f>Displacement_Number!E45*'Temporary Relocation Numbers'!$C$2</f>
        <v>0</v>
      </c>
      <c r="F45" s="43">
        <f>Displacement_Number!F45*'Temporary Relocation Numbers'!$C$2</f>
        <v>0</v>
      </c>
      <c r="G45" s="43">
        <f>Displacement_Number!G45*'Temporary Relocation Numbers'!$C$2</f>
        <v>0</v>
      </c>
      <c r="H45" s="44">
        <f>Displacement_Number!H45*'Temporary Relocation Numbers'!$I$2</f>
        <v>160.13656023179672</v>
      </c>
      <c r="I45" s="44">
        <f>Displacement_Number!I45*'Temporary Relocation Numbers'!$I$2</f>
        <v>195.66278480253726</v>
      </c>
      <c r="J45" s="44">
        <f>Displacement_Number!J45*'Temporary Relocation Numbers'!$I$2</f>
        <v>127.90072238703713</v>
      </c>
      <c r="K45" s="44">
        <f>Displacement_Number!K45*'Temporary Relocation Numbers'!$I$2</f>
        <v>138.87681114290521</v>
      </c>
      <c r="L45" s="44">
        <f>Displacement_Number!L45*'Temporary Relocation Numbers'!$I$2</f>
        <v>114.19841817434539</v>
      </c>
      <c r="M45" s="44">
        <f>Displacement_Number!M45*'Temporary Relocation Numbers'!$I$2</f>
        <v>46.765046538608523</v>
      </c>
      <c r="N45" s="45">
        <f>Displacement_Number!N45*'Temporary Relocation Numbers'!$O$2</f>
        <v>77807.044684702953</v>
      </c>
      <c r="O45" s="45">
        <f>Displacement_Number!O45*'Temporary Relocation Numbers'!$O$2</f>
        <v>159382.44352091983</v>
      </c>
      <c r="P45" s="45">
        <f>Displacement_Number!P45*'Temporary Relocation Numbers'!$O$2</f>
        <v>120822.01162646306</v>
      </c>
      <c r="Q45" s="45">
        <f>Displacement_Number!Q45*'Temporary Relocation Numbers'!$O$2</f>
        <v>59428.231776148095</v>
      </c>
      <c r="R45" s="45">
        <f>Displacement_Number!R45*'Temporary Relocation Numbers'!$O$2</f>
        <v>38116.916756288323</v>
      </c>
      <c r="S45" s="45">
        <f>Displacement_Number!S45*'Temporary Relocation Numbers'!$O$2</f>
        <v>20812.190040375855</v>
      </c>
      <c r="U45">
        <v>2064</v>
      </c>
      <c r="V45" s="43">
        <f>Displacement_Number!V45*'Temporary Relocation Numbers'!$C$2</f>
        <v>0</v>
      </c>
      <c r="W45" s="43">
        <f>Displacement_Number!W45*'Temporary Relocation Numbers'!$C$2</f>
        <v>0</v>
      </c>
      <c r="X45" s="43">
        <f>Displacement_Number!X45*'Temporary Relocation Numbers'!$C$2</f>
        <v>0</v>
      </c>
      <c r="Y45" s="43">
        <f>Displacement_Number!Y45*'Temporary Relocation Numbers'!$C$2</f>
        <v>0</v>
      </c>
      <c r="Z45" s="43">
        <f>Displacement_Number!Z45*'Temporary Relocation Numbers'!$C$2</f>
        <v>0</v>
      </c>
      <c r="AA45" s="43">
        <f>Displacement_Number!AA45*'Temporary Relocation Numbers'!$C$2</f>
        <v>0</v>
      </c>
      <c r="AB45" s="44">
        <f>Displacement_Number!AB45*'Temporary Relocation Numbers'!$I$2</f>
        <v>149.08324166826989</v>
      </c>
      <c r="AC45" s="44">
        <f>Displacement_Number!AC45*'Temporary Relocation Numbers'!$I$2</f>
        <v>178.67768490206194</v>
      </c>
      <c r="AD45" s="44">
        <f>Displacement_Number!AD45*'Temporary Relocation Numbers'!$I$2</f>
        <v>115.57131530128568</v>
      </c>
      <c r="AE45" s="44">
        <f>Displacement_Number!AE45*'Temporary Relocation Numbers'!$I$2</f>
        <v>138.5194557437535</v>
      </c>
      <c r="AF45" s="44">
        <f>Displacement_Number!AF45*'Temporary Relocation Numbers'!$I$2</f>
        <v>111.86568915993993</v>
      </c>
      <c r="AG45" s="44">
        <f>Displacement_Number!AG45*'Temporary Relocation Numbers'!$I$2</f>
        <v>42.772901980531273</v>
      </c>
      <c r="AH45" s="45">
        <f>Displacement_Number!AH45*'Temporary Relocation Numbers'!$O$2</f>
        <v>72436.465660514426</v>
      </c>
      <c r="AI45" s="45">
        <f>Displacement_Number!AI45*'Temporary Relocation Numbers'!$O$2</f>
        <v>145546.76839078858</v>
      </c>
      <c r="AJ45" s="45">
        <f>Displacement_Number!AJ45*'Temporary Relocation Numbers'!$O$2</f>
        <v>109174.97994079185</v>
      </c>
      <c r="AK45" s="45">
        <f>Displacement_Number!AK45*'Temporary Relocation Numbers'!$O$2</f>
        <v>59275.312081978322</v>
      </c>
      <c r="AL45" s="45">
        <f>Displacement_Number!AL45*'Temporary Relocation Numbers'!$O$2</f>
        <v>37338.303189843617</v>
      </c>
      <c r="AM45" s="45">
        <f>Displacement_Number!AM45*'Temporary Relocation Numbers'!$O$2</f>
        <v>19035.53680551246</v>
      </c>
    </row>
    <row r="46" spans="1:39" x14ac:dyDescent="0.35">
      <c r="A46">
        <v>2065</v>
      </c>
      <c r="B46" s="43">
        <f>Displacement_Number!B46*'Temporary Relocation Numbers'!$C$2</f>
        <v>0</v>
      </c>
      <c r="C46" s="43">
        <f>Displacement_Number!C46*'Temporary Relocation Numbers'!$C$2</f>
        <v>0</v>
      </c>
      <c r="D46" s="43">
        <f>Displacement_Number!D46*'Temporary Relocation Numbers'!$C$2</f>
        <v>0</v>
      </c>
      <c r="E46" s="43">
        <f>Displacement_Number!E46*'Temporary Relocation Numbers'!$C$2</f>
        <v>0</v>
      </c>
      <c r="F46" s="43">
        <f>Displacement_Number!F46*'Temporary Relocation Numbers'!$C$2</f>
        <v>0</v>
      </c>
      <c r="G46" s="43">
        <f>Displacement_Number!G46*'Temporary Relocation Numbers'!$C$2</f>
        <v>0</v>
      </c>
      <c r="H46" s="44">
        <f>Displacement_Number!H46*'Temporary Relocation Numbers'!$I$2</f>
        <v>161.10272020552219</v>
      </c>
      <c r="I46" s="44">
        <f>Displacement_Number!I46*'Temporary Relocation Numbers'!$I$2</f>
        <v>196.84328693615515</v>
      </c>
      <c r="J46" s="44">
        <f>Displacement_Number!J46*'Temporary Relocation Numbers'!$I$2</f>
        <v>128.67239225681615</v>
      </c>
      <c r="K46" s="44">
        <f>Displacement_Number!K46*'Temporary Relocation Numbers'!$I$2</f>
        <v>139.71470360175837</v>
      </c>
      <c r="L46" s="44">
        <f>Displacement_Number!L46*'Temporary Relocation Numbers'!$I$2</f>
        <v>114.88741724203553</v>
      </c>
      <c r="M46" s="44">
        <f>Displacement_Number!M46*'Temporary Relocation Numbers'!$I$2</f>
        <v>47.047196449094969</v>
      </c>
      <c r="N46" s="45">
        <f>Displacement_Number!N46*'Temporary Relocation Numbers'!$O$2</f>
        <v>78887.928645652166</v>
      </c>
      <c r="O46" s="45">
        <f>Displacement_Number!O46*'Temporary Relocation Numbers'!$O$2</f>
        <v>161596.56086153805</v>
      </c>
      <c r="P46" s="45">
        <f>Displacement_Number!P46*'Temporary Relocation Numbers'!$O$2</f>
        <v>122500.45314838274</v>
      </c>
      <c r="Q46" s="45">
        <f>Displacement_Number!Q46*'Temporary Relocation Numbers'!$O$2</f>
        <v>60253.799985488389</v>
      </c>
      <c r="R46" s="45">
        <f>Displacement_Number!R46*'Temporary Relocation Numbers'!$O$2</f>
        <v>38646.431328261373</v>
      </c>
      <c r="S46" s="45">
        <f>Displacement_Number!S46*'Temporary Relocation Numbers'!$O$2</f>
        <v>21101.30990732399</v>
      </c>
      <c r="U46">
        <v>2065</v>
      </c>
      <c r="V46" s="43">
        <f>Displacement_Number!V46*'Temporary Relocation Numbers'!$C$2</f>
        <v>0</v>
      </c>
      <c r="W46" s="43">
        <f>Displacement_Number!W46*'Temporary Relocation Numbers'!$C$2</f>
        <v>0</v>
      </c>
      <c r="X46" s="43">
        <f>Displacement_Number!X46*'Temporary Relocation Numbers'!$C$2</f>
        <v>0</v>
      </c>
      <c r="Y46" s="43">
        <f>Displacement_Number!Y46*'Temporary Relocation Numbers'!$C$2</f>
        <v>0</v>
      </c>
      <c r="Z46" s="43">
        <f>Displacement_Number!Z46*'Temporary Relocation Numbers'!$C$2</f>
        <v>0</v>
      </c>
      <c r="AA46" s="43">
        <f>Displacement_Number!AA46*'Temporary Relocation Numbers'!$C$2</f>
        <v>0</v>
      </c>
      <c r="AB46" s="44">
        <f>Displacement_Number!AB46*'Temporary Relocation Numbers'!$I$2</f>
        <v>149.98271309843318</v>
      </c>
      <c r="AC46" s="44">
        <f>Displacement_Number!AC46*'Temporary Relocation Numbers'!$I$2</f>
        <v>179.75570997703801</v>
      </c>
      <c r="AD46" s="44">
        <f>Displacement_Number!AD46*'Temporary Relocation Numbers'!$I$2</f>
        <v>116.26859753835433</v>
      </c>
      <c r="AE46" s="44">
        <f>Displacement_Number!AE46*'Temporary Relocation Numbers'!$I$2</f>
        <v>139.35519215227964</v>
      </c>
      <c r="AF46" s="44">
        <f>Displacement_Number!AF46*'Temporary Relocation Numbers'!$I$2</f>
        <v>112.54061405618536</v>
      </c>
      <c r="AG46" s="44">
        <f>Displacement_Number!AG46*'Temporary Relocation Numbers'!$I$2</f>
        <v>43.030965884201073</v>
      </c>
      <c r="AH46" s="45">
        <f>Displacement_Number!AH46*'Temporary Relocation Numbers'!$O$2</f>
        <v>73442.742331702422</v>
      </c>
      <c r="AI46" s="45">
        <f>Displacement_Number!AI46*'Temporary Relocation Numbers'!$O$2</f>
        <v>147568.68257811049</v>
      </c>
      <c r="AJ46" s="45">
        <f>Displacement_Number!AJ46*'Temporary Relocation Numbers'!$O$2</f>
        <v>110691.62262055368</v>
      </c>
      <c r="AK46" s="45">
        <f>Displacement_Number!AK46*'Temporary Relocation Numbers'!$O$2</f>
        <v>60098.755953536463</v>
      </c>
      <c r="AL46" s="45">
        <f>Displacement_Number!AL46*'Temporary Relocation Numbers'!$O$2</f>
        <v>37857.001377270019</v>
      </c>
      <c r="AM46" s="45">
        <f>Displacement_Number!AM46*'Temporary Relocation Numbers'!$O$2</f>
        <v>19299.975668400955</v>
      </c>
    </row>
    <row r="47" spans="1:39" x14ac:dyDescent="0.35">
      <c r="A47">
        <v>2066</v>
      </c>
      <c r="B47" s="43">
        <f>Displacement_Number!B47*'Temporary Relocation Numbers'!$C$2</f>
        <v>0</v>
      </c>
      <c r="C47" s="43">
        <f>Displacement_Number!C47*'Temporary Relocation Numbers'!$C$2</f>
        <v>0</v>
      </c>
      <c r="D47" s="43">
        <f>Displacement_Number!D47*'Temporary Relocation Numbers'!$C$2</f>
        <v>0</v>
      </c>
      <c r="E47" s="43">
        <f>Displacement_Number!E47*'Temporary Relocation Numbers'!$C$2</f>
        <v>0</v>
      </c>
      <c r="F47" s="43">
        <f>Displacement_Number!F47*'Temporary Relocation Numbers'!$C$2</f>
        <v>0</v>
      </c>
      <c r="G47" s="43">
        <f>Displacement_Number!G47*'Temporary Relocation Numbers'!$C$2</f>
        <v>0</v>
      </c>
      <c r="H47" s="44">
        <f>Displacement_Number!H47*'Temporary Relocation Numbers'!$I$2</f>
        <v>162.0747093608754</v>
      </c>
      <c r="I47" s="44">
        <f>Displacement_Number!I47*'Temporary Relocation Numbers'!$I$2</f>
        <v>198.03091145274888</v>
      </c>
      <c r="J47" s="44">
        <f>Displacement_Number!J47*'Temporary Relocation Numbers'!$I$2</f>
        <v>129.4487178812837</v>
      </c>
      <c r="K47" s="44">
        <f>Displacement_Number!K47*'Temporary Relocation Numbers'!$I$2</f>
        <v>140.55765135938188</v>
      </c>
      <c r="L47" s="44">
        <f>Displacement_Number!L47*'Temporary Relocation Numbers'!$I$2</f>
        <v>115.58057328250048</v>
      </c>
      <c r="M47" s="44">
        <f>Displacement_Number!M47*'Temporary Relocation Numbers'!$I$2</f>
        <v>47.331048668846151</v>
      </c>
      <c r="N47" s="45">
        <f>Displacement_Number!N47*'Temporary Relocation Numbers'!$O$2</f>
        <v>79983.828086777663</v>
      </c>
      <c r="O47" s="45">
        <f>Displacement_Number!O47*'Temporary Relocation Numbers'!$O$2</f>
        <v>163841.43639289375</v>
      </c>
      <c r="P47" s="45">
        <f>Displacement_Number!P47*'Temporary Relocation Numbers'!$O$2</f>
        <v>124202.21133176649</v>
      </c>
      <c r="Q47" s="45">
        <f>Displacement_Number!Q47*'Temporary Relocation Numbers'!$O$2</f>
        <v>61090.836866332167</v>
      </c>
      <c r="R47" s="45">
        <f>Displacement_Number!R47*'Temporary Relocation Numbers'!$O$2</f>
        <v>39183.301838379281</v>
      </c>
      <c r="S47" s="45">
        <f>Displacement_Number!S47*'Temporary Relocation Numbers'!$O$2</f>
        <v>21394.446184717257</v>
      </c>
      <c r="U47">
        <v>2066</v>
      </c>
      <c r="V47" s="43">
        <f>Displacement_Number!V47*'Temporary Relocation Numbers'!$C$2</f>
        <v>0</v>
      </c>
      <c r="W47" s="43">
        <f>Displacement_Number!W47*'Temporary Relocation Numbers'!$C$2</f>
        <v>0</v>
      </c>
      <c r="X47" s="43">
        <f>Displacement_Number!X47*'Temporary Relocation Numbers'!$C$2</f>
        <v>0</v>
      </c>
      <c r="Y47" s="43">
        <f>Displacement_Number!Y47*'Temporary Relocation Numbers'!$C$2</f>
        <v>0</v>
      </c>
      <c r="Z47" s="43">
        <f>Displacement_Number!Z47*'Temporary Relocation Numbers'!$C$2</f>
        <v>0</v>
      </c>
      <c r="AA47" s="43">
        <f>Displacement_Number!AA47*'Temporary Relocation Numbers'!$C$2</f>
        <v>0</v>
      </c>
      <c r="AB47" s="44">
        <f>Displacement_Number!AB47*'Temporary Relocation Numbers'!$I$2</f>
        <v>150.88761135487573</v>
      </c>
      <c r="AC47" s="44">
        <f>Displacement_Number!AC47*'Temporary Relocation Numbers'!$I$2</f>
        <v>180.84023915499105</v>
      </c>
      <c r="AD47" s="44">
        <f>Displacement_Number!AD47*'Temporary Relocation Numbers'!$I$2</f>
        <v>116.97008672346077</v>
      </c>
      <c r="AE47" s="44">
        <f>Displacement_Number!AE47*'Temporary Relocation Numbers'!$I$2</f>
        <v>140.19597085136908</v>
      </c>
      <c r="AF47" s="44">
        <f>Displacement_Number!AF47*'Temporary Relocation Numbers'!$I$2</f>
        <v>113.21961101079822</v>
      </c>
      <c r="AG47" s="44">
        <f>Displacement_Number!AG47*'Temporary Relocation Numbers'!$I$2</f>
        <v>43.290586777817637</v>
      </c>
      <c r="AH47" s="45">
        <f>Displacement_Number!AH47*'Temporary Relocation Numbers'!$O$2</f>
        <v>74462.998049628077</v>
      </c>
      <c r="AI47" s="45">
        <f>Displacement_Number!AI47*'Temporary Relocation Numbers'!$O$2</f>
        <v>149618.68489838167</v>
      </c>
      <c r="AJ47" s="45">
        <f>Displacement_Number!AJ47*'Temporary Relocation Numbers'!$O$2</f>
        <v>112229.33427618633</v>
      </c>
      <c r="AK47" s="45">
        <f>Displacement_Number!AK47*'Temporary Relocation Numbers'!$O$2</f>
        <v>60933.638985611702</v>
      </c>
      <c r="AL47" s="45">
        <f>Displacement_Number!AL47*'Temporary Relocation Numbers'!$O$2</f>
        <v>38382.905243226371</v>
      </c>
      <c r="AM47" s="45">
        <f>Displacement_Number!AM47*'Temporary Relocation Numbers'!$O$2</f>
        <v>19568.088076875276</v>
      </c>
    </row>
    <row r="48" spans="1:39" x14ac:dyDescent="0.35">
      <c r="A48">
        <v>2067</v>
      </c>
      <c r="B48" s="43">
        <f>Displacement_Number!B48*'Temporary Relocation Numbers'!$C$2</f>
        <v>0</v>
      </c>
      <c r="C48" s="43">
        <f>Displacement_Number!C48*'Temporary Relocation Numbers'!$C$2</f>
        <v>0</v>
      </c>
      <c r="D48" s="43">
        <f>Displacement_Number!D48*'Temporary Relocation Numbers'!$C$2</f>
        <v>0</v>
      </c>
      <c r="E48" s="43">
        <f>Displacement_Number!E48*'Temporary Relocation Numbers'!$C$2</f>
        <v>0</v>
      </c>
      <c r="F48" s="43">
        <f>Displacement_Number!F48*'Temporary Relocation Numbers'!$C$2</f>
        <v>0</v>
      </c>
      <c r="G48" s="43">
        <f>Displacement_Number!G48*'Temporary Relocation Numbers'!$C$2</f>
        <v>0</v>
      </c>
      <c r="H48" s="44">
        <f>Displacement_Number!H48*'Temporary Relocation Numbers'!$I$2</f>
        <v>163.05256286735133</v>
      </c>
      <c r="I48" s="44">
        <f>Displacement_Number!I48*'Temporary Relocation Numbers'!$I$2</f>
        <v>199.22570132415032</v>
      </c>
      <c r="J48" s="44">
        <f>Displacement_Number!J48*'Temporary Relocation Numbers'!$I$2</f>
        <v>130.22972735023907</v>
      </c>
      <c r="K48" s="44">
        <f>Displacement_Number!K48*'Temporary Relocation Numbers'!$I$2</f>
        <v>141.40568491616443</v>
      </c>
      <c r="L48" s="44">
        <f>Displacement_Number!L48*'Temporary Relocation Numbers'!$I$2</f>
        <v>116.27791137621345</v>
      </c>
      <c r="M48" s="44">
        <f>Displacement_Number!M48*'Temporary Relocation Numbers'!$I$2</f>
        <v>47.616613468490272</v>
      </c>
      <c r="N48" s="45">
        <f>Displacement_Number!N48*'Temporary Relocation Numbers'!$O$2</f>
        <v>81094.951600909961</v>
      </c>
      <c r="O48" s="45">
        <f>Displacement_Number!O48*'Temporary Relocation Numbers'!$O$2</f>
        <v>166117.4974032251</v>
      </c>
      <c r="P48" s="45">
        <f>Displacement_Number!P48*'Temporary Relocation Numbers'!$O$2</f>
        <v>125927.61008822796</v>
      </c>
      <c r="Q48" s="45">
        <f>Displacement_Number!Q48*'Temporary Relocation Numbers'!$O$2</f>
        <v>61939.501739768297</v>
      </c>
      <c r="R48" s="45">
        <f>Displacement_Number!R48*'Temporary Relocation Numbers'!$O$2</f>
        <v>39727.630474247169</v>
      </c>
      <c r="S48" s="45">
        <f>Displacement_Number!S48*'Temporary Relocation Numbers'!$O$2</f>
        <v>21691.65466793572</v>
      </c>
      <c r="U48">
        <v>2067</v>
      </c>
      <c r="V48" s="43">
        <f>Displacement_Number!V48*'Temporary Relocation Numbers'!$C$2</f>
        <v>0</v>
      </c>
      <c r="W48" s="43">
        <f>Displacement_Number!W48*'Temporary Relocation Numbers'!$C$2</f>
        <v>0</v>
      </c>
      <c r="X48" s="43">
        <f>Displacement_Number!X48*'Temporary Relocation Numbers'!$C$2</f>
        <v>0</v>
      </c>
      <c r="Y48" s="43">
        <f>Displacement_Number!Y48*'Temporary Relocation Numbers'!$C$2</f>
        <v>0</v>
      </c>
      <c r="Z48" s="43">
        <f>Displacement_Number!Z48*'Temporary Relocation Numbers'!$C$2</f>
        <v>0</v>
      </c>
      <c r="AA48" s="43">
        <f>Displacement_Number!AA48*'Temporary Relocation Numbers'!$C$2</f>
        <v>0</v>
      </c>
      <c r="AB48" s="44">
        <f>Displacement_Number!AB48*'Temporary Relocation Numbers'!$I$2</f>
        <v>151.79796917954175</v>
      </c>
      <c r="AC48" s="44">
        <f>Displacement_Number!AC48*'Temporary Relocation Numbers'!$I$2</f>
        <v>181.93131167745304</v>
      </c>
      <c r="AD48" s="44">
        <f>Displacement_Number!AD48*'Temporary Relocation Numbers'!$I$2</f>
        <v>117.67580823859649</v>
      </c>
      <c r="AE48" s="44">
        <f>Displacement_Number!AE48*'Temporary Relocation Numbers'!$I$2</f>
        <v>141.04182226292752</v>
      </c>
      <c r="AF48" s="44">
        <f>Displacement_Number!AF48*'Temporary Relocation Numbers'!$I$2</f>
        <v>113.90270459193336</v>
      </c>
      <c r="AG48" s="44">
        <f>Displacement_Number!AG48*'Temporary Relocation Numbers'!$I$2</f>
        <v>43.551774055246803</v>
      </c>
      <c r="AH48" s="45">
        <f>Displacement_Number!AH48*'Temporary Relocation Numbers'!$O$2</f>
        <v>75497.427009141786</v>
      </c>
      <c r="AI48" s="45">
        <f>Displacement_Number!AI48*'Temporary Relocation Numbers'!$O$2</f>
        <v>151697.16554779222</v>
      </c>
      <c r="AJ48" s="45">
        <f>Displacement_Number!AJ48*'Temporary Relocation Numbers'!$O$2</f>
        <v>113788.4075947876</v>
      </c>
      <c r="AK48" s="45">
        <f>Displacement_Number!AK48*'Temporary Relocation Numbers'!$O$2</f>
        <v>61780.120089330652</v>
      </c>
      <c r="AL48" s="45">
        <f>Displacement_Number!AL48*'Temporary Relocation Numbers'!$O$2</f>
        <v>38916.114887933436</v>
      </c>
      <c r="AM48" s="45">
        <f>Displacement_Number!AM48*'Temporary Relocation Numbers'!$O$2</f>
        <v>19839.925063287559</v>
      </c>
    </row>
    <row r="49" spans="1:39" x14ac:dyDescent="0.35">
      <c r="A49">
        <v>2068</v>
      </c>
      <c r="B49" s="43">
        <f>Displacement_Number!B49*'Temporary Relocation Numbers'!$C$2</f>
        <v>0</v>
      </c>
      <c r="C49" s="43">
        <f>Displacement_Number!C49*'Temporary Relocation Numbers'!$C$2</f>
        <v>0</v>
      </c>
      <c r="D49" s="43">
        <f>Displacement_Number!D49*'Temporary Relocation Numbers'!$C$2</f>
        <v>0</v>
      </c>
      <c r="E49" s="43">
        <f>Displacement_Number!E49*'Temporary Relocation Numbers'!$C$2</f>
        <v>0</v>
      </c>
      <c r="F49" s="43">
        <f>Displacement_Number!F49*'Temporary Relocation Numbers'!$C$2</f>
        <v>0</v>
      </c>
      <c r="G49" s="43">
        <f>Displacement_Number!G49*'Temporary Relocation Numbers'!$C$2</f>
        <v>0</v>
      </c>
      <c r="H49" s="44">
        <f>Displacement_Number!H49*'Temporary Relocation Numbers'!$I$2</f>
        <v>164.03631610663507</v>
      </c>
      <c r="I49" s="44">
        <f>Displacement_Number!I49*'Temporary Relocation Numbers'!$I$2</f>
        <v>200.42769978145546</v>
      </c>
      <c r="J49" s="44">
        <f>Displacement_Number!J49*'Temporary Relocation Numbers'!$I$2</f>
        <v>131.01544892295709</v>
      </c>
      <c r="K49" s="44">
        <f>Displacement_Number!K49*'Temporary Relocation Numbers'!$I$2</f>
        <v>142.25883495651416</v>
      </c>
      <c r="L49" s="44">
        <f>Displacement_Number!L49*'Temporary Relocation Numbers'!$I$2</f>
        <v>116.9794567549669</v>
      </c>
      <c r="M49" s="44">
        <f>Displacement_Number!M49*'Temporary Relocation Numbers'!$I$2</f>
        <v>47.903901180621837</v>
      </c>
      <c r="N49" s="45">
        <f>Displacement_Number!N49*'Temporary Relocation Numbers'!$O$2</f>
        <v>82221.510678620427</v>
      </c>
      <c r="O49" s="45">
        <f>Displacement_Number!O49*'Temporary Relocation Numbers'!$O$2</f>
        <v>168425.17711659518</v>
      </c>
      <c r="P49" s="45">
        <f>Displacement_Number!P49*'Temporary Relocation Numbers'!$O$2</f>
        <v>127676.97782911318</v>
      </c>
      <c r="Q49" s="45">
        <f>Displacement_Number!Q49*'Temporary Relocation Numbers'!$O$2</f>
        <v>62799.956140150694</v>
      </c>
      <c r="R49" s="45">
        <f>Displacement_Number!R49*'Temporary Relocation Numbers'!$O$2</f>
        <v>40279.520843045262</v>
      </c>
      <c r="S49" s="45">
        <f>Displacement_Number!S49*'Temporary Relocation Numbers'!$O$2</f>
        <v>21992.991927460636</v>
      </c>
      <c r="U49">
        <v>2068</v>
      </c>
      <c r="V49" s="43">
        <f>Displacement_Number!V49*'Temporary Relocation Numbers'!$C$2</f>
        <v>0</v>
      </c>
      <c r="W49" s="43">
        <f>Displacement_Number!W49*'Temporary Relocation Numbers'!$C$2</f>
        <v>0</v>
      </c>
      <c r="X49" s="43">
        <f>Displacement_Number!X49*'Temporary Relocation Numbers'!$C$2</f>
        <v>0</v>
      </c>
      <c r="Y49" s="43">
        <f>Displacement_Number!Y49*'Temporary Relocation Numbers'!$C$2</f>
        <v>0</v>
      </c>
      <c r="Z49" s="43">
        <f>Displacement_Number!Z49*'Temporary Relocation Numbers'!$C$2</f>
        <v>0</v>
      </c>
      <c r="AA49" s="43">
        <f>Displacement_Number!AA49*'Temporary Relocation Numbers'!$C$2</f>
        <v>0</v>
      </c>
      <c r="AB49" s="44">
        <f>Displacement_Number!AB49*'Temporary Relocation Numbers'!$I$2</f>
        <v>152.71381951191927</v>
      </c>
      <c r="AC49" s="44">
        <f>Displacement_Number!AC49*'Temporary Relocation Numbers'!$I$2</f>
        <v>183.02896702271391</v>
      </c>
      <c r="AD49" s="44">
        <f>Displacement_Number!AD49*'Temporary Relocation Numbers'!$I$2</f>
        <v>118.38578761889136</v>
      </c>
      <c r="AE49" s="44">
        <f>Displacement_Number!AE49*'Temporary Relocation Numbers'!$I$2</f>
        <v>141.89277699240645</v>
      </c>
      <c r="AF49" s="44">
        <f>Displacement_Number!AF49*'Temporary Relocation Numbers'!$I$2</f>
        <v>114.58991951597385</v>
      </c>
      <c r="AG49" s="44">
        <f>Displacement_Number!AG49*'Temporary Relocation Numbers'!$I$2</f>
        <v>43.814537167030934</v>
      </c>
      <c r="AH49" s="45">
        <f>Displacement_Number!AH49*'Temporary Relocation Numbers'!$O$2</f>
        <v>76546.226102820248</v>
      </c>
      <c r="AI49" s="45">
        <f>Displacement_Number!AI49*'Temporary Relocation Numbers'!$O$2</f>
        <v>153804.52014307995</v>
      </c>
      <c r="AJ49" s="45">
        <f>Displacement_Number!AJ49*'Temporary Relocation Numbers'!$O$2</f>
        <v>115369.1393294211</v>
      </c>
      <c r="AK49" s="45">
        <f>Displacement_Number!AK49*'Temporary Relocation Numbers'!$O$2</f>
        <v>62638.360383389816</v>
      </c>
      <c r="AL49" s="45">
        <f>Displacement_Number!AL49*'Temporary Relocation Numbers'!$O$2</f>
        <v>39456.731802189446</v>
      </c>
      <c r="AM49" s="45">
        <f>Displacement_Number!AM49*'Temporary Relocation Numbers'!$O$2</f>
        <v>20115.538368923855</v>
      </c>
    </row>
    <row r="50" spans="1:39" x14ac:dyDescent="0.35">
      <c r="A50">
        <v>2069</v>
      </c>
      <c r="B50" s="43">
        <f>Displacement_Number!B50*'Temporary Relocation Numbers'!$C$2</f>
        <v>0</v>
      </c>
      <c r="C50" s="43">
        <f>Displacement_Number!C50*'Temporary Relocation Numbers'!$C$2</f>
        <v>0</v>
      </c>
      <c r="D50" s="43">
        <f>Displacement_Number!D50*'Temporary Relocation Numbers'!$C$2</f>
        <v>0</v>
      </c>
      <c r="E50" s="43">
        <f>Displacement_Number!E50*'Temporary Relocation Numbers'!$C$2</f>
        <v>0</v>
      </c>
      <c r="F50" s="43">
        <f>Displacement_Number!F50*'Temporary Relocation Numbers'!$C$2</f>
        <v>0</v>
      </c>
      <c r="G50" s="43">
        <f>Displacement_Number!G50*'Temporary Relocation Numbers'!$C$2</f>
        <v>0</v>
      </c>
      <c r="H50" s="44">
        <f>Displacement_Number!H50*'Temporary Relocation Numbers'!$I$2</f>
        <v>165.02600467388169</v>
      </c>
      <c r="I50" s="44">
        <f>Displacement_Number!I50*'Temporary Relocation Numbers'!$I$2</f>
        <v>201.63695031658878</v>
      </c>
      <c r="J50" s="44">
        <f>Displacement_Number!J50*'Temporary Relocation Numbers'!$I$2</f>
        <v>131.80591102921071</v>
      </c>
      <c r="K50" s="44">
        <f>Displacement_Number!K50*'Temporary Relocation Numbers'!$I$2</f>
        <v>143.11713234996915</v>
      </c>
      <c r="L50" s="44">
        <f>Displacement_Number!L50*'Temporary Relocation Numbers'!$I$2</f>
        <v>117.68523480278562</v>
      </c>
      <c r="M50" s="44">
        <f>Displacement_Number!M50*'Temporary Relocation Numbers'!$I$2</f>
        <v>48.192922200175538</v>
      </c>
      <c r="N50" s="45">
        <f>Displacement_Number!N50*'Temporary Relocation Numbers'!$O$2</f>
        <v>83363.719748476113</v>
      </c>
      <c r="O50" s="45">
        <f>Displacement_Number!O50*'Temporary Relocation Numbers'!$O$2</f>
        <v>170764.91477535182</v>
      </c>
      <c r="P50" s="45">
        <f>Displacement_Number!P50*'Temporary Relocation Numbers'!$O$2</f>
        <v>129450.64752800987</v>
      </c>
      <c r="Q50" s="45">
        <f>Displacement_Number!Q50*'Temporary Relocation Numbers'!$O$2</f>
        <v>63672.363845844578</v>
      </c>
      <c r="R50" s="45">
        <f>Displacement_Number!R50*'Temporary Relocation Numbers'!$O$2</f>
        <v>40839.07799124944</v>
      </c>
      <c r="S50" s="45">
        <f>Displacement_Number!S50*'Temporary Relocation Numbers'!$O$2</f>
        <v>22298.515319642003</v>
      </c>
      <c r="U50">
        <v>2069</v>
      </c>
      <c r="V50" s="43">
        <f>Displacement_Number!V50*'Temporary Relocation Numbers'!$C$2</f>
        <v>0</v>
      </c>
      <c r="W50" s="43">
        <f>Displacement_Number!W50*'Temporary Relocation Numbers'!$C$2</f>
        <v>0</v>
      </c>
      <c r="X50" s="43">
        <f>Displacement_Number!X50*'Temporary Relocation Numbers'!$C$2</f>
        <v>0</v>
      </c>
      <c r="Y50" s="43">
        <f>Displacement_Number!Y50*'Temporary Relocation Numbers'!$C$2</f>
        <v>0</v>
      </c>
      <c r="Z50" s="43">
        <f>Displacement_Number!Z50*'Temporary Relocation Numbers'!$C$2</f>
        <v>0</v>
      </c>
      <c r="AA50" s="43">
        <f>Displacement_Number!AA50*'Temporary Relocation Numbers'!$C$2</f>
        <v>0</v>
      </c>
      <c r="AB50" s="44">
        <f>Displacement_Number!AB50*'Temporary Relocation Numbers'!$I$2</f>
        <v>153.63519549023164</v>
      </c>
      <c r="AC50" s="44">
        <f>Displacement_Number!AC50*'Temporary Relocation Numbers'!$I$2</f>
        <v>184.13324490725009</v>
      </c>
      <c r="AD50" s="44">
        <f>Displacement_Number!AD50*'Temporary Relocation Numbers'!$I$2</f>
        <v>119.10005055353771</v>
      </c>
      <c r="AE50" s="44">
        <f>Displacement_Number!AE50*'Temporary Relocation Numbers'!$I$2</f>
        <v>142.74886582991098</v>
      </c>
      <c r="AF50" s="44">
        <f>Displacement_Number!AF50*'Temporary Relocation Numbers'!$I$2</f>
        <v>115.28128064842545</v>
      </c>
      <c r="AG50" s="44">
        <f>Displacement_Number!AG50*'Temporary Relocation Numbers'!$I$2</f>
        <v>44.078885620730816</v>
      </c>
      <c r="AH50" s="45">
        <f>Displacement_Number!AH50*'Temporary Relocation Numbers'!$O$2</f>
        <v>77609.594958442598</v>
      </c>
      <c r="AI50" s="45">
        <f>Displacement_Number!AI50*'Temporary Relocation Numbers'!$O$2</f>
        <v>155941.14979683203</v>
      </c>
      <c r="AJ50" s="45">
        <f>Displacement_Number!AJ50*'Temporary Relocation Numbers'!$O$2</f>
        <v>116971.83035560016</v>
      </c>
      <c r="AK50" s="45">
        <f>Displacement_Number!AK50*'Temporary Relocation Numbers'!$O$2</f>
        <v>63508.52322472279</v>
      </c>
      <c r="AL50" s="45">
        <f>Displacement_Number!AL50*'Temporary Relocation Numbers'!$O$2</f>
        <v>40004.858886687827</v>
      </c>
      <c r="AM50" s="45">
        <f>Displacement_Number!AM50*'Temporary Relocation Numbers'!$O$2</f>
        <v>20394.980453852488</v>
      </c>
    </row>
    <row r="51" spans="1:39" x14ac:dyDescent="0.35">
      <c r="A51">
        <v>2070</v>
      </c>
      <c r="B51" s="43">
        <f>Displacement_Number!B51*'Temporary Relocation Numbers'!$C$2</f>
        <v>0</v>
      </c>
      <c r="C51" s="43">
        <f>Displacement_Number!C51*'Temporary Relocation Numbers'!$C$2</f>
        <v>0</v>
      </c>
      <c r="D51" s="43">
        <f>Displacement_Number!D51*'Temporary Relocation Numbers'!$C$2</f>
        <v>0</v>
      </c>
      <c r="E51" s="43">
        <f>Displacement_Number!E51*'Temporary Relocation Numbers'!$C$2</f>
        <v>0</v>
      </c>
      <c r="F51" s="43">
        <f>Displacement_Number!F51*'Temporary Relocation Numbers'!$C$2</f>
        <v>0</v>
      </c>
      <c r="G51" s="43">
        <f>Displacement_Number!G51*'Temporary Relocation Numbers'!$C$2</f>
        <v>0</v>
      </c>
      <c r="H51" s="44">
        <f>Displacement_Number!H51*'Temporary Relocation Numbers'!$I$2</f>
        <v>164.40449856826237</v>
      </c>
      <c r="I51" s="44">
        <f>Displacement_Number!I51*'Temporary Relocation Numbers'!$I$2</f>
        <v>200.87756335822505</v>
      </c>
      <c r="J51" s="44">
        <f>Displacement_Number!J51*'Temporary Relocation Numbers'!$I$2</f>
        <v>131.30951545432384</v>
      </c>
      <c r="K51" s="44">
        <f>Displacement_Number!K51*'Temporary Relocation Numbers'!$I$2</f>
        <v>142.5781374700409</v>
      </c>
      <c r="L51" s="44">
        <f>Displacement_Number!L51*'Temporary Relocation Numbers'!$I$2</f>
        <v>117.24201924948107</v>
      </c>
      <c r="M51" s="44">
        <f>Displacement_Number!M51*'Temporary Relocation Numbers'!$I$2</f>
        <v>48.011422348353776</v>
      </c>
      <c r="N51" s="45">
        <f>Displacement_Number!N51*'Temporary Relocation Numbers'!$O$2</f>
        <v>83698.495478054421</v>
      </c>
      <c r="O51" s="45">
        <f>Displacement_Number!O51*'Temporary Relocation Numbers'!$O$2</f>
        <v>171450.68010711455</v>
      </c>
      <c r="P51" s="45">
        <f>Displacement_Number!P51*'Temporary Relocation Numbers'!$O$2</f>
        <v>129970.5011897865</v>
      </c>
      <c r="Q51" s="45">
        <f>Displacement_Number!Q51*'Temporary Relocation Numbers'!$O$2</f>
        <v>63928.062153511011</v>
      </c>
      <c r="R51" s="45">
        <f>Displacement_Number!R51*'Temporary Relocation Numbers'!$O$2</f>
        <v>41003.081375108464</v>
      </c>
      <c r="S51" s="45">
        <f>Displacement_Number!S51*'Temporary Relocation Numbers'!$O$2</f>
        <v>22388.062688175567</v>
      </c>
      <c r="U51">
        <v>2070</v>
      </c>
      <c r="V51" s="43">
        <f>Displacement_Number!V51*'Temporary Relocation Numbers'!$C$2</f>
        <v>0</v>
      </c>
      <c r="W51" s="43">
        <f>Displacement_Number!W51*'Temporary Relocation Numbers'!$C$2</f>
        <v>0</v>
      </c>
      <c r="X51" s="43">
        <f>Displacement_Number!X51*'Temporary Relocation Numbers'!$C$2</f>
        <v>0</v>
      </c>
      <c r="Y51" s="43">
        <f>Displacement_Number!Y51*'Temporary Relocation Numbers'!$C$2</f>
        <v>0</v>
      </c>
      <c r="Z51" s="43">
        <f>Displacement_Number!Z51*'Temporary Relocation Numbers'!$C$2</f>
        <v>0</v>
      </c>
      <c r="AA51" s="43">
        <f>Displacement_Number!AA51*'Temporary Relocation Numbers'!$C$2</f>
        <v>0</v>
      </c>
      <c r="AB51" s="44">
        <f>Displacement_Number!AB51*'Temporary Relocation Numbers'!$I$2</f>
        <v>153.05658842630922</v>
      </c>
      <c r="AC51" s="44">
        <f>Displacement_Number!AC51*'Temporary Relocation Numbers'!$I$2</f>
        <v>183.43977883089741</v>
      </c>
      <c r="AD51" s="44">
        <f>Displacement_Number!AD51*'Temporary Relocation Numbers'!$I$2</f>
        <v>118.65150664832186</v>
      </c>
      <c r="AE51" s="44">
        <f>Displacement_Number!AE51*'Temporary Relocation Numbers'!$I$2</f>
        <v>142.21125788224936</v>
      </c>
      <c r="AF51" s="44">
        <f>Displacement_Number!AF51*'Temporary Relocation Numbers'!$I$2</f>
        <v>114.84711865118022</v>
      </c>
      <c r="AG51" s="44">
        <f>Displacement_Number!AG51*'Temporary Relocation Numbers'!$I$2</f>
        <v>43.912879683688836</v>
      </c>
      <c r="AH51" s="45">
        <f>Displacement_Number!AH51*'Temporary Relocation Numbers'!$O$2</f>
        <v>77921.263018035912</v>
      </c>
      <c r="AI51" s="45">
        <f>Displacement_Number!AI51*'Temporary Relocation Numbers'!$O$2</f>
        <v>156567.38519458083</v>
      </c>
      <c r="AJ51" s="45">
        <f>Displacement_Number!AJ51*'Temporary Relocation Numbers'!$O$2</f>
        <v>117441.57102894768</v>
      </c>
      <c r="AK51" s="45">
        <f>Displacement_Number!AK51*'Temporary Relocation Numbers'!$O$2</f>
        <v>63763.563573943567</v>
      </c>
      <c r="AL51" s="45">
        <f>Displacement_Number!AL51*'Temporary Relocation Numbers'!$O$2</f>
        <v>40165.512176402772</v>
      </c>
      <c r="AM51" s="45">
        <f>Displacement_Number!AM51*'Temporary Relocation Numbers'!$O$2</f>
        <v>20476.883522498818</v>
      </c>
    </row>
    <row r="52" spans="1:39" x14ac:dyDescent="0.35">
      <c r="A52">
        <v>2071</v>
      </c>
      <c r="B52" s="43">
        <f>Displacement_Number!B52*'Temporary Relocation Numbers'!$C$2</f>
        <v>0</v>
      </c>
      <c r="C52" s="43">
        <f>Displacement_Number!C52*'Temporary Relocation Numbers'!$C$2</f>
        <v>0</v>
      </c>
      <c r="D52" s="43">
        <f>Displacement_Number!D52*'Temporary Relocation Numbers'!$C$2</f>
        <v>0</v>
      </c>
      <c r="E52" s="43">
        <f>Displacement_Number!E52*'Temporary Relocation Numbers'!$C$2</f>
        <v>0</v>
      </c>
      <c r="F52" s="43">
        <f>Displacement_Number!F52*'Temporary Relocation Numbers'!$C$2</f>
        <v>0</v>
      </c>
      <c r="G52" s="43">
        <f>Displacement_Number!G52*'Temporary Relocation Numbers'!$C$2</f>
        <v>0</v>
      </c>
      <c r="H52" s="44">
        <f>Displacement_Number!H52*'Temporary Relocation Numbers'!$I$2</f>
        <v>165.39640850929732</v>
      </c>
      <c r="I52" s="44">
        <f>Displacement_Number!I52*'Temporary Relocation Numbers'!$I$2</f>
        <v>202.08952807793227</v>
      </c>
      <c r="J52" s="44">
        <f>Displacement_Number!J52*'Temporary Relocation Numbers'!$I$2</f>
        <v>132.10175176699107</v>
      </c>
      <c r="K52" s="44">
        <f>Displacement_Number!K52*'Temporary Relocation Numbers'!$I$2</f>
        <v>143.43836132743164</v>
      </c>
      <c r="L52" s="44">
        <f>Displacement_Number!L52*'Temporary Relocation Numbers'!$I$2</f>
        <v>117.94938142882118</v>
      </c>
      <c r="M52" s="44">
        <f>Displacement_Number!M52*'Temporary Relocation Numbers'!$I$2</f>
        <v>48.301092080783796</v>
      </c>
      <c r="N52" s="45">
        <f>Displacement_Number!N52*'Temporary Relocation Numbers'!$O$2</f>
        <v>84861.222602370894</v>
      </c>
      <c r="O52" s="45">
        <f>Displacement_Number!O52*'Temporary Relocation Numbers'!$O$2</f>
        <v>173832.44760609331</v>
      </c>
      <c r="P52" s="45">
        <f>Displacement_Number!P52*'Temporary Relocation Numbers'!$O$2</f>
        <v>131776.03217611101</v>
      </c>
      <c r="Q52" s="45">
        <f>Displacement_Number!Q52*'Temporary Relocation Numbers'!$O$2</f>
        <v>64816.141341151437</v>
      </c>
      <c r="R52" s="45">
        <f>Displacement_Number!R52*'Temporary Relocation Numbers'!$O$2</f>
        <v>41572.690119245257</v>
      </c>
      <c r="S52" s="45">
        <f>Displacement_Number!S52*'Temporary Relocation Numbers'!$O$2</f>
        <v>22699.074344953373</v>
      </c>
      <c r="U52">
        <v>2071</v>
      </c>
      <c r="V52" s="43">
        <f>Displacement_Number!V52*'Temporary Relocation Numbers'!$C$2</f>
        <v>0</v>
      </c>
      <c r="W52" s="43">
        <f>Displacement_Number!W52*'Temporary Relocation Numbers'!$C$2</f>
        <v>0</v>
      </c>
      <c r="X52" s="43">
        <f>Displacement_Number!X52*'Temporary Relocation Numbers'!$C$2</f>
        <v>0</v>
      </c>
      <c r="Y52" s="43">
        <f>Displacement_Number!Y52*'Temporary Relocation Numbers'!$C$2</f>
        <v>0</v>
      </c>
      <c r="Z52" s="43">
        <f>Displacement_Number!Z52*'Temporary Relocation Numbers'!$C$2</f>
        <v>0</v>
      </c>
      <c r="AA52" s="43">
        <f>Displacement_Number!AA52*'Temporary Relocation Numbers'!$C$2</f>
        <v>0</v>
      </c>
      <c r="AB52" s="44">
        <f>Displacement_Number!AB52*'Temporary Relocation Numbers'!$I$2</f>
        <v>153.9800324495755</v>
      </c>
      <c r="AC52" s="44">
        <f>Displacement_Number!AC52*'Temporary Relocation Numbers'!$I$2</f>
        <v>184.54653528700533</v>
      </c>
      <c r="AD52" s="44">
        <f>Displacement_Number!AD52*'Temporary Relocation Numbers'!$I$2</f>
        <v>119.36737275897076</v>
      </c>
      <c r="AE52" s="44">
        <f>Displacement_Number!AE52*'Temporary Relocation Numbers'!$I$2</f>
        <v>143.06926822654611</v>
      </c>
      <c r="AF52" s="44">
        <f>Displacement_Number!AF52*'Temporary Relocation Numbers'!$I$2</f>
        <v>115.5400315561274</v>
      </c>
      <c r="AG52" s="44">
        <f>Displacement_Number!AG52*'Temporary Relocation Numbers'!$I$2</f>
        <v>44.177821472247246</v>
      </c>
      <c r="AH52" s="45">
        <f>Displacement_Number!AH52*'Temporary Relocation Numbers'!$O$2</f>
        <v>79003.733683184531</v>
      </c>
      <c r="AI52" s="45">
        <f>Displacement_Number!AI52*'Temporary Relocation Numbers'!$O$2</f>
        <v>158742.39616113727</v>
      </c>
      <c r="AJ52" s="45">
        <f>Displacement_Number!AJ52*'Temporary Relocation Numbers'!$O$2</f>
        <v>119073.05196988647</v>
      </c>
      <c r="AK52" s="45">
        <f>Displacement_Number!AK52*'Temporary Relocation Numbers'!$O$2</f>
        <v>64649.357571637862</v>
      </c>
      <c r="AL52" s="45">
        <f>Displacement_Number!AL52*'Temporary Relocation Numbers'!$O$2</f>
        <v>40723.485533066167</v>
      </c>
      <c r="AM52" s="45">
        <f>Displacement_Number!AM52*'Temporary Relocation Numbers'!$O$2</f>
        <v>20761.345360875843</v>
      </c>
    </row>
    <row r="53" spans="1:39" x14ac:dyDescent="0.35">
      <c r="A53">
        <v>2072</v>
      </c>
      <c r="B53" s="43">
        <f>Displacement_Number!B53*'Temporary Relocation Numbers'!$C$2</f>
        <v>0</v>
      </c>
      <c r="C53" s="43">
        <f>Displacement_Number!C53*'Temporary Relocation Numbers'!$C$2</f>
        <v>0</v>
      </c>
      <c r="D53" s="43">
        <f>Displacement_Number!D53*'Temporary Relocation Numbers'!$C$2</f>
        <v>0</v>
      </c>
      <c r="E53" s="43">
        <f>Displacement_Number!E53*'Temporary Relocation Numbers'!$C$2</f>
        <v>0</v>
      </c>
      <c r="F53" s="43">
        <f>Displacement_Number!F53*'Temporary Relocation Numbers'!$C$2</f>
        <v>0</v>
      </c>
      <c r="G53" s="43">
        <f>Displacement_Number!G53*'Temporary Relocation Numbers'!$C$2</f>
        <v>0</v>
      </c>
      <c r="H53" s="44">
        <f>Displacement_Number!H53*'Temporary Relocation Numbers'!$I$2</f>
        <v>166.39430299053456</v>
      </c>
      <c r="I53" s="44">
        <f>Displacement_Number!I53*'Temporary Relocation Numbers'!$I$2</f>
        <v>203.30880500542054</v>
      </c>
      <c r="J53" s="44">
        <f>Displacement_Number!J53*'Temporary Relocation Numbers'!$I$2</f>
        <v>132.89876791890254</v>
      </c>
      <c r="K53" s="44">
        <f>Displacement_Number!K53*'Temporary Relocation Numbers'!$I$2</f>
        <v>144.30377521674416</v>
      </c>
      <c r="L53" s="44">
        <f>Displacement_Number!L53*'Temporary Relocation Numbers'!$I$2</f>
        <v>118.66101137202249</v>
      </c>
      <c r="M53" s="44">
        <f>Displacement_Number!M53*'Temporary Relocation Numbers'!$I$2</f>
        <v>48.592509492198971</v>
      </c>
      <c r="N53" s="45">
        <f>Displacement_Number!N53*'Temporary Relocation Numbers'!$O$2</f>
        <v>86040.102159988586</v>
      </c>
      <c r="O53" s="45">
        <f>Displacement_Number!O53*'Temporary Relocation Numbers'!$O$2</f>
        <v>176247.30226702237</v>
      </c>
      <c r="P53" s="45">
        <f>Displacement_Number!P53*'Temporary Relocation Numbers'!$O$2</f>
        <v>133606.64533194894</v>
      </c>
      <c r="Q53" s="45">
        <f>Displacement_Number!Q53*'Temporary Relocation Numbers'!$O$2</f>
        <v>65716.55759356363</v>
      </c>
      <c r="R53" s="45">
        <f>Displacement_Number!R53*'Temporary Relocation Numbers'!$O$2</f>
        <v>42150.211783838677</v>
      </c>
      <c r="S53" s="45">
        <f>Displacement_Number!S53*'Temporary Relocation Numbers'!$O$2</f>
        <v>23014.406529683911</v>
      </c>
      <c r="U53">
        <v>2072</v>
      </c>
      <c r="V53" s="43">
        <f>Displacement_Number!V53*'Temporary Relocation Numbers'!$C$2</f>
        <v>0</v>
      </c>
      <c r="W53" s="43">
        <f>Displacement_Number!W53*'Temporary Relocation Numbers'!$C$2</f>
        <v>0</v>
      </c>
      <c r="X53" s="43">
        <f>Displacement_Number!X53*'Temporary Relocation Numbers'!$C$2</f>
        <v>0</v>
      </c>
      <c r="Y53" s="43">
        <f>Displacement_Number!Y53*'Temporary Relocation Numbers'!$C$2</f>
        <v>0</v>
      </c>
      <c r="Z53" s="43">
        <f>Displacement_Number!Z53*'Temporary Relocation Numbers'!$C$2</f>
        <v>0</v>
      </c>
      <c r="AA53" s="43">
        <f>Displacement_Number!AA53*'Temporary Relocation Numbers'!$C$2</f>
        <v>0</v>
      </c>
      <c r="AB53" s="44">
        <f>Displacement_Number!AB53*'Temporary Relocation Numbers'!$I$2</f>
        <v>154.90904793417428</v>
      </c>
      <c r="AC53" s="44">
        <f>Displacement_Number!AC53*'Temporary Relocation Numbers'!$I$2</f>
        <v>185.65996919257893</v>
      </c>
      <c r="AD53" s="44">
        <f>Displacement_Number!AD53*'Temporary Relocation Numbers'!$I$2</f>
        <v>120.08755794067784</v>
      </c>
      <c r="AE53" s="44">
        <f>Displacement_Number!AE53*'Temporary Relocation Numbers'!$I$2</f>
        <v>143.9324552478646</v>
      </c>
      <c r="AF53" s="44">
        <f>Displacement_Number!AF53*'Temporary Relocation Numbers'!$I$2</f>
        <v>116.23712504740089</v>
      </c>
      <c r="AG53" s="44">
        <f>Displacement_Number!AG53*'Temporary Relocation Numbers'!$I$2</f>
        <v>44.444361747441683</v>
      </c>
      <c r="AH53" s="45">
        <f>Displacement_Number!AH53*'Temporary Relocation Numbers'!$O$2</f>
        <v>80101.241870769562</v>
      </c>
      <c r="AI53" s="45">
        <f>Displacement_Number!AI53*'Temporary Relocation Numbers'!$O$2</f>
        <v>160947.62205846468</v>
      </c>
      <c r="AJ53" s="45">
        <f>Displacement_Number!AJ53*'Temporary Relocation Numbers'!$O$2</f>
        <v>120727.19720284152</v>
      </c>
      <c r="AK53" s="45">
        <f>Displacement_Number!AK53*'Temporary Relocation Numbers'!$O$2</f>
        <v>65547.456888583023</v>
      </c>
      <c r="AL53" s="45">
        <f>Displacement_Number!AL53*'Temporary Relocation Numbers'!$O$2</f>
        <v>41289.210173103718</v>
      </c>
      <c r="AM53" s="45">
        <f>Displacement_Number!AM53*'Temporary Relocation Numbers'!$O$2</f>
        <v>21049.758901053785</v>
      </c>
    </row>
    <row r="54" spans="1:39" x14ac:dyDescent="0.35">
      <c r="A54">
        <v>2073</v>
      </c>
      <c r="B54" s="43">
        <f>Displacement_Number!B54*'Temporary Relocation Numbers'!$C$2</f>
        <v>0</v>
      </c>
      <c r="C54" s="43">
        <f>Displacement_Number!C54*'Temporary Relocation Numbers'!$C$2</f>
        <v>0</v>
      </c>
      <c r="D54" s="43">
        <f>Displacement_Number!D54*'Temporary Relocation Numbers'!$C$2</f>
        <v>0</v>
      </c>
      <c r="E54" s="43">
        <f>Displacement_Number!E54*'Temporary Relocation Numbers'!$C$2</f>
        <v>0</v>
      </c>
      <c r="F54" s="43">
        <f>Displacement_Number!F54*'Temporary Relocation Numbers'!$C$2</f>
        <v>0</v>
      </c>
      <c r="G54" s="43">
        <f>Displacement_Number!G54*'Temporary Relocation Numbers'!$C$2</f>
        <v>0</v>
      </c>
      <c r="H54" s="44">
        <f>Displacement_Number!H54*'Temporary Relocation Numbers'!$I$2</f>
        <v>167.39821811880191</v>
      </c>
      <c r="I54" s="44">
        <f>Displacement_Number!I54*'Temporary Relocation Numbers'!$I$2</f>
        <v>204.53543825780127</v>
      </c>
      <c r="J54" s="44">
        <f>Displacement_Number!J54*'Temporary Relocation Numbers'!$I$2</f>
        <v>133.70059274850303</v>
      </c>
      <c r="K54" s="44">
        <f>Displacement_Number!K54*'Temporary Relocation Numbers'!$I$2</f>
        <v>145.17441045125955</v>
      </c>
      <c r="L54" s="44">
        <f>Displacement_Number!L54*'Temporary Relocation Numbers'!$I$2</f>
        <v>119.37693482799958</v>
      </c>
      <c r="M54" s="44">
        <f>Displacement_Number!M54*'Temporary Relocation Numbers'!$I$2</f>
        <v>48.885685126958961</v>
      </c>
      <c r="N54" s="45">
        <f>Displacement_Number!N54*'Temporary Relocation Numbers'!$O$2</f>
        <v>87235.358538122775</v>
      </c>
      <c r="O54" s="45">
        <f>Displacement_Number!O54*'Temporary Relocation Numbers'!$O$2</f>
        <v>178695.70373186361</v>
      </c>
      <c r="P54" s="45">
        <f>Displacement_Number!P54*'Temporary Relocation Numbers'!$O$2</f>
        <v>135462.6890950907</v>
      </c>
      <c r="Q54" s="45">
        <f>Displacement_Number!Q54*'Temporary Relocation Numbers'!$O$2</f>
        <v>66629.482295427326</v>
      </c>
      <c r="R54" s="45">
        <f>Displacement_Number!R54*'Temporary Relocation Numbers'!$O$2</f>
        <v>42735.756294009756</v>
      </c>
      <c r="S54" s="45">
        <f>Displacement_Number!S54*'Temporary Relocation Numbers'!$O$2</f>
        <v>23334.119262502703</v>
      </c>
      <c r="U54">
        <v>2073</v>
      </c>
      <c r="V54" s="43">
        <f>Displacement_Number!V54*'Temporary Relocation Numbers'!$C$2</f>
        <v>0</v>
      </c>
      <c r="W54" s="43">
        <f>Displacement_Number!W54*'Temporary Relocation Numbers'!$C$2</f>
        <v>0</v>
      </c>
      <c r="X54" s="43">
        <f>Displacement_Number!X54*'Temporary Relocation Numbers'!$C$2</f>
        <v>0</v>
      </c>
      <c r="Y54" s="43">
        <f>Displacement_Number!Y54*'Temporary Relocation Numbers'!$C$2</f>
        <v>0</v>
      </c>
      <c r="Z54" s="43">
        <f>Displacement_Number!Z54*'Temporary Relocation Numbers'!$C$2</f>
        <v>0</v>
      </c>
      <c r="AA54" s="43">
        <f>Displacement_Number!AA54*'Temporary Relocation Numbers'!$C$2</f>
        <v>0</v>
      </c>
      <c r="AB54" s="44">
        <f>Displacement_Number!AB54*'Temporary Relocation Numbers'!$I$2</f>
        <v>155.84366849468384</v>
      </c>
      <c r="AC54" s="44">
        <f>Displacement_Number!AC54*'Temporary Relocation Numbers'!$I$2</f>
        <v>186.78012083501039</v>
      </c>
      <c r="AD54" s="44">
        <f>Displacement_Number!AD54*'Temporary Relocation Numbers'!$I$2</f>
        <v>120.81208825191203</v>
      </c>
      <c r="AE54" s="44">
        <f>Displacement_Number!AE54*'Temporary Relocation Numbers'!$I$2</f>
        <v>144.80085017891113</v>
      </c>
      <c r="AF54" s="44">
        <f>Displacement_Number!AF54*'Temporary Relocation Numbers'!$I$2</f>
        <v>116.93842434794263</v>
      </c>
      <c r="AG54" s="44">
        <f>Displacement_Number!AG54*'Temporary Relocation Numbers'!$I$2</f>
        <v>44.712510153502102</v>
      </c>
      <c r="AH54" s="45">
        <f>Displacement_Number!AH54*'Temporary Relocation Numbers'!$O$2</f>
        <v>81213.996479829395</v>
      </c>
      <c r="AI54" s="45">
        <f>Displacement_Number!AI54*'Temporary Relocation Numbers'!$O$2</f>
        <v>163183.48262791405</v>
      </c>
      <c r="AJ54" s="45">
        <f>Displacement_Number!AJ54*'Temporary Relocation Numbers'!$O$2</f>
        <v>122404.3215768066</v>
      </c>
      <c r="AK54" s="45">
        <f>Displacement_Number!AK54*'Temporary Relocation Numbers'!$O$2</f>
        <v>66458.032468454752</v>
      </c>
      <c r="AL54" s="45">
        <f>Displacement_Number!AL54*'Temporary Relocation Numbers'!$O$2</f>
        <v>41862.793776197985</v>
      </c>
      <c r="AM54" s="45">
        <f>Displacement_Number!AM54*'Temporary Relocation Numbers'!$O$2</f>
        <v>21342.179039489783</v>
      </c>
    </row>
    <row r="55" spans="1:39" x14ac:dyDescent="0.35">
      <c r="A55">
        <v>2074</v>
      </c>
      <c r="B55" s="43">
        <f>Displacement_Number!B55*'Temporary Relocation Numbers'!$C$2</f>
        <v>0</v>
      </c>
      <c r="C55" s="43">
        <f>Displacement_Number!C55*'Temporary Relocation Numbers'!$C$2</f>
        <v>0</v>
      </c>
      <c r="D55" s="43">
        <f>Displacement_Number!D55*'Temporary Relocation Numbers'!$C$2</f>
        <v>0</v>
      </c>
      <c r="E55" s="43">
        <f>Displacement_Number!E55*'Temporary Relocation Numbers'!$C$2</f>
        <v>0</v>
      </c>
      <c r="F55" s="43">
        <f>Displacement_Number!F55*'Temporary Relocation Numbers'!$C$2</f>
        <v>0</v>
      </c>
      <c r="G55" s="43">
        <f>Displacement_Number!G55*'Temporary Relocation Numbers'!$C$2</f>
        <v>0</v>
      </c>
      <c r="H55" s="44">
        <f>Displacement_Number!H55*'Temporary Relocation Numbers'!$I$2</f>
        <v>168.40819021877235</v>
      </c>
      <c r="I55" s="44">
        <f>Displacement_Number!I55*'Temporary Relocation Numbers'!$I$2</f>
        <v>205.76947221835994</v>
      </c>
      <c r="J55" s="44">
        <f>Displacement_Number!J55*'Temporary Relocation Numbers'!$I$2</f>
        <v>134.50725526822987</v>
      </c>
      <c r="K55" s="44">
        <f>Displacement_Number!K55*'Temporary Relocation Numbers'!$I$2</f>
        <v>146.05029853318268</v>
      </c>
      <c r="L55" s="44">
        <f>Displacement_Number!L55*'Temporary Relocation Numbers'!$I$2</f>
        <v>120.09717770101928</v>
      </c>
      <c r="M55" s="44">
        <f>Displacement_Number!M55*'Temporary Relocation Numbers'!$I$2</f>
        <v>49.180629593041189</v>
      </c>
      <c r="N55" s="45">
        <f>Displacement_Number!N55*'Temporary Relocation Numbers'!$O$2</f>
        <v>88447.219241142753</v>
      </c>
      <c r="O55" s="45">
        <f>Displacement_Number!O55*'Temporary Relocation Numbers'!$O$2</f>
        <v>181178.11802785698</v>
      </c>
      <c r="P55" s="45">
        <f>Displacement_Number!P55*'Temporary Relocation Numbers'!$O$2</f>
        <v>137344.51674377298</v>
      </c>
      <c r="Q55" s="45">
        <f>Displacement_Number!Q55*'Temporary Relocation Numbers'!$O$2</f>
        <v>67555.089212272927</v>
      </c>
      <c r="R55" s="45">
        <f>Displacement_Number!R55*'Temporary Relocation Numbers'!$O$2</f>
        <v>43329.435101943076</v>
      </c>
      <c r="S55" s="45">
        <f>Displacement_Number!S55*'Temporary Relocation Numbers'!$O$2</f>
        <v>23658.273397336125</v>
      </c>
      <c r="U55">
        <v>2074</v>
      </c>
      <c r="V55" s="43">
        <f>Displacement_Number!V55*'Temporary Relocation Numbers'!$C$2</f>
        <v>0</v>
      </c>
      <c r="W55" s="43">
        <f>Displacement_Number!W55*'Temporary Relocation Numbers'!$C$2</f>
        <v>0</v>
      </c>
      <c r="X55" s="43">
        <f>Displacement_Number!X55*'Temporary Relocation Numbers'!$C$2</f>
        <v>0</v>
      </c>
      <c r="Y55" s="43">
        <f>Displacement_Number!Y55*'Temporary Relocation Numbers'!$C$2</f>
        <v>0</v>
      </c>
      <c r="Z55" s="43">
        <f>Displacement_Number!Z55*'Temporary Relocation Numbers'!$C$2</f>
        <v>0</v>
      </c>
      <c r="AA55" s="43">
        <f>Displacement_Number!AA55*'Temporary Relocation Numbers'!$C$2</f>
        <v>0</v>
      </c>
      <c r="AB55" s="44">
        <f>Displacement_Number!AB55*'Temporary Relocation Numbers'!$I$2</f>
        <v>156.78392794849097</v>
      </c>
      <c r="AC55" s="44">
        <f>Displacement_Number!AC55*'Temporary Relocation Numbers'!$I$2</f>
        <v>187.90703074475979</v>
      </c>
      <c r="AD55" s="44">
        <f>Displacement_Number!AD55*'Temporary Relocation Numbers'!$I$2</f>
        <v>121.54098990836216</v>
      </c>
      <c r="AE55" s="44">
        <f>Displacement_Number!AE55*'Temporary Relocation Numbers'!$I$2</f>
        <v>145.6744844408297</v>
      </c>
      <c r="AF55" s="44">
        <f>Displacement_Number!AF55*'Temporary Relocation Numbers'!$I$2</f>
        <v>117.6439548328735</v>
      </c>
      <c r="AG55" s="44">
        <f>Displacement_Number!AG55*'Temporary Relocation Numbers'!$I$2</f>
        <v>44.982276392845407</v>
      </c>
      <c r="AH55" s="45">
        <f>Displacement_Number!AH55*'Temporary Relocation Numbers'!$O$2</f>
        <v>82342.209311396975</v>
      </c>
      <c r="AI55" s="45">
        <f>Displacement_Number!AI55*'Temporary Relocation Numbers'!$O$2</f>
        <v>165450.40344182105</v>
      </c>
      <c r="AJ55" s="45">
        <f>Displacement_Number!AJ55*'Temporary Relocation Numbers'!$O$2</f>
        <v>124104.74431461109</v>
      </c>
      <c r="AK55" s="45">
        <f>Displacement_Number!AK55*'Temporary Relocation Numbers'!$O$2</f>
        <v>67381.257629653017</v>
      </c>
      <c r="AL55" s="45">
        <f>Displacement_Number!AL55*'Temporary Relocation Numbers'!$O$2</f>
        <v>42444.345517901813</v>
      </c>
      <c r="AM55" s="45">
        <f>Displacement_Number!AM55*'Temporary Relocation Numbers'!$O$2</f>
        <v>21638.661435254475</v>
      </c>
    </row>
    <row r="56" spans="1:39" x14ac:dyDescent="0.35">
      <c r="A56">
        <v>2075</v>
      </c>
      <c r="B56" s="43">
        <f>Displacement_Number!B56*'Temporary Relocation Numbers'!$C$2</f>
        <v>0</v>
      </c>
      <c r="C56" s="43">
        <f>Displacement_Number!C56*'Temporary Relocation Numbers'!$C$2</f>
        <v>0</v>
      </c>
      <c r="D56" s="43">
        <f>Displacement_Number!D56*'Temporary Relocation Numbers'!$C$2</f>
        <v>0</v>
      </c>
      <c r="E56" s="43">
        <f>Displacement_Number!E56*'Temporary Relocation Numbers'!$C$2</f>
        <v>0</v>
      </c>
      <c r="F56" s="43">
        <f>Displacement_Number!F56*'Temporary Relocation Numbers'!$C$2</f>
        <v>0</v>
      </c>
      <c r="G56" s="43">
        <f>Displacement_Number!G56*'Temporary Relocation Numbers'!$C$2</f>
        <v>0</v>
      </c>
      <c r="H56" s="44">
        <f>Displacement_Number!H56*'Temporary Relocation Numbers'!$I$2</f>
        <v>169.42425583427826</v>
      </c>
      <c r="I56" s="44">
        <f>Displacement_Number!I56*'Temporary Relocation Numbers'!$I$2</f>
        <v>207.01095153816183</v>
      </c>
      <c r="J56" s="44">
        <f>Displacement_Number!J56*'Temporary Relocation Numbers'!$I$2</f>
        <v>135.31878466556256</v>
      </c>
      <c r="K56" s="44">
        <f>Displacement_Number!K56*'Temporary Relocation Numbers'!$I$2</f>
        <v>146.93147115478237</v>
      </c>
      <c r="L56" s="44">
        <f>Displacement_Number!L56*'Temporary Relocation Numbers'!$I$2</f>
        <v>120.82176605163802</v>
      </c>
      <c r="M56" s="44">
        <f>Displacement_Number!M56*'Temporary Relocation Numbers'!$I$2</f>
        <v>49.477353562424788</v>
      </c>
      <c r="N56" s="45">
        <f>Displacement_Number!N56*'Temporary Relocation Numbers'!$O$2</f>
        <v>89675.914933874868</v>
      </c>
      <c r="O56" s="45">
        <f>Displacement_Number!O56*'Temporary Relocation Numbers'!$O$2</f>
        <v>183695.01765622411</v>
      </c>
      <c r="P56" s="45">
        <f>Displacement_Number!P56*'Temporary Relocation Numbers'!$O$2</f>
        <v>139252.48646392164</v>
      </c>
      <c r="Q56" s="45">
        <f>Displacement_Number!Q56*'Temporary Relocation Numbers'!$O$2</f>
        <v>68493.554523555911</v>
      </c>
      <c r="R56" s="45">
        <f>Displacement_Number!R56*'Temporary Relocation Numbers'!$O$2</f>
        <v>43931.361208100498</v>
      </c>
      <c r="S56" s="45">
        <f>Displacement_Number!S56*'Temporary Relocation Numbers'!$O$2</f>
        <v>23986.930633484299</v>
      </c>
      <c r="U56">
        <v>2075</v>
      </c>
      <c r="V56" s="43">
        <f>Displacement_Number!V56*'Temporary Relocation Numbers'!$C$2</f>
        <v>0</v>
      </c>
      <c r="W56" s="43">
        <f>Displacement_Number!W56*'Temporary Relocation Numbers'!$C$2</f>
        <v>0</v>
      </c>
      <c r="X56" s="43">
        <f>Displacement_Number!X56*'Temporary Relocation Numbers'!$C$2</f>
        <v>0</v>
      </c>
      <c r="Y56" s="43">
        <f>Displacement_Number!Y56*'Temporary Relocation Numbers'!$C$2</f>
        <v>0</v>
      </c>
      <c r="Z56" s="43">
        <f>Displacement_Number!Z56*'Temporary Relocation Numbers'!$C$2</f>
        <v>0</v>
      </c>
      <c r="AA56" s="43">
        <f>Displacement_Number!AA56*'Temporary Relocation Numbers'!$C$2</f>
        <v>0</v>
      </c>
      <c r="AB56" s="44">
        <f>Displacement_Number!AB56*'Temporary Relocation Numbers'!$I$2</f>
        <v>157.72986031701458</v>
      </c>
      <c r="AC56" s="44">
        <f>Displacement_Number!AC56*'Temporary Relocation Numbers'!$I$2</f>
        <v>189.04073969682162</v>
      </c>
      <c r="AD56" s="44">
        <f>Displacement_Number!AD56*'Temporary Relocation Numbers'!$I$2</f>
        <v>122.27428928388552</v>
      </c>
      <c r="AE56" s="44">
        <f>Displacement_Number!AE56*'Temporary Relocation Numbers'!$I$2</f>
        <v>146.55338964433906</v>
      </c>
      <c r="AF56" s="44">
        <f>Displacement_Number!AF56*'Temporary Relocation Numbers'!$I$2</f>
        <v>118.35374203041142</v>
      </c>
      <c r="AG56" s="44">
        <f>Displacement_Number!AG56*'Temporary Relocation Numbers'!$I$2</f>
        <v>45.253670226426671</v>
      </c>
      <c r="AH56" s="45">
        <f>Displacement_Number!AH56*'Temporary Relocation Numbers'!$O$2</f>
        <v>83486.095108813854</v>
      </c>
      <c r="AI56" s="45">
        <f>Displacement_Number!AI56*'Temporary Relocation Numbers'!$O$2</f>
        <v>167748.81598450948</v>
      </c>
      <c r="AJ56" s="45">
        <f>Displacement_Number!AJ56*'Temporary Relocation Numbers'!$O$2</f>
        <v>125828.78907368082</v>
      </c>
      <c r="AK56" s="45">
        <f>Displacement_Number!AK56*'Temporary Relocation Numbers'!$O$2</f>
        <v>68317.308098291338</v>
      </c>
      <c r="AL56" s="45">
        <f>Displacement_Number!AL56*'Temporary Relocation Numbers'!$O$2</f>
        <v>43033.976090418677</v>
      </c>
      <c r="AM56" s="45">
        <f>Displacement_Number!AM56*'Temporary Relocation Numbers'!$O$2</f>
        <v>21939.262520626053</v>
      </c>
    </row>
    <row r="57" spans="1:39" x14ac:dyDescent="0.35">
      <c r="A57">
        <v>2076</v>
      </c>
      <c r="B57" s="43">
        <f>Displacement_Number!B57*'Temporary Relocation Numbers'!$C$2</f>
        <v>0</v>
      </c>
      <c r="C57" s="43">
        <f>Displacement_Number!C57*'Temporary Relocation Numbers'!$C$2</f>
        <v>0</v>
      </c>
      <c r="D57" s="43">
        <f>Displacement_Number!D57*'Temporary Relocation Numbers'!$C$2</f>
        <v>0</v>
      </c>
      <c r="E57" s="43">
        <f>Displacement_Number!E57*'Temporary Relocation Numbers'!$C$2</f>
        <v>0</v>
      </c>
      <c r="F57" s="43">
        <f>Displacement_Number!F57*'Temporary Relocation Numbers'!$C$2</f>
        <v>0</v>
      </c>
      <c r="G57" s="43">
        <f>Displacement_Number!G57*'Temporary Relocation Numbers'!$C$2</f>
        <v>0</v>
      </c>
      <c r="H57" s="44">
        <f>Displacement_Number!H57*'Temporary Relocation Numbers'!$I$2</f>
        <v>170.44645172963379</v>
      </c>
      <c r="I57" s="44">
        <f>Displacement_Number!I57*'Temporary Relocation Numbers'!$I$2</f>
        <v>208.25992113766796</v>
      </c>
      <c r="J57" s="44">
        <f>Displacement_Number!J57*'Temporary Relocation Numbers'!$I$2</f>
        <v>136.13521030407881</v>
      </c>
      <c r="K57" s="44">
        <f>Displacement_Number!K57*'Temporary Relocation Numbers'!$I$2</f>
        <v>147.81796019953808</v>
      </c>
      <c r="L57" s="44">
        <f>Displacement_Number!L57*'Temporary Relocation Numbers'!$I$2</f>
        <v>121.55072609764463</v>
      </c>
      <c r="M57" s="44">
        <f>Displacement_Number!M57*'Temporary Relocation Numbers'!$I$2</f>
        <v>49.775867771476634</v>
      </c>
      <c r="N57" s="45">
        <f>Displacement_Number!N57*'Temporary Relocation Numbers'!$O$2</f>
        <v>90921.67948550712</v>
      </c>
      <c r="O57" s="45">
        <f>Displacement_Number!O57*'Temporary Relocation Numbers'!$O$2</f>
        <v>186246.88168210365</v>
      </c>
      <c r="P57" s="45">
        <f>Displacement_Number!P57*'Temporary Relocation Numbers'!$O$2</f>
        <v>141186.96141732828</v>
      </c>
      <c r="Q57" s="45">
        <f>Displacement_Number!Q57*'Temporary Relocation Numbers'!$O$2</f>
        <v>69445.056856190684</v>
      </c>
      <c r="R57" s="45">
        <f>Displacement_Number!R57*'Temporary Relocation Numbers'!$O$2</f>
        <v>44541.649182729583</v>
      </c>
      <c r="S57" s="45">
        <f>Displacement_Number!S57*'Temporary Relocation Numbers'!$O$2</f>
        <v>24320.153527364906</v>
      </c>
      <c r="U57">
        <v>2076</v>
      </c>
      <c r="V57" s="43">
        <f>Displacement_Number!V57*'Temporary Relocation Numbers'!$C$2</f>
        <v>0</v>
      </c>
      <c r="W57" s="43">
        <f>Displacement_Number!W57*'Temporary Relocation Numbers'!$C$2</f>
        <v>0</v>
      </c>
      <c r="X57" s="43">
        <f>Displacement_Number!X57*'Temporary Relocation Numbers'!$C$2</f>
        <v>0</v>
      </c>
      <c r="Y57" s="43">
        <f>Displacement_Number!Y57*'Temporary Relocation Numbers'!$C$2</f>
        <v>0</v>
      </c>
      <c r="Z57" s="43">
        <f>Displacement_Number!Z57*'Temporary Relocation Numbers'!$C$2</f>
        <v>0</v>
      </c>
      <c r="AA57" s="43">
        <f>Displacement_Number!AA57*'Temporary Relocation Numbers'!$C$2</f>
        <v>0</v>
      </c>
      <c r="AB57" s="44">
        <f>Displacement_Number!AB57*'Temporary Relocation Numbers'!$I$2</f>
        <v>158.68149982693672</v>
      </c>
      <c r="AC57" s="44">
        <f>Displacement_Number!AC57*'Temporary Relocation Numbers'!$I$2</f>
        <v>190.18128871220048</v>
      </c>
      <c r="AD57" s="44">
        <f>Displacement_Number!AD57*'Temporary Relocation Numbers'!$I$2</f>
        <v>123.01201291146198</v>
      </c>
      <c r="AE57" s="44">
        <f>Displacement_Number!AE57*'Temporary Relocation Numbers'!$I$2</f>
        <v>147.43759759087672</v>
      </c>
      <c r="AF57" s="44">
        <f>Displacement_Number!AF57*'Temporary Relocation Numbers'!$I$2</f>
        <v>119.06781162279488</v>
      </c>
      <c r="AG57" s="44">
        <f>Displacement_Number!AG57*'Temporary Relocation Numbers'!$I$2</f>
        <v>45.526701474092143</v>
      </c>
      <c r="AH57" s="45">
        <f>Displacement_Number!AH57*'Temporary Relocation Numbers'!$O$2</f>
        <v>84645.871598604339</v>
      </c>
      <c r="AI57" s="45">
        <f>Displacement_Number!AI57*'Temporary Relocation Numbers'!$O$2</f>
        <v>170079.15773441951</v>
      </c>
      <c r="AJ57" s="45">
        <f>Displacement_Number!AJ57*'Temporary Relocation Numbers'!$O$2</f>
        <v>127576.78400764268</v>
      </c>
      <c r="AK57" s="45">
        <f>Displacement_Number!AK57*'Temporary Relocation Numbers'!$O$2</f>
        <v>69266.362041644446</v>
      </c>
      <c r="AL57" s="45">
        <f>Displacement_Number!AL57*'Temporary Relocation Numbers'!$O$2</f>
        <v>43631.797723671771</v>
      </c>
      <c r="AM57" s="45">
        <f>Displacement_Number!AM57*'Temporary Relocation Numbers'!$O$2</f>
        <v>22244.039511831597</v>
      </c>
    </row>
    <row r="58" spans="1:39" x14ac:dyDescent="0.35">
      <c r="A58">
        <v>2077</v>
      </c>
      <c r="B58" s="43">
        <f>Displacement_Number!B58*'Temporary Relocation Numbers'!$C$2</f>
        <v>0</v>
      </c>
      <c r="C58" s="43">
        <f>Displacement_Number!C58*'Temporary Relocation Numbers'!$C$2</f>
        <v>0</v>
      </c>
      <c r="D58" s="43">
        <f>Displacement_Number!D58*'Temporary Relocation Numbers'!$C$2</f>
        <v>0</v>
      </c>
      <c r="E58" s="43">
        <f>Displacement_Number!E58*'Temporary Relocation Numbers'!$C$2</f>
        <v>0</v>
      </c>
      <c r="F58" s="43">
        <f>Displacement_Number!F58*'Temporary Relocation Numbers'!$C$2</f>
        <v>0</v>
      </c>
      <c r="G58" s="43">
        <f>Displacement_Number!G58*'Temporary Relocation Numbers'!$C$2</f>
        <v>0</v>
      </c>
      <c r="H58" s="44">
        <f>Displacement_Number!H58*'Temporary Relocation Numbers'!$I$2</f>
        <v>171.47481489096515</v>
      </c>
      <c r="I58" s="44">
        <f>Displacement_Number!I58*'Temporary Relocation Numbers'!$I$2</f>
        <v>209.51642620836003</v>
      </c>
      <c r="J58" s="44">
        <f>Displacement_Number!J58*'Temporary Relocation Numbers'!$I$2</f>
        <v>136.95656172451714</v>
      </c>
      <c r="K58" s="44">
        <f>Displacement_Number!K58*'Temporary Relocation Numbers'!$I$2</f>
        <v>148.70979774329328</v>
      </c>
      <c r="L58" s="44">
        <f>Displacement_Number!L58*'Temporary Relocation Numbers'!$I$2</f>
        <v>122.28408421500909</v>
      </c>
      <c r="M58" s="44">
        <f>Displacement_Number!M58*'Temporary Relocation Numbers'!$I$2</f>
        <v>50.076183021339865</v>
      </c>
      <c r="N58" s="45">
        <f>Displacement_Number!N58*'Temporary Relocation Numbers'!$O$2</f>
        <v>92184.75001410376</v>
      </c>
      <c r="O58" s="45">
        <f>Displacement_Number!O58*'Temporary Relocation Numbers'!$O$2</f>
        <v>188834.19582573633</v>
      </c>
      <c r="P58" s="45">
        <f>Displacement_Number!P58*'Temporary Relocation Numbers'!$O$2</f>
        <v>143148.30981077458</v>
      </c>
      <c r="Q58" s="45">
        <f>Displacement_Number!Q58*'Temporary Relocation Numbers'!$O$2</f>
        <v>70409.777318550303</v>
      </c>
      <c r="R58" s="45">
        <f>Displacement_Number!R58*'Temporary Relocation Numbers'!$O$2</f>
        <v>45160.415187670827</v>
      </c>
      <c r="S58" s="45">
        <f>Displacement_Number!S58*'Temporary Relocation Numbers'!$O$2</f>
        <v>24658.005504420129</v>
      </c>
      <c r="U58">
        <v>2077</v>
      </c>
      <c r="V58" s="43">
        <f>Displacement_Number!V58*'Temporary Relocation Numbers'!$C$2</f>
        <v>0</v>
      </c>
      <c r="W58" s="43">
        <f>Displacement_Number!W58*'Temporary Relocation Numbers'!$C$2</f>
        <v>0</v>
      </c>
      <c r="X58" s="43">
        <f>Displacement_Number!X58*'Temporary Relocation Numbers'!$C$2</f>
        <v>0</v>
      </c>
      <c r="Y58" s="43">
        <f>Displacement_Number!Y58*'Temporary Relocation Numbers'!$C$2</f>
        <v>0</v>
      </c>
      <c r="Z58" s="43">
        <f>Displacement_Number!Z58*'Temporary Relocation Numbers'!$C$2</f>
        <v>0</v>
      </c>
      <c r="AA58" s="43">
        <f>Displacement_Number!AA58*'Temporary Relocation Numbers'!$C$2</f>
        <v>0</v>
      </c>
      <c r="AB58" s="44">
        <f>Displacement_Number!AB58*'Temporary Relocation Numbers'!$I$2</f>
        <v>159.63888091144102</v>
      </c>
      <c r="AC58" s="44">
        <f>Displacement_Number!AC58*'Temporary Relocation Numbers'!$I$2</f>
        <v>191.3287190593947</v>
      </c>
      <c r="AD58" s="44">
        <f>Displacement_Number!AD58*'Temporary Relocation Numbers'!$I$2</f>
        <v>123.7541874841543</v>
      </c>
      <c r="AE58" s="44">
        <f>Displacement_Number!AE58*'Temporary Relocation Numbers'!$I$2</f>
        <v>148.32714027374905</v>
      </c>
      <c r="AF58" s="44">
        <f>Displacement_Number!AF58*'Temporary Relocation Numbers'!$I$2</f>
        <v>119.78618944721242</v>
      </c>
      <c r="AG58" s="44">
        <f>Displacement_Number!AG58*'Temporary Relocation Numbers'!$I$2</f>
        <v>45.801380014934686</v>
      </c>
      <c r="AH58" s="45">
        <f>Displacement_Number!AH58*'Temporary Relocation Numbers'!$O$2</f>
        <v>85821.759531917472</v>
      </c>
      <c r="AI58" s="45">
        <f>Displacement_Number!AI58*'Temporary Relocation Numbers'!$O$2</f>
        <v>172441.87224737712</v>
      </c>
      <c r="AJ58" s="45">
        <f>Displacement_Number!AJ58*'Temporary Relocation Numbers'!$O$2</f>
        <v>129349.06182878517</v>
      </c>
      <c r="AK58" s="45">
        <f>Displacement_Number!AK58*'Temporary Relocation Numbers'!$O$2</f>
        <v>70228.600102060504</v>
      </c>
      <c r="AL58" s="45">
        <f>Displacement_Number!AL58*'Temporary Relocation Numbers'!$O$2</f>
        <v>44237.924206665783</v>
      </c>
      <c r="AM58" s="45">
        <f>Displacement_Number!AM58*'Temporary Relocation Numbers'!$O$2</f>
        <v>22553.050419937528</v>
      </c>
    </row>
    <row r="59" spans="1:39" x14ac:dyDescent="0.35">
      <c r="A59">
        <v>2078</v>
      </c>
      <c r="B59" s="43">
        <f>Displacement_Number!B59*'Temporary Relocation Numbers'!$C$2</f>
        <v>0</v>
      </c>
      <c r="C59" s="43">
        <f>Displacement_Number!C59*'Temporary Relocation Numbers'!$C$2</f>
        <v>0</v>
      </c>
      <c r="D59" s="43">
        <f>Displacement_Number!D59*'Temporary Relocation Numbers'!$C$2</f>
        <v>0</v>
      </c>
      <c r="E59" s="43">
        <f>Displacement_Number!E59*'Temporary Relocation Numbers'!$C$2</f>
        <v>0</v>
      </c>
      <c r="F59" s="43">
        <f>Displacement_Number!F59*'Temporary Relocation Numbers'!$C$2</f>
        <v>0</v>
      </c>
      <c r="G59" s="43">
        <f>Displacement_Number!G59*'Temporary Relocation Numbers'!$C$2</f>
        <v>0</v>
      </c>
      <c r="H59" s="44">
        <f>Displacement_Number!H59*'Temporary Relocation Numbers'!$I$2</f>
        <v>172.50938252754872</v>
      </c>
      <c r="I59" s="44">
        <f>Displacement_Number!I59*'Temporary Relocation Numbers'!$I$2</f>
        <v>210.78051221437579</v>
      </c>
      <c r="J59" s="44">
        <f>Displacement_Number!J59*'Temporary Relocation Numbers'!$I$2</f>
        <v>137.78286864584575</v>
      </c>
      <c r="K59" s="44">
        <f>Displacement_Number!K59*'Temporary Relocation Numbers'!$I$2</f>
        <v>149.60701605541641</v>
      </c>
      <c r="L59" s="44">
        <f>Displacement_Number!L59*'Temporary Relocation Numbers'!$I$2</f>
        <v>123.02186693883681</v>
      </c>
      <c r="M59" s="44">
        <f>Displacement_Number!M59*'Temporary Relocation Numbers'!$I$2</f>
        <v>50.378310178324732</v>
      </c>
      <c r="N59" s="45">
        <f>Displacement_Number!N59*'Temporary Relocation Numbers'!$O$2</f>
        <v>93465.366931738041</v>
      </c>
      <c r="O59" s="45">
        <f>Displacement_Number!O59*'Temporary Relocation Numbers'!$O$2</f>
        <v>191457.45255491667</v>
      </c>
      <c r="P59" s="45">
        <f>Displacement_Number!P59*'Temporary Relocation Numbers'!$O$2</f>
        <v>145136.90496611624</v>
      </c>
      <c r="Q59" s="45">
        <f>Displacement_Number!Q59*'Temporary Relocation Numbers'!$O$2</f>
        <v>71387.89953493861</v>
      </c>
      <c r="R59" s="45">
        <f>Displacement_Number!R59*'Temporary Relocation Numbers'!$O$2</f>
        <v>45787.77699846786</v>
      </c>
      <c r="S59" s="45">
        <f>Displacement_Number!S59*'Temporary Relocation Numbers'!$O$2</f>
        <v>25000.550871189018</v>
      </c>
      <c r="U59">
        <v>2078</v>
      </c>
      <c r="V59" s="43">
        <f>Displacement_Number!V59*'Temporary Relocation Numbers'!$C$2</f>
        <v>0</v>
      </c>
      <c r="W59" s="43">
        <f>Displacement_Number!W59*'Temporary Relocation Numbers'!$C$2</f>
        <v>0</v>
      </c>
      <c r="X59" s="43">
        <f>Displacement_Number!X59*'Temporary Relocation Numbers'!$C$2</f>
        <v>0</v>
      </c>
      <c r="Y59" s="43">
        <f>Displacement_Number!Y59*'Temporary Relocation Numbers'!$C$2</f>
        <v>0</v>
      </c>
      <c r="Z59" s="43">
        <f>Displacement_Number!Z59*'Temporary Relocation Numbers'!$C$2</f>
        <v>0</v>
      </c>
      <c r="AA59" s="43">
        <f>Displacement_Number!AA59*'Temporary Relocation Numbers'!$C$2</f>
        <v>0</v>
      </c>
      <c r="AB59" s="44">
        <f>Displacement_Number!AB59*'Temporary Relocation Numbers'!$I$2</f>
        <v>160.60203821145859</v>
      </c>
      <c r="AC59" s="44">
        <f>Displacement_Number!AC59*'Temporary Relocation Numbers'!$I$2</f>
        <v>192.48307225589002</v>
      </c>
      <c r="AD59" s="44">
        <f>Displacement_Number!AD59*'Temporary Relocation Numbers'!$I$2</f>
        <v>124.50083985607382</v>
      </c>
      <c r="AE59" s="44">
        <f>Displacement_Number!AE59*'Temporary Relocation Numbers'!$I$2</f>
        <v>149.22204987928959</v>
      </c>
      <c r="AF59" s="44">
        <f>Displacement_Number!AF59*'Temporary Relocation Numbers'!$I$2</f>
        <v>120.50890149673737</v>
      </c>
      <c r="AG59" s="44">
        <f>Displacement_Number!AG59*'Temporary Relocation Numbers'!$I$2</f>
        <v>46.077715787651208</v>
      </c>
      <c r="AH59" s="45">
        <f>Displacement_Number!AH59*'Temporary Relocation Numbers'!$O$2</f>
        <v>87013.982726544549</v>
      </c>
      <c r="AI59" s="45">
        <f>Displacement_Number!AI59*'Temporary Relocation Numbers'!$O$2</f>
        <v>174837.4092410201</v>
      </c>
      <c r="AJ59" s="45">
        <f>Displacement_Number!AJ59*'Temporary Relocation Numbers'!$O$2</f>
        <v>131145.95987138682</v>
      </c>
      <c r="AK59" s="45">
        <f>Displacement_Number!AK59*'Temporary Relocation Numbers'!$O$2</f>
        <v>71204.205431344497</v>
      </c>
      <c r="AL59" s="45">
        <f>Displacement_Number!AL59*'Temporary Relocation Numbers'!$O$2</f>
        <v>44852.470909145457</v>
      </c>
      <c r="AM59" s="45">
        <f>Displacement_Number!AM59*'Temporary Relocation Numbers'!$O$2</f>
        <v>22866.354061891456</v>
      </c>
    </row>
    <row r="60" spans="1:39" x14ac:dyDescent="0.35">
      <c r="A60">
        <v>2079</v>
      </c>
      <c r="B60" s="43">
        <f>Displacement_Number!B60*'Temporary Relocation Numbers'!$C$2</f>
        <v>0</v>
      </c>
      <c r="C60" s="43">
        <f>Displacement_Number!C60*'Temporary Relocation Numbers'!$C$2</f>
        <v>0</v>
      </c>
      <c r="D60" s="43">
        <f>Displacement_Number!D60*'Temporary Relocation Numbers'!$C$2</f>
        <v>0</v>
      </c>
      <c r="E60" s="43">
        <f>Displacement_Number!E60*'Temporary Relocation Numbers'!$C$2</f>
        <v>0</v>
      </c>
      <c r="F60" s="43">
        <f>Displacement_Number!F60*'Temporary Relocation Numbers'!$C$2</f>
        <v>0</v>
      </c>
      <c r="G60" s="43">
        <f>Displacement_Number!G60*'Temporary Relocation Numbers'!$C$2</f>
        <v>0</v>
      </c>
      <c r="H60" s="44">
        <f>Displacement_Number!H60*'Temporary Relocation Numbers'!$I$2</f>
        <v>173.55019207315752</v>
      </c>
      <c r="I60" s="44">
        <f>Displacement_Number!I60*'Temporary Relocation Numbers'!$I$2</f>
        <v>212.05222489415428</v>
      </c>
      <c r="J60" s="44">
        <f>Displacement_Number!J60*'Temporary Relocation Numbers'!$I$2</f>
        <v>138.61416096633769</v>
      </c>
      <c r="K60" s="44">
        <f>Displacement_Number!K60*'Temporary Relocation Numbers'!$I$2</f>
        <v>150.50964759996828</v>
      </c>
      <c r="L60" s="44">
        <f>Displacement_Number!L60*'Temporary Relocation Numbers'!$I$2</f>
        <v>123.76410096432878</v>
      </c>
      <c r="M60" s="44">
        <f>Displacement_Number!M60*'Temporary Relocation Numbers'!$I$2</f>
        <v>50.682260174301724</v>
      </c>
      <c r="N60" s="45">
        <f>Displacement_Number!N60*'Temporary Relocation Numbers'!$O$2</f>
        <v>94763.773990252259</v>
      </c>
      <c r="O60" s="45">
        <f>Displacement_Number!O60*'Temporary Relocation Numbers'!$O$2</f>
        <v>194117.15117872896</v>
      </c>
      <c r="P60" s="45">
        <f>Displacement_Number!P60*'Temporary Relocation Numbers'!$O$2</f>
        <v>147153.12539134119</v>
      </c>
      <c r="Q60" s="45">
        <f>Displacement_Number!Q60*'Temporary Relocation Numbers'!$O$2</f>
        <v>72379.609680541136</v>
      </c>
      <c r="R60" s="45">
        <f>Displacement_Number!R60*'Temporary Relocation Numbers'!$O$2</f>
        <v>46423.854026784727</v>
      </c>
      <c r="S60" s="45">
        <f>Displacement_Number!S60*'Temporary Relocation Numbers'!$O$2</f>
        <v>25347.85482754757</v>
      </c>
      <c r="U60">
        <v>2079</v>
      </c>
      <c r="V60" s="43">
        <f>Displacement_Number!V60*'Temporary Relocation Numbers'!$C$2</f>
        <v>0</v>
      </c>
      <c r="W60" s="43">
        <f>Displacement_Number!W60*'Temporary Relocation Numbers'!$C$2</f>
        <v>0</v>
      </c>
      <c r="X60" s="43">
        <f>Displacement_Number!X60*'Temporary Relocation Numbers'!$C$2</f>
        <v>0</v>
      </c>
      <c r="Y60" s="43">
        <f>Displacement_Number!Y60*'Temporary Relocation Numbers'!$C$2</f>
        <v>0</v>
      </c>
      <c r="Z60" s="43">
        <f>Displacement_Number!Z60*'Temporary Relocation Numbers'!$C$2</f>
        <v>0</v>
      </c>
      <c r="AA60" s="43">
        <f>Displacement_Number!AA60*'Temporary Relocation Numbers'!$C$2</f>
        <v>0</v>
      </c>
      <c r="AB60" s="44">
        <f>Displacement_Number!AB60*'Temporary Relocation Numbers'!$I$2</f>
        <v>161.57100657692141</v>
      </c>
      <c r="AC60" s="44">
        <f>Displacement_Number!AC60*'Temporary Relocation Numbers'!$I$2</f>
        <v>193.64439006966199</v>
      </c>
      <c r="AD60" s="44">
        <f>Displacement_Number!AD60*'Temporary Relocation Numbers'!$I$2</f>
        <v>125.25199704335215</v>
      </c>
      <c r="AE60" s="44">
        <f>Displacement_Number!AE60*'Temporary Relocation Numbers'!$I$2</f>
        <v>150.12235878802315</v>
      </c>
      <c r="AF60" s="44">
        <f>Displacement_Number!AF60*'Temporary Relocation Numbers'!$I$2</f>
        <v>121.23597392126824</v>
      </c>
      <c r="AG60" s="44">
        <f>Displacement_Number!AG60*'Temporary Relocation Numbers'!$I$2</f>
        <v>46.35571879090223</v>
      </c>
      <c r="AH60" s="45">
        <f>Displacement_Number!AH60*'Temporary Relocation Numbers'!$O$2</f>
        <v>88222.768109520635</v>
      </c>
      <c r="AI60" s="45">
        <f>Displacement_Number!AI60*'Temporary Relocation Numbers'!$O$2</f>
        <v>177266.22468039751</v>
      </c>
      <c r="AJ60" s="45">
        <f>Displacement_Number!AJ60*'Temporary Relocation Numbers'!$O$2</f>
        <v>132967.82015592401</v>
      </c>
      <c r="AK60" s="45">
        <f>Displacement_Number!AK60*'Temporary Relocation Numbers'!$O$2</f>
        <v>72193.363725619143</v>
      </c>
      <c r="AL60" s="45">
        <f>Displacement_Number!AL60*'Temporary Relocation Numbers'!$O$2</f>
        <v>45475.554803554915</v>
      </c>
      <c r="AM60" s="45">
        <f>Displacement_Number!AM60*'Temporary Relocation Numbers'!$O$2</f>
        <v>23184.010071717315</v>
      </c>
    </row>
    <row r="61" spans="1:39" x14ac:dyDescent="0.35">
      <c r="A61">
        <v>2080</v>
      </c>
      <c r="B61" s="43">
        <f>Displacement_Number!B61*'Temporary Relocation Numbers'!$C$2</f>
        <v>0</v>
      </c>
      <c r="C61" s="43">
        <f>Displacement_Number!C61*'Temporary Relocation Numbers'!$C$2</f>
        <v>0</v>
      </c>
      <c r="D61" s="43">
        <f>Displacement_Number!D61*'Temporary Relocation Numbers'!$C$2</f>
        <v>0</v>
      </c>
      <c r="E61" s="43">
        <f>Displacement_Number!E61*'Temporary Relocation Numbers'!$C$2</f>
        <v>0</v>
      </c>
      <c r="F61" s="43">
        <f>Displacement_Number!F61*'Temporary Relocation Numbers'!$C$2</f>
        <v>0</v>
      </c>
      <c r="G61" s="43">
        <f>Displacement_Number!G61*'Temporary Relocation Numbers'!$C$2</f>
        <v>0</v>
      </c>
      <c r="H61" s="44">
        <f>Displacement_Number!H61*'Temporary Relocation Numbers'!$I$2</f>
        <v>169.49543236786491</v>
      </c>
      <c r="I61" s="44">
        <f>Displacement_Number!I61*'Temporary Relocation Numbers'!$I$2</f>
        <v>207.09791855402636</v>
      </c>
      <c r="J61" s="44">
        <f>Displacement_Number!J61*'Temporary Relocation Numbers'!$I$2</f>
        <v>135.37563320814121</v>
      </c>
      <c r="K61" s="44">
        <f>Displacement_Number!K61*'Temporary Relocation Numbers'!$I$2</f>
        <v>146.99319828316843</v>
      </c>
      <c r="L61" s="44">
        <f>Displacement_Number!L61*'Temporary Relocation Numbers'!$I$2</f>
        <v>120.87252427658656</v>
      </c>
      <c r="M61" s="44">
        <f>Displacement_Number!M61*'Temporary Relocation Numbers'!$I$2</f>
        <v>49.498139408585232</v>
      </c>
      <c r="N61" s="45">
        <f>Displacement_Number!N61*'Temporary Relocation Numbers'!$O$2</f>
        <v>93272.69036889344</v>
      </c>
      <c r="O61" s="45">
        <f>Displacement_Number!O61*'Temporary Relocation Numbers'!$O$2</f>
        <v>191062.767709607</v>
      </c>
      <c r="P61" s="45">
        <f>Displacement_Number!P61*'Temporary Relocation Numbers'!$O$2</f>
        <v>144837.70879422082</v>
      </c>
      <c r="Q61" s="45">
        <f>Displacement_Number!Q61*'Temporary Relocation Numbers'!$O$2</f>
        <v>71240.735129954963</v>
      </c>
      <c r="R61" s="45">
        <f>Displacement_Number!R61*'Temporary Relocation Numbers'!$O$2</f>
        <v>45693.386618565943</v>
      </c>
      <c r="S61" s="45">
        <f>Displacement_Number!S61*'Temporary Relocation Numbers'!$O$2</f>
        <v>24949.012848398186</v>
      </c>
      <c r="U61">
        <v>2080</v>
      </c>
      <c r="V61" s="43">
        <f>Displacement_Number!V61*'Temporary Relocation Numbers'!$C$2</f>
        <v>0</v>
      </c>
      <c r="W61" s="43">
        <f>Displacement_Number!W61*'Temporary Relocation Numbers'!$C$2</f>
        <v>0</v>
      </c>
      <c r="X61" s="43">
        <f>Displacement_Number!X61*'Temporary Relocation Numbers'!$C$2</f>
        <v>0</v>
      </c>
      <c r="Y61" s="43">
        <f>Displacement_Number!Y61*'Temporary Relocation Numbers'!$C$2</f>
        <v>0</v>
      </c>
      <c r="Z61" s="43">
        <f>Displacement_Number!Z61*'Temporary Relocation Numbers'!$C$2</f>
        <v>0</v>
      </c>
      <c r="AA61" s="43">
        <f>Displacement_Number!AA61*'Temporary Relocation Numbers'!$C$2</f>
        <v>0</v>
      </c>
      <c r="AB61" s="44">
        <f>Displacement_Number!AB61*'Temporary Relocation Numbers'!$I$2</f>
        <v>157.79612393815427</v>
      </c>
      <c r="AC61" s="44">
        <f>Displacement_Number!AC61*'Temporary Relocation Numbers'!$I$2</f>
        <v>189.12015727780519</v>
      </c>
      <c r="AD61" s="44">
        <f>Displacement_Number!AD61*'Temporary Relocation Numbers'!$I$2</f>
        <v>122.32565772587833</v>
      </c>
      <c r="AE61" s="44">
        <f>Displacement_Number!AE61*'Temporary Relocation Numbers'!$I$2</f>
        <v>146.61495793755012</v>
      </c>
      <c r="AF61" s="44">
        <f>Displacement_Number!AF61*'Temporary Relocation Numbers'!$I$2</f>
        <v>118.40346341802062</v>
      </c>
      <c r="AG61" s="44">
        <f>Displacement_Number!AG61*'Temporary Relocation Numbers'!$I$2</f>
        <v>45.272681668223676</v>
      </c>
      <c r="AH61" s="45">
        <f>Displacement_Number!AH61*'Temporary Relocation Numbers'!$O$2</f>
        <v>86834.605534098358</v>
      </c>
      <c r="AI61" s="45">
        <f>Displacement_Number!AI61*'Temporary Relocation Numbers'!$O$2</f>
        <v>174476.98620760051</v>
      </c>
      <c r="AJ61" s="45">
        <f>Displacement_Number!AJ61*'Temporary Relocation Numbers'!$O$2</f>
        <v>130875.60568984886</v>
      </c>
      <c r="AK61" s="45">
        <f>Displacement_Number!AK61*'Temporary Relocation Numbers'!$O$2</f>
        <v>71057.419707252557</v>
      </c>
      <c r="AL61" s="45">
        <f>Displacement_Number!AL61*'Temporary Relocation Numbers'!$O$2</f>
        <v>44760.008639819818</v>
      </c>
      <c r="AM61" s="45">
        <f>Displacement_Number!AM61*'Temporary Relocation Numbers'!$O$2</f>
        <v>22819.215633508138</v>
      </c>
    </row>
    <row r="62" spans="1:39" x14ac:dyDescent="0.35">
      <c r="A62">
        <v>2081</v>
      </c>
      <c r="B62" s="43">
        <f>Displacement_Number!B62*'Temporary Relocation Numbers'!$C$2</f>
        <v>0</v>
      </c>
      <c r="C62" s="43">
        <f>Displacement_Number!C62*'Temporary Relocation Numbers'!$C$2</f>
        <v>0</v>
      </c>
      <c r="D62" s="43">
        <f>Displacement_Number!D62*'Temporary Relocation Numbers'!$C$2</f>
        <v>0</v>
      </c>
      <c r="E62" s="43">
        <f>Displacement_Number!E62*'Temporary Relocation Numbers'!$C$2</f>
        <v>0</v>
      </c>
      <c r="F62" s="43">
        <f>Displacement_Number!F62*'Temporary Relocation Numbers'!$C$2</f>
        <v>0</v>
      </c>
      <c r="G62" s="43">
        <f>Displacement_Number!G62*'Temporary Relocation Numbers'!$C$2</f>
        <v>0</v>
      </c>
      <c r="H62" s="44">
        <f>Displacement_Number!H62*'Temporary Relocation Numbers'!$I$2</f>
        <v>170.51805769618522</v>
      </c>
      <c r="I62" s="44">
        <f>Displacement_Number!I62*'Temporary Relocation Numbers'!$I$2</f>
        <v>208.34741285600921</v>
      </c>
      <c r="J62" s="44">
        <f>Displacement_Number!J62*'Temporary Relocation Numbers'!$I$2</f>
        <v>136.19240183383246</v>
      </c>
      <c r="K62" s="44">
        <f>Displacement_Number!K62*'Temporary Relocation Numbers'!$I$2</f>
        <v>147.8800597493165</v>
      </c>
      <c r="L62" s="44">
        <f>Displacement_Number!L62*'Temporary Relocation Numbers'!$I$2</f>
        <v>121.6017905647481</v>
      </c>
      <c r="M62" s="44">
        <f>Displacement_Number!M62*'Temporary Relocation Numbers'!$I$2</f>
        <v>49.796779025929531</v>
      </c>
      <c r="N62" s="45">
        <f>Displacement_Number!N62*'Temporary Relocation Numbers'!$O$2</f>
        <v>94568.420793083933</v>
      </c>
      <c r="O62" s="45">
        <f>Displacement_Number!O62*'Temporary Relocation Numbers'!$O$2</f>
        <v>193716.98342990258</v>
      </c>
      <c r="P62" s="45">
        <f>Displacement_Number!P62*'Temporary Relocation Numbers'!$O$2</f>
        <v>146849.77283046208</v>
      </c>
      <c r="Q62" s="45">
        <f>Displacement_Number!Q62*'Temporary Relocation Numbers'!$O$2</f>
        <v>72230.400889401775</v>
      </c>
      <c r="R62" s="45">
        <f>Displacement_Number!R62*'Temporary Relocation Numbers'!$O$2</f>
        <v>46328.152389680872</v>
      </c>
      <c r="S62" s="45">
        <f>Displacement_Number!S62*'Temporary Relocation Numbers'!$O$2</f>
        <v>25295.600846164034</v>
      </c>
      <c r="U62">
        <v>2081</v>
      </c>
      <c r="V62" s="43">
        <f>Displacement_Number!V62*'Temporary Relocation Numbers'!$C$2</f>
        <v>0</v>
      </c>
      <c r="W62" s="43">
        <f>Displacement_Number!W62*'Temporary Relocation Numbers'!$C$2</f>
        <v>0</v>
      </c>
      <c r="X62" s="43">
        <f>Displacement_Number!X62*'Temporary Relocation Numbers'!$C$2</f>
        <v>0</v>
      </c>
      <c r="Y62" s="43">
        <f>Displacement_Number!Y62*'Temporary Relocation Numbers'!$C$2</f>
        <v>0</v>
      </c>
      <c r="Z62" s="43">
        <f>Displacement_Number!Z62*'Temporary Relocation Numbers'!$C$2</f>
        <v>0</v>
      </c>
      <c r="AA62" s="43">
        <f>Displacement_Number!AA62*'Temporary Relocation Numbers'!$C$2</f>
        <v>0</v>
      </c>
      <c r="AB62" s="44">
        <f>Displacement_Number!AB62*'Temporary Relocation Numbers'!$I$2</f>
        <v>158.74816323971908</v>
      </c>
      <c r="AC62" s="44">
        <f>Displacement_Number!AC62*'Temporary Relocation Numbers'!$I$2</f>
        <v>190.26118544727498</v>
      </c>
      <c r="AD62" s="44">
        <f>Displacement_Number!AD62*'Temporary Relocation Numbers'!$I$2</f>
        <v>123.06369127726292</v>
      </c>
      <c r="AE62" s="44">
        <f>Displacement_Number!AE62*'Temporary Relocation Numbers'!$I$2</f>
        <v>147.49953734717187</v>
      </c>
      <c r="AF62" s="44">
        <f>Displacement_Number!AF62*'Temporary Relocation Numbers'!$I$2</f>
        <v>119.11783299695605</v>
      </c>
      <c r="AG62" s="44">
        <f>Displacement_Number!AG62*'Temporary Relocation Numbers'!$I$2</f>
        <v>45.545827618578407</v>
      </c>
      <c r="AH62" s="45">
        <f>Displacement_Number!AH62*'Temporary Relocation Numbers'!$O$2</f>
        <v>88040.899035637951</v>
      </c>
      <c r="AI62" s="45">
        <f>Displacement_Number!AI62*'Temporary Relocation Numbers'!$O$2</f>
        <v>176900.79470348632</v>
      </c>
      <c r="AJ62" s="45">
        <f>Displacement_Number!AJ62*'Temporary Relocation Numbers'!$O$2</f>
        <v>132693.71025406811</v>
      </c>
      <c r="AK62" s="45">
        <f>Displacement_Number!AK62*'Temporary Relocation Numbers'!$O$2</f>
        <v>72044.538875950486</v>
      </c>
      <c r="AL62" s="45">
        <f>Displacement_Number!AL62*'Temporary Relocation Numbers'!$O$2</f>
        <v>45381.808062054406</v>
      </c>
      <c r="AM62" s="45">
        <f>Displacement_Number!AM62*'Temporary Relocation Numbers'!$O$2</f>
        <v>23136.216803256328</v>
      </c>
    </row>
    <row r="63" spans="1:39" x14ac:dyDescent="0.35">
      <c r="A63">
        <v>2082</v>
      </c>
      <c r="B63" s="43">
        <f>Displacement_Number!B63*'Temporary Relocation Numbers'!$C$2</f>
        <v>0</v>
      </c>
      <c r="C63" s="43">
        <f>Displacement_Number!C63*'Temporary Relocation Numbers'!$C$2</f>
        <v>0</v>
      </c>
      <c r="D63" s="43">
        <f>Displacement_Number!D63*'Temporary Relocation Numbers'!$C$2</f>
        <v>0</v>
      </c>
      <c r="E63" s="43">
        <f>Displacement_Number!E63*'Temporary Relocation Numbers'!$C$2</f>
        <v>0</v>
      </c>
      <c r="F63" s="43">
        <f>Displacement_Number!F63*'Temporary Relocation Numbers'!$C$2</f>
        <v>0</v>
      </c>
      <c r="G63" s="43">
        <f>Displacement_Number!G63*'Temporary Relocation Numbers'!$C$2</f>
        <v>0</v>
      </c>
      <c r="H63" s="44">
        <f>Displacement_Number!H63*'Temporary Relocation Numbers'!$I$2</f>
        <v>171.54685288140084</v>
      </c>
      <c r="I63" s="44">
        <f>Displacement_Number!I63*'Temporary Relocation Numbers'!$I$2</f>
        <v>209.60444579489183</v>
      </c>
      <c r="J63" s="44">
        <f>Displacement_Number!J63*'Temporary Relocation Numbers'!$I$2</f>
        <v>137.01409831080755</v>
      </c>
      <c r="K63" s="44">
        <f>Displacement_Number!K63*'Temporary Relocation Numbers'!$I$2</f>
        <v>148.77227196141288</v>
      </c>
      <c r="L63" s="44">
        <f>Displacement_Number!L63*'Temporary Relocation Numbers'!$I$2</f>
        <v>122.33545677193365</v>
      </c>
      <c r="M63" s="44">
        <f>Displacement_Number!M63*'Temporary Relocation Numbers'!$I$2</f>
        <v>50.0972204407174</v>
      </c>
      <c r="N63" s="45">
        <f>Displacement_Number!N63*'Temporary Relocation Numbers'!$O$2</f>
        <v>95882.151312752889</v>
      </c>
      <c r="O63" s="45">
        <f>Displacement_Number!O63*'Temporary Relocation Numbers'!$O$2</f>
        <v>196408.07112255739</v>
      </c>
      <c r="P63" s="45">
        <f>Displacement_Number!P63*'Temporary Relocation Numbers'!$O$2</f>
        <v>148889.78816281012</v>
      </c>
      <c r="Q63" s="45">
        <f>Displacement_Number!Q63*'Temporary Relocation Numbers'!$O$2</f>
        <v>73233.814939256248</v>
      </c>
      <c r="R63" s="45">
        <f>Displacement_Number!R63*'Temporary Relocation Numbers'!$O$2</f>
        <v>46971.736233037693</v>
      </c>
      <c r="S63" s="45">
        <f>Displacement_Number!S63*'Temporary Relocation Numbers'!$O$2</f>
        <v>25647.00359315164</v>
      </c>
      <c r="U63">
        <v>2082</v>
      </c>
      <c r="V63" s="43">
        <f>Displacement_Number!V63*'Temporary Relocation Numbers'!$C$2</f>
        <v>0</v>
      </c>
      <c r="W63" s="43">
        <f>Displacement_Number!W63*'Temporary Relocation Numbers'!$C$2</f>
        <v>0</v>
      </c>
      <c r="X63" s="43">
        <f>Displacement_Number!X63*'Temporary Relocation Numbers'!$C$2</f>
        <v>0</v>
      </c>
      <c r="Y63" s="43">
        <f>Displacement_Number!Y63*'Temporary Relocation Numbers'!$C$2</f>
        <v>0</v>
      </c>
      <c r="Z63" s="43">
        <f>Displacement_Number!Z63*'Temporary Relocation Numbers'!$C$2</f>
        <v>0</v>
      </c>
      <c r="AA63" s="43">
        <f>Displacement_Number!AA63*'Temporary Relocation Numbers'!$C$2</f>
        <v>0</v>
      </c>
      <c r="AB63" s="44">
        <f>Displacement_Number!AB63*'Temporary Relocation Numbers'!$I$2</f>
        <v>159.70594652794904</v>
      </c>
      <c r="AC63" s="44">
        <f>Displacement_Number!AC63*'Temporary Relocation Numbers'!$I$2</f>
        <v>191.40909783946472</v>
      </c>
      <c r="AD63" s="44">
        <f>Displacement_Number!AD63*'Temporary Relocation Numbers'!$I$2</f>
        <v>123.80617764364227</v>
      </c>
      <c r="AE63" s="44">
        <f>Displacement_Number!AE63*'Temporary Relocation Numbers'!$I$2</f>
        <v>148.3894537342953</v>
      </c>
      <c r="AF63" s="44">
        <f>Displacement_Number!AF63*'Temporary Relocation Numbers'!$I$2</f>
        <v>119.83651261784951</v>
      </c>
      <c r="AG63" s="44">
        <f>Displacement_Number!AG63*'Temporary Relocation Numbers'!$I$2</f>
        <v>45.820621554151728</v>
      </c>
      <c r="AH63" s="45">
        <f>Displacement_Number!AH63*'Temporary Relocation Numbers'!$O$2</f>
        <v>89263.950188149844</v>
      </c>
      <c r="AI63" s="45">
        <f>Displacement_Number!AI63*'Temporary Relocation Numbers'!$O$2</f>
        <v>179358.27438863573</v>
      </c>
      <c r="AJ63" s="45">
        <f>Displacement_Number!AJ63*'Temporary Relocation Numbers'!$O$2</f>
        <v>134537.07165808586</v>
      </c>
      <c r="AK63" s="45">
        <f>Displacement_Number!AK63*'Temporary Relocation Numbers'!$O$2</f>
        <v>73045.370958193889</v>
      </c>
      <c r="AL63" s="45">
        <f>Displacement_Number!AL63*'Temporary Relocation Numbers'!$O$2</f>
        <v>46012.245429929331</v>
      </c>
      <c r="AM63" s="45">
        <f>Displacement_Number!AM63*'Temporary Relocation Numbers'!$O$2</f>
        <v>23457.621706385878</v>
      </c>
    </row>
    <row r="64" spans="1:39" x14ac:dyDescent="0.35">
      <c r="A64">
        <v>2083</v>
      </c>
      <c r="B64" s="43">
        <f>Displacement_Number!B64*'Temporary Relocation Numbers'!$C$2</f>
        <v>0</v>
      </c>
      <c r="C64" s="43">
        <f>Displacement_Number!C64*'Temporary Relocation Numbers'!$C$2</f>
        <v>0</v>
      </c>
      <c r="D64" s="43">
        <f>Displacement_Number!D64*'Temporary Relocation Numbers'!$C$2</f>
        <v>0</v>
      </c>
      <c r="E64" s="43">
        <f>Displacement_Number!E64*'Temporary Relocation Numbers'!$C$2</f>
        <v>0</v>
      </c>
      <c r="F64" s="43">
        <f>Displacement_Number!F64*'Temporary Relocation Numbers'!$C$2</f>
        <v>0</v>
      </c>
      <c r="G64" s="43">
        <f>Displacement_Number!G64*'Temporary Relocation Numbers'!$C$2</f>
        <v>0</v>
      </c>
      <c r="H64" s="44">
        <f>Displacement_Number!H64*'Temporary Relocation Numbers'!$I$2</f>
        <v>172.58185514842009</v>
      </c>
      <c r="I64" s="44">
        <f>Displacement_Number!I64*'Temporary Relocation Numbers'!$I$2</f>
        <v>210.86906285391191</v>
      </c>
      <c r="J64" s="44">
        <f>Displacement_Number!J64*'Temporary Relocation Numbers'!$I$2</f>
        <v>137.84075237051991</v>
      </c>
      <c r="K64" s="44">
        <f>Displacement_Number!K64*'Temporary Relocation Numbers'!$I$2</f>
        <v>149.66986720238256</v>
      </c>
      <c r="L64" s="44">
        <f>Displacement_Number!L64*'Temporary Relocation Numbers'!$I$2</f>
        <v>123.07354944439631</v>
      </c>
      <c r="M64" s="44">
        <f>Displacement_Number!M64*'Temporary Relocation Numbers'!$I$2</f>
        <v>50.399474523824097</v>
      </c>
      <c r="N64" s="45">
        <f>Displacement_Number!N64*'Temporary Relocation Numbers'!$O$2</f>
        <v>97214.131982565363</v>
      </c>
      <c r="O64" s="45">
        <f>Displacement_Number!O64*'Temporary Relocation Numbers'!$O$2</f>
        <v>199136.5430075599</v>
      </c>
      <c r="P64" s="45">
        <f>Displacement_Number!P64*'Temporary Relocation Numbers'!$O$2</f>
        <v>150958.14308653784</v>
      </c>
      <c r="Q64" s="45">
        <f>Displacement_Number!Q64*'Temporary Relocation Numbers'!$O$2</f>
        <v>74251.168268736044</v>
      </c>
      <c r="R64" s="45">
        <f>Displacement_Number!R64*'Temporary Relocation Numbers'!$O$2</f>
        <v>47624.260647992225</v>
      </c>
      <c r="S64" s="45">
        <f>Displacement_Number!S64*'Temporary Relocation Numbers'!$O$2</f>
        <v>26003.287975145318</v>
      </c>
      <c r="U64">
        <v>2083</v>
      </c>
      <c r="V64" s="43">
        <f>Displacement_Number!V64*'Temporary Relocation Numbers'!$C$2</f>
        <v>0</v>
      </c>
      <c r="W64" s="43">
        <f>Displacement_Number!W64*'Temporary Relocation Numbers'!$C$2</f>
        <v>0</v>
      </c>
      <c r="X64" s="43">
        <f>Displacement_Number!X64*'Temporary Relocation Numbers'!$C$2</f>
        <v>0</v>
      </c>
      <c r="Y64" s="43">
        <f>Displacement_Number!Y64*'Temporary Relocation Numbers'!$C$2</f>
        <v>0</v>
      </c>
      <c r="Z64" s="43">
        <f>Displacement_Number!Z64*'Temporary Relocation Numbers'!$C$2</f>
        <v>0</v>
      </c>
      <c r="AA64" s="43">
        <f>Displacement_Number!AA64*'Temporary Relocation Numbers'!$C$2</f>
        <v>0</v>
      </c>
      <c r="AB64" s="44">
        <f>Displacement_Number!AB64*'Temporary Relocation Numbers'!$I$2</f>
        <v>160.66950845832829</v>
      </c>
      <c r="AC64" s="44">
        <f>Displacement_Number!AC64*'Temporary Relocation Numbers'!$I$2</f>
        <v>192.56393598930191</v>
      </c>
      <c r="AD64" s="44">
        <f>Displacement_Number!AD64*'Temporary Relocation Numbers'!$I$2</f>
        <v>124.55314369040939</v>
      </c>
      <c r="AE64" s="44">
        <f>Displacement_Number!AE64*'Temporary Relocation Numbers'!$I$2</f>
        <v>149.28473929877563</v>
      </c>
      <c r="AF64" s="44">
        <f>Displacement_Number!AF64*'Temporary Relocation Numbers'!$I$2</f>
        <v>120.55952828469422</v>
      </c>
      <c r="AG64" s="44">
        <f>Displacement_Number!AG64*'Temporary Relocation Numbers'!$I$2</f>
        <v>46.097073417815857</v>
      </c>
      <c r="AH64" s="45">
        <f>Displacement_Number!AH64*'Temporary Relocation Numbers'!$O$2</f>
        <v>90503.991786443716</v>
      </c>
      <c r="AI64" s="45">
        <f>Displacement_Number!AI64*'Temporary Relocation Numbers'!$O$2</f>
        <v>181849.89301823158</v>
      </c>
      <c r="AJ64" s="45">
        <f>Displacement_Number!AJ64*'Temporary Relocation Numbers'!$O$2</f>
        <v>136406.04076618628</v>
      </c>
      <c r="AK64" s="45">
        <f>Displacement_Number!AK64*'Temporary Relocation Numbers'!$O$2</f>
        <v>74060.106451750282</v>
      </c>
      <c r="AL64" s="45">
        <f>Displacement_Number!AL64*'Temporary Relocation Numbers'!$O$2</f>
        <v>46651.440740508275</v>
      </c>
      <c r="AM64" s="45">
        <f>Displacement_Number!AM64*'Temporary Relocation Numbers'!$O$2</f>
        <v>23783.491518909817</v>
      </c>
    </row>
    <row r="65" spans="1:39" x14ac:dyDescent="0.35">
      <c r="A65">
        <v>2084</v>
      </c>
      <c r="B65" s="43">
        <f>Displacement_Number!B65*'Temporary Relocation Numbers'!$C$2</f>
        <v>0</v>
      </c>
      <c r="C65" s="43">
        <f>Displacement_Number!C65*'Temporary Relocation Numbers'!$C$2</f>
        <v>0</v>
      </c>
      <c r="D65" s="43">
        <f>Displacement_Number!D65*'Temporary Relocation Numbers'!$C$2</f>
        <v>0</v>
      </c>
      <c r="E65" s="43">
        <f>Displacement_Number!E65*'Temporary Relocation Numbers'!$C$2</f>
        <v>0</v>
      </c>
      <c r="F65" s="43">
        <f>Displacement_Number!F65*'Temporary Relocation Numbers'!$C$2</f>
        <v>0</v>
      </c>
      <c r="G65" s="43">
        <f>Displacement_Number!G65*'Temporary Relocation Numbers'!$C$2</f>
        <v>0</v>
      </c>
      <c r="H65" s="44">
        <f>Displacement_Number!H65*'Temporary Relocation Numbers'!$I$2</f>
        <v>173.62310194674231</v>
      </c>
      <c r="I65" s="44">
        <f>Displacement_Number!I65*'Temporary Relocation Numbers'!$I$2</f>
        <v>212.14130979072348</v>
      </c>
      <c r="J65" s="44">
        <f>Displacement_Number!J65*'Temporary Relocation Numbers'!$I$2</f>
        <v>138.67239392380313</v>
      </c>
      <c r="K65" s="44">
        <f>Displacement_Number!K65*'Temporary Relocation Numbers'!$I$2</f>
        <v>150.57287794992476</v>
      </c>
      <c r="L65" s="44">
        <f>Displacement_Number!L65*'Temporary Relocation Numbers'!$I$2</f>
        <v>123.81609528855191</v>
      </c>
      <c r="M65" s="44">
        <f>Displacement_Number!M65*'Temporary Relocation Numbers'!$I$2</f>
        <v>50.703552211712676</v>
      </c>
      <c r="N65" s="45">
        <f>Displacement_Number!N65*'Temporary Relocation Numbers'!$O$2</f>
        <v>98564.616330908873</v>
      </c>
      <c r="O65" s="45">
        <f>Displacement_Number!O65*'Temporary Relocation Numbers'!$O$2</f>
        <v>201902.91842058286</v>
      </c>
      <c r="P65" s="45">
        <f>Displacement_Number!P65*'Temporary Relocation Numbers'!$O$2</f>
        <v>153055.23129105865</v>
      </c>
      <c r="Q65" s="45">
        <f>Displacement_Number!Q65*'Temporary Relocation Numbers'!$O$2</f>
        <v>75282.654520252763</v>
      </c>
      <c r="R65" s="45">
        <f>Displacement_Number!R65*'Temporary Relocation Numbers'!$O$2</f>
        <v>48285.849835643254</v>
      </c>
      <c r="S65" s="45">
        <f>Displacement_Number!S65*'Temporary Relocation Numbers'!$O$2</f>
        <v>26364.52180709684</v>
      </c>
      <c r="U65">
        <v>2084</v>
      </c>
      <c r="V65" s="43">
        <f>Displacement_Number!V65*'Temporary Relocation Numbers'!$C$2</f>
        <v>0</v>
      </c>
      <c r="W65" s="43">
        <f>Displacement_Number!W65*'Temporary Relocation Numbers'!$C$2</f>
        <v>0</v>
      </c>
      <c r="X65" s="43">
        <f>Displacement_Number!X65*'Temporary Relocation Numbers'!$C$2</f>
        <v>0</v>
      </c>
      <c r="Y65" s="43">
        <f>Displacement_Number!Y65*'Temporary Relocation Numbers'!$C$2</f>
        <v>0</v>
      </c>
      <c r="Z65" s="43">
        <f>Displacement_Number!Z65*'Temporary Relocation Numbers'!$C$2</f>
        <v>0</v>
      </c>
      <c r="AA65" s="43">
        <f>Displacement_Number!AA65*'Temporary Relocation Numbers'!$C$2</f>
        <v>0</v>
      </c>
      <c r="AB65" s="44">
        <f>Displacement_Number!AB65*'Temporary Relocation Numbers'!$I$2</f>
        <v>161.6388838954295</v>
      </c>
      <c r="AC65" s="44">
        <f>Displacement_Number!AC65*'Temporary Relocation Numbers'!$I$2</f>
        <v>193.72574168230915</v>
      </c>
      <c r="AD65" s="44">
        <f>Displacement_Number!AD65*'Temporary Relocation Numbers'!$I$2</f>
        <v>125.30461644504557</v>
      </c>
      <c r="AE65" s="44">
        <f>Displacement_Number!AE65*'Temporary Relocation Numbers'!$I$2</f>
        <v>150.18542643474095</v>
      </c>
      <c r="AF65" s="44">
        <f>Displacement_Number!AF65*'Temporary Relocation Numbers'!$I$2</f>
        <v>121.28690615837461</v>
      </c>
      <c r="AG65" s="44">
        <f>Displacement_Number!AG65*'Temporary Relocation Numbers'!$I$2</f>
        <v>46.375193212431839</v>
      </c>
      <c r="AH65" s="45">
        <f>Displacement_Number!AH65*'Temporary Relocation Numbers'!$O$2</f>
        <v>91761.259859280297</v>
      </c>
      <c r="AI65" s="45">
        <f>Displacement_Number!AI65*'Temporary Relocation Numbers'!$O$2</f>
        <v>184376.12484544274</v>
      </c>
      <c r="AJ65" s="45">
        <f>Displacement_Number!AJ65*'Temporary Relocation Numbers'!$O$2</f>
        <v>138300.97331680843</v>
      </c>
      <c r="AK65" s="45">
        <f>Displacement_Number!AK65*'Temporary Relocation Numbers'!$O$2</f>
        <v>75088.938500754011</v>
      </c>
      <c r="AL65" s="45">
        <f>Displacement_Number!AL65*'Temporary Relocation Numbers'!$O$2</f>
        <v>47299.515657836455</v>
      </c>
      <c r="AM65" s="45">
        <f>Displacement_Number!AM65*'Temporary Relocation Numbers'!$O$2</f>
        <v>24113.888266689341</v>
      </c>
    </row>
    <row r="66" spans="1:39" x14ac:dyDescent="0.35">
      <c r="A66">
        <v>2085</v>
      </c>
      <c r="B66" s="43">
        <f>Displacement_Number!B66*'Temporary Relocation Numbers'!$C$2</f>
        <v>0</v>
      </c>
      <c r="C66" s="43">
        <f>Displacement_Number!C66*'Temporary Relocation Numbers'!$C$2</f>
        <v>0</v>
      </c>
      <c r="D66" s="43">
        <f>Displacement_Number!D66*'Temporary Relocation Numbers'!$C$2</f>
        <v>0</v>
      </c>
      <c r="E66" s="43">
        <f>Displacement_Number!E66*'Temporary Relocation Numbers'!$C$2</f>
        <v>0</v>
      </c>
      <c r="F66" s="43">
        <f>Displacement_Number!F66*'Temporary Relocation Numbers'!$C$2</f>
        <v>0</v>
      </c>
      <c r="G66" s="43">
        <f>Displacement_Number!G66*'Temporary Relocation Numbers'!$C$2</f>
        <v>0</v>
      </c>
      <c r="H66" s="44">
        <f>Displacement_Number!H66*'Temporary Relocation Numbers'!$I$2</f>
        <v>174.6706309518126</v>
      </c>
      <c r="I66" s="44">
        <f>Displacement_Number!I66*'Temporary Relocation Numbers'!$I$2</f>
        <v>213.42123263905245</v>
      </c>
      <c r="J66" s="44">
        <f>Displacement_Number!J66*'Temporary Relocation Numbers'!$I$2</f>
        <v>139.50905306195327</v>
      </c>
      <c r="K66" s="44">
        <f>Displacement_Number!K66*'Temporary Relocation Numbers'!$I$2</f>
        <v>151.48133687768797</v>
      </c>
      <c r="L66" s="44">
        <f>Displacement_Number!L66*'Temporary Relocation Numbers'!$I$2</f>
        <v>124.56312117194555</v>
      </c>
      <c r="M66" s="44">
        <f>Displacement_Number!M66*'Temporary Relocation Numbers'!$I$2</f>
        <v>51.009464506829694</v>
      </c>
      <c r="N66" s="45">
        <f>Displacement_Number!N66*'Temporary Relocation Numbers'!$O$2</f>
        <v>99933.861408149765</v>
      </c>
      <c r="O66" s="45">
        <f>Displacement_Number!O66*'Temporary Relocation Numbers'!$O$2</f>
        <v>204707.7239118336</v>
      </c>
      <c r="P66" s="45">
        <f>Displacement_Number!P66*'Temporary Relocation Numbers'!$O$2</f>
        <v>155181.45193486111</v>
      </c>
      <c r="Q66" s="45">
        <f>Displacement_Number!Q66*'Temporary Relocation Numbers'!$O$2</f>
        <v>76328.470026269788</v>
      </c>
      <c r="R66" s="45">
        <f>Displacement_Number!R66*'Temporary Relocation Numbers'!$O$2</f>
        <v>48956.629722472833</v>
      </c>
      <c r="S66" s="45">
        <f>Displacement_Number!S66*'Temporary Relocation Numbers'!$O$2</f>
        <v>26730.773846033218</v>
      </c>
      <c r="U66">
        <v>2085</v>
      </c>
      <c r="V66" s="43">
        <f>Displacement_Number!V66*'Temporary Relocation Numbers'!$C$2</f>
        <v>0</v>
      </c>
      <c r="W66" s="43">
        <f>Displacement_Number!W66*'Temporary Relocation Numbers'!$C$2</f>
        <v>0</v>
      </c>
      <c r="X66" s="43">
        <f>Displacement_Number!X66*'Temporary Relocation Numbers'!$C$2</f>
        <v>0</v>
      </c>
      <c r="Y66" s="43">
        <f>Displacement_Number!Y66*'Temporary Relocation Numbers'!$C$2</f>
        <v>0</v>
      </c>
      <c r="Z66" s="43">
        <f>Displacement_Number!Z66*'Temporary Relocation Numbers'!$C$2</f>
        <v>0</v>
      </c>
      <c r="AA66" s="43">
        <f>Displacement_Number!AA66*'Temporary Relocation Numbers'!$C$2</f>
        <v>0</v>
      </c>
      <c r="AB66" s="44">
        <f>Displacement_Number!AB66*'Temporary Relocation Numbers'!$I$2</f>
        <v>162.61410791417552</v>
      </c>
      <c r="AC66" s="44">
        <f>Displacement_Number!AC66*'Temporary Relocation Numbers'!$I$2</f>
        <v>194.89455695611542</v>
      </c>
      <c r="AD66" s="44">
        <f>Displacement_Number!AD66*'Temporary Relocation Numbers'!$I$2</f>
        <v>126.06062309809832</v>
      </c>
      <c r="AE66" s="44">
        <f>Displacement_Number!AE66*'Temporary Relocation Numbers'!$I$2</f>
        <v>151.09154773176456</v>
      </c>
      <c r="AF66" s="44">
        <f>Displacement_Number!AF66*'Temporary Relocation Numbers'!$I$2</f>
        <v>122.01867255761283</v>
      </c>
      <c r="AG66" s="44">
        <f>Displacement_Number!AG66*'Temporary Relocation Numbers'!$I$2</f>
        <v>46.654991001211492</v>
      </c>
      <c r="AH66" s="45">
        <f>Displacement_Number!AH66*'Temporary Relocation Numbers'!$O$2</f>
        <v>93035.993714296987</v>
      </c>
      <c r="AI66" s="45">
        <f>Displacement_Number!AI66*'Temporary Relocation Numbers'!$O$2</f>
        <v>186937.45071169286</v>
      </c>
      <c r="AJ66" s="45">
        <f>Displacement_Number!AJ66*'Temporary Relocation Numbers'!$O$2</f>
        <v>140222.22999025704</v>
      </c>
      <c r="AK66" s="45">
        <f>Displacement_Number!AK66*'Temporary Relocation Numbers'!$O$2</f>
        <v>76132.062932469184</v>
      </c>
      <c r="AL66" s="45">
        <f>Displacement_Number!AL66*'Temporary Relocation Numbers'!$O$2</f>
        <v>47956.593536097942</v>
      </c>
      <c r="AM66" s="45">
        <f>Displacement_Number!AM66*'Temporary Relocation Numbers'!$O$2</f>
        <v>24448.874837239688</v>
      </c>
    </row>
    <row r="67" spans="1:39" x14ac:dyDescent="0.35">
      <c r="A67">
        <v>2086</v>
      </c>
      <c r="B67" s="43">
        <f>Displacement_Number!B67*'Temporary Relocation Numbers'!$C$2</f>
        <v>0</v>
      </c>
      <c r="C67" s="43">
        <f>Displacement_Number!C67*'Temporary Relocation Numbers'!$C$2</f>
        <v>0</v>
      </c>
      <c r="D67" s="43">
        <f>Displacement_Number!D67*'Temporary Relocation Numbers'!$C$2</f>
        <v>0</v>
      </c>
      <c r="E67" s="43">
        <f>Displacement_Number!E67*'Temporary Relocation Numbers'!$C$2</f>
        <v>0</v>
      </c>
      <c r="F67" s="43">
        <f>Displacement_Number!F67*'Temporary Relocation Numbers'!$C$2</f>
        <v>0</v>
      </c>
      <c r="G67" s="43">
        <f>Displacement_Number!G67*'Temporary Relocation Numbers'!$C$2</f>
        <v>0</v>
      </c>
      <c r="H67" s="44">
        <f>Displacement_Number!H67*'Temporary Relocation Numbers'!$I$2</f>
        <v>175.72448006638538</v>
      </c>
      <c r="I67" s="44">
        <f>Displacement_Number!I67*'Temporary Relocation Numbers'!$I$2</f>
        <v>214.70887771036243</v>
      </c>
      <c r="J67" s="44">
        <f>Displacement_Number!J67*'Temporary Relocation Numbers'!$I$2</f>
        <v>140.35076005781787</v>
      </c>
      <c r="K67" s="44">
        <f>Displacement_Number!K67*'Temporary Relocation Numbers'!$I$2</f>
        <v>152.39527685645228</v>
      </c>
      <c r="L67" s="44">
        <f>Displacement_Number!L67*'Temporary Relocation Numbers'!$I$2</f>
        <v>125.31465412422357</v>
      </c>
      <c r="M67" s="44">
        <f>Displacement_Number!M67*'Temporary Relocation Numbers'!$I$2</f>
        <v>51.317222478003366</v>
      </c>
      <c r="N67" s="45">
        <f>Displacement_Number!N67*'Temporary Relocation Numbers'!$O$2</f>
        <v>101322.12783556014</v>
      </c>
      <c r="O67" s="45">
        <f>Displacement_Number!O67*'Temporary Relocation Numbers'!$O$2</f>
        <v>207551.49334627693</v>
      </c>
      <c r="P67" s="45">
        <f>Displacement_Number!P67*'Temporary Relocation Numbers'!$O$2</f>
        <v>157337.20972148451</v>
      </c>
      <c r="Q67" s="45">
        <f>Displacement_Number!Q67*'Temporary Relocation Numbers'!$O$2</f>
        <v>77388.81384667207</v>
      </c>
      <c r="R67" s="45">
        <f>Displacement_Number!R67*'Temporary Relocation Numbers'!$O$2</f>
        <v>49636.727984315119</v>
      </c>
      <c r="S67" s="45">
        <f>Displacement_Number!S67*'Temporary Relocation Numbers'!$O$2</f>
        <v>27102.113804143963</v>
      </c>
      <c r="U67">
        <v>2086</v>
      </c>
      <c r="V67" s="43">
        <f>Displacement_Number!V67*'Temporary Relocation Numbers'!$C$2</f>
        <v>0</v>
      </c>
      <c r="W67" s="43">
        <f>Displacement_Number!W67*'Temporary Relocation Numbers'!$C$2</f>
        <v>0</v>
      </c>
      <c r="X67" s="43">
        <f>Displacement_Number!X67*'Temporary Relocation Numbers'!$C$2</f>
        <v>0</v>
      </c>
      <c r="Y67" s="43">
        <f>Displacement_Number!Y67*'Temporary Relocation Numbers'!$C$2</f>
        <v>0</v>
      </c>
      <c r="Z67" s="43">
        <f>Displacement_Number!Z67*'Temporary Relocation Numbers'!$C$2</f>
        <v>0</v>
      </c>
      <c r="AA67" s="43">
        <f>Displacement_Number!AA67*'Temporary Relocation Numbers'!$C$2</f>
        <v>0</v>
      </c>
      <c r="AB67" s="44">
        <f>Displacement_Number!AB67*'Temporary Relocation Numbers'!$I$2</f>
        <v>163.59521580110857</v>
      </c>
      <c r="AC67" s="44">
        <f>Displacement_Number!AC67*'Temporary Relocation Numbers'!$I$2</f>
        <v>196.07042410197764</v>
      </c>
      <c r="AD67" s="44">
        <f>Displacement_Number!AD67*'Temporary Relocation Numbers'!$I$2</f>
        <v>126.82119100416531</v>
      </c>
      <c r="AE67" s="44">
        <f>Displacement_Number!AE67*'Temporary Relocation Numbers'!$I$2</f>
        <v>152.00313597604401</v>
      </c>
      <c r="AF67" s="44">
        <f>Displacement_Number!AF67*'Temporary Relocation Numbers'!$I$2</f>
        <v>122.75485395992119</v>
      </c>
      <c r="AG67" s="44">
        <f>Displacement_Number!AG67*'Temporary Relocation Numbers'!$I$2</f>
        <v>46.936476908081495</v>
      </c>
      <c r="AH67" s="45">
        <f>Displacement_Number!AH67*'Temporary Relocation Numbers'!$O$2</f>
        <v>94328.43598355756</v>
      </c>
      <c r="AI67" s="45">
        <f>Displacement_Number!AI67*'Temporary Relocation Numbers'!$O$2</f>
        <v>189534.35813818363</v>
      </c>
      <c r="AJ67" s="45">
        <f>Displacement_Number!AJ67*'Temporary Relocation Numbers'!$O$2</f>
        <v>142170.17647735449</v>
      </c>
      <c r="AK67" s="45">
        <f>Displacement_Number!AK67*'Temporary Relocation Numbers'!$O$2</f>
        <v>77189.678294563244</v>
      </c>
      <c r="AL67" s="45">
        <f>Displacement_Number!AL67*'Temporary Relocation Numbers'!$O$2</f>
        <v>48622.799443094962</v>
      </c>
      <c r="AM67" s="45">
        <f>Displacement_Number!AM67*'Temporary Relocation Numbers'!$O$2</f>
        <v>24788.51499170018</v>
      </c>
    </row>
    <row r="68" spans="1:39" x14ac:dyDescent="0.35">
      <c r="A68">
        <v>2087</v>
      </c>
      <c r="B68" s="43">
        <f>Displacement_Number!B68*'Temporary Relocation Numbers'!$C$2</f>
        <v>0</v>
      </c>
      <c r="C68" s="43">
        <f>Displacement_Number!C68*'Temporary Relocation Numbers'!$C$2</f>
        <v>0</v>
      </c>
      <c r="D68" s="43">
        <f>Displacement_Number!D68*'Temporary Relocation Numbers'!$C$2</f>
        <v>0</v>
      </c>
      <c r="E68" s="43">
        <f>Displacement_Number!E68*'Temporary Relocation Numbers'!$C$2</f>
        <v>0</v>
      </c>
      <c r="F68" s="43">
        <f>Displacement_Number!F68*'Temporary Relocation Numbers'!$C$2</f>
        <v>0</v>
      </c>
      <c r="G68" s="43">
        <f>Displacement_Number!G68*'Temporary Relocation Numbers'!$C$2</f>
        <v>0</v>
      </c>
      <c r="H68" s="44">
        <f>Displacement_Number!H68*'Temporary Relocation Numbers'!$I$2</f>
        <v>176.78468742189563</v>
      </c>
      <c r="I68" s="44">
        <f>Displacement_Number!I68*'Temporary Relocation Numbers'!$I$2</f>
        <v>216.00429159553011</v>
      </c>
      <c r="J68" s="44">
        <f>Displacement_Number!J68*'Temporary Relocation Numbers'!$I$2</f>
        <v>141.19754536689112</v>
      </c>
      <c r="K68" s="44">
        <f>Displacement_Number!K68*'Temporary Relocation Numbers'!$I$2</f>
        <v>153.31473095531882</v>
      </c>
      <c r="L68" s="44">
        <f>Displacement_Number!L68*'Temporary Relocation Numbers'!$I$2</f>
        <v>126.07072133811162</v>
      </c>
      <c r="M68" s="44">
        <f>Displacement_Number!M68*'Temporary Relocation Numbers'!$I$2</f>
        <v>51.626837260843985</v>
      </c>
      <c r="N68" s="45">
        <f>Displacement_Number!N68*'Temporary Relocation Numbers'!$O$2</f>
        <v>102729.67985492419</v>
      </c>
      <c r="O68" s="45">
        <f>Displacement_Number!O68*'Temporary Relocation Numbers'!$O$2</f>
        <v>210434.76800525069</v>
      </c>
      <c r="P68" s="45">
        <f>Displacement_Number!P68*'Temporary Relocation Numbers'!$O$2</f>
        <v>159522.9149765498</v>
      </c>
      <c r="Q68" s="45">
        <f>Displacement_Number!Q68*'Temporary Relocation Numbers'!$O$2</f>
        <v>78463.887806654981</v>
      </c>
      <c r="R68" s="45">
        <f>Displacement_Number!R68*'Temporary Relocation Numbers'!$O$2</f>
        <v>50326.274070658023</v>
      </c>
      <c r="S68" s="45">
        <f>Displacement_Number!S68*'Temporary Relocation Numbers'!$O$2</f>
        <v>27478.612362049978</v>
      </c>
      <c r="U68">
        <v>2087</v>
      </c>
      <c r="V68" s="43">
        <f>Displacement_Number!V68*'Temporary Relocation Numbers'!$C$2</f>
        <v>0</v>
      </c>
      <c r="W68" s="43">
        <f>Displacement_Number!W68*'Temporary Relocation Numbers'!$C$2</f>
        <v>0</v>
      </c>
      <c r="X68" s="43">
        <f>Displacement_Number!X68*'Temporary Relocation Numbers'!$C$2</f>
        <v>0</v>
      </c>
      <c r="Y68" s="43">
        <f>Displacement_Number!Y68*'Temporary Relocation Numbers'!$C$2</f>
        <v>0</v>
      </c>
      <c r="Z68" s="43">
        <f>Displacement_Number!Z68*'Temporary Relocation Numbers'!$C$2</f>
        <v>0</v>
      </c>
      <c r="AA68" s="43">
        <f>Displacement_Number!AA68*'Temporary Relocation Numbers'!$C$2</f>
        <v>0</v>
      </c>
      <c r="AB68" s="44">
        <f>Displacement_Number!AB68*'Temporary Relocation Numbers'!$I$2</f>
        <v>164.58224305566696</v>
      </c>
      <c r="AC68" s="44">
        <f>Displacement_Number!AC68*'Temporary Relocation Numbers'!$I$2</f>
        <v>197.25338566631055</v>
      </c>
      <c r="AD68" s="44">
        <f>Displacement_Number!AD68*'Temporary Relocation Numbers'!$I$2</f>
        <v>127.58634768288412</v>
      </c>
      <c r="AE68" s="44">
        <f>Displacement_Number!AE68*'Temporary Relocation Numbers'!$I$2</f>
        <v>152.9202241515876</v>
      </c>
      <c r="AF68" s="44">
        <f>Displacement_Number!AF68*'Temporary Relocation Numbers'!$I$2</f>
        <v>123.49547700256001</v>
      </c>
      <c r="AG68" s="44">
        <f>Displacement_Number!AG68*'Temporary Relocation Numbers'!$I$2</f>
        <v>47.219661118049771</v>
      </c>
      <c r="AH68" s="45">
        <f>Displacement_Number!AH68*'Temporary Relocation Numbers'!$O$2</f>
        <v>95638.83266973446</v>
      </c>
      <c r="AI68" s="45">
        <f>Displacement_Number!AI68*'Temporary Relocation Numbers'!$O$2</f>
        <v>192167.34141868909</v>
      </c>
      <c r="AJ68" s="45">
        <f>Displacement_Number!AJ68*'Temporary Relocation Numbers'!$O$2</f>
        <v>144145.18354904579</v>
      </c>
      <c r="AK68" s="45">
        <f>Displacement_Number!AK68*'Temporary Relocation Numbers'!$O$2</f>
        <v>78261.985892898563</v>
      </c>
      <c r="AL68" s="45">
        <f>Displacement_Number!AL68*'Temporary Relocation Numbers'!$O$2</f>
        <v>49298.26018405307</v>
      </c>
      <c r="AM68" s="45">
        <f>Displacement_Number!AM68*'Temporary Relocation Numbers'!$O$2</f>
        <v>25132.873376970474</v>
      </c>
    </row>
    <row r="69" spans="1:39" x14ac:dyDescent="0.35">
      <c r="A69">
        <v>2088</v>
      </c>
      <c r="B69" s="43">
        <f>Displacement_Number!B69*'Temporary Relocation Numbers'!$C$2</f>
        <v>0</v>
      </c>
      <c r="C69" s="43">
        <f>Displacement_Number!C69*'Temporary Relocation Numbers'!$C$2</f>
        <v>0</v>
      </c>
      <c r="D69" s="43">
        <f>Displacement_Number!D69*'Temporary Relocation Numbers'!$C$2</f>
        <v>0</v>
      </c>
      <c r="E69" s="43">
        <f>Displacement_Number!E69*'Temporary Relocation Numbers'!$C$2</f>
        <v>0</v>
      </c>
      <c r="F69" s="43">
        <f>Displacement_Number!F69*'Temporary Relocation Numbers'!$C$2</f>
        <v>0</v>
      </c>
      <c r="G69" s="43">
        <f>Displacement_Number!G69*'Temporary Relocation Numbers'!$C$2</f>
        <v>0</v>
      </c>
      <c r="H69" s="44">
        <f>Displacement_Number!H69*'Temporary Relocation Numbers'!$I$2</f>
        <v>177.85129137983856</v>
      </c>
      <c r="I69" s="44">
        <f>Displacement_Number!I69*'Temporary Relocation Numbers'!$I$2</f>
        <v>217.3075211665315</v>
      </c>
      <c r="J69" s="44">
        <f>Displacement_Number!J69*'Temporary Relocation Numbers'!$I$2</f>
        <v>142.04943962841583</v>
      </c>
      <c r="K69" s="44">
        <f>Displacement_Number!K69*'Temporary Relocation Numbers'!$I$2</f>
        <v>154.23973244290607</v>
      </c>
      <c r="L69" s="44">
        <f>Displacement_Number!L69*'Temporary Relocation Numbers'!$I$2</f>
        <v>126.83135017039871</v>
      </c>
      <c r="M69" s="44">
        <f>Displacement_Number!M69*'Temporary Relocation Numbers'!$I$2</f>
        <v>51.938320058146886</v>
      </c>
      <c r="N69" s="45">
        <f>Displacement_Number!N69*'Temporary Relocation Numbers'!$O$2</f>
        <v>104156.78537883397</v>
      </c>
      <c r="O69" s="45">
        <f>Displacement_Number!O69*'Temporary Relocation Numbers'!$O$2</f>
        <v>213358.09668949334</v>
      </c>
      <c r="P69" s="45">
        <f>Displacement_Number!P69*'Temporary Relocation Numbers'!$O$2</f>
        <v>161738.98372586083</v>
      </c>
      <c r="Q69" s="45">
        <f>Displacement_Number!Q69*'Temporary Relocation Numbers'!$O$2</f>
        <v>79553.896535139764</v>
      </c>
      <c r="R69" s="45">
        <f>Displacement_Number!R69*'Temporary Relocation Numbers'!$O$2</f>
        <v>51025.399229282673</v>
      </c>
      <c r="S69" s="45">
        <f>Displacement_Number!S69*'Temporary Relocation Numbers'!$O$2</f>
        <v>27860.341182256918</v>
      </c>
      <c r="U69">
        <v>2088</v>
      </c>
      <c r="V69" s="43">
        <f>Displacement_Number!V69*'Temporary Relocation Numbers'!$C$2</f>
        <v>0</v>
      </c>
      <c r="W69" s="43">
        <f>Displacement_Number!W69*'Temporary Relocation Numbers'!$C$2</f>
        <v>0</v>
      </c>
      <c r="X69" s="43">
        <f>Displacement_Number!X69*'Temporary Relocation Numbers'!$C$2</f>
        <v>0</v>
      </c>
      <c r="Y69" s="43">
        <f>Displacement_Number!Y69*'Temporary Relocation Numbers'!$C$2</f>
        <v>0</v>
      </c>
      <c r="Z69" s="43">
        <f>Displacement_Number!Z69*'Temporary Relocation Numbers'!$C$2</f>
        <v>0</v>
      </c>
      <c r="AA69" s="43">
        <f>Displacement_Number!AA69*'Temporary Relocation Numbers'!$C$2</f>
        <v>0</v>
      </c>
      <c r="AB69" s="44">
        <f>Displacement_Number!AB69*'Temporary Relocation Numbers'!$I$2</f>
        <v>165.57522539146942</v>
      </c>
      <c r="AC69" s="44">
        <f>Displacement_Number!AC69*'Temporary Relocation Numbers'!$I$2</f>
        <v>198.44348445222653</v>
      </c>
      <c r="AD69" s="44">
        <f>Displacement_Number!AD69*'Temporary Relocation Numbers'!$I$2</f>
        <v>128.35612081992784</v>
      </c>
      <c r="AE69" s="44">
        <f>Displacement_Number!AE69*'Temporary Relocation Numbers'!$I$2</f>
        <v>153.84284544140752</v>
      </c>
      <c r="AF69" s="44">
        <f>Displacement_Number!AF69*'Temporary Relocation Numbers'!$I$2</f>
        <v>124.24056848350165</v>
      </c>
      <c r="AG69" s="44">
        <f>Displacement_Number!AG69*'Temporary Relocation Numbers'!$I$2</f>
        <v>47.504553877573912</v>
      </c>
      <c r="AH69" s="45">
        <f>Displacement_Number!AH69*'Temporary Relocation Numbers'!$O$2</f>
        <v>96967.433192932906</v>
      </c>
      <c r="AI69" s="45">
        <f>Displacement_Number!AI69*'Temporary Relocation Numbers'!$O$2</f>
        <v>194836.90171363944</v>
      </c>
      <c r="AJ69" s="45">
        <f>Displacement_Number!AJ69*'Temporary Relocation Numbers'!$O$2</f>
        <v>146147.62712697126</v>
      </c>
      <c r="AK69" s="45">
        <f>Displacement_Number!AK69*'Temporary Relocation Numbers'!$O$2</f>
        <v>79349.189829848736</v>
      </c>
      <c r="AL69" s="45">
        <f>Displacement_Number!AL69*'Temporary Relocation Numbers'!$O$2</f>
        <v>49983.104325757384</v>
      </c>
      <c r="AM69" s="45">
        <f>Displacement_Number!AM69*'Temporary Relocation Numbers'!$O$2</f>
        <v>25482.015538015381</v>
      </c>
    </row>
    <row r="70" spans="1:39" x14ac:dyDescent="0.35">
      <c r="A70">
        <v>2089</v>
      </c>
      <c r="B70" s="43">
        <f>Displacement_Number!B70*'Temporary Relocation Numbers'!$C$2</f>
        <v>0</v>
      </c>
      <c r="C70" s="43">
        <f>Displacement_Number!C70*'Temporary Relocation Numbers'!$C$2</f>
        <v>0</v>
      </c>
      <c r="D70" s="43">
        <f>Displacement_Number!D70*'Temporary Relocation Numbers'!$C$2</f>
        <v>0</v>
      </c>
      <c r="E70" s="43">
        <f>Displacement_Number!E70*'Temporary Relocation Numbers'!$C$2</f>
        <v>0</v>
      </c>
      <c r="F70" s="43">
        <f>Displacement_Number!F70*'Temporary Relocation Numbers'!$C$2</f>
        <v>0</v>
      </c>
      <c r="G70" s="43">
        <f>Displacement_Number!G70*'Temporary Relocation Numbers'!$C$2</f>
        <v>0</v>
      </c>
      <c r="H70" s="44">
        <f>Displacement_Number!H70*'Temporary Relocation Numbers'!$I$2</f>
        <v>178.92433053315779</v>
      </c>
      <c r="I70" s="44">
        <f>Displacement_Number!I70*'Temporary Relocation Numbers'!$I$2</f>
        <v>218.61861357813751</v>
      </c>
      <c r="J70" s="44">
        <f>Displacement_Number!J70*'Temporary Relocation Numbers'!$I$2</f>
        <v>142.9064736664921</v>
      </c>
      <c r="K70" s="44">
        <f>Displacement_Number!K70*'Temporary Relocation Numbers'!$I$2</f>
        <v>155.17031478855372</v>
      </c>
      <c r="L70" s="44">
        <f>Displacement_Number!L70*'Temporary Relocation Numbers'!$I$2</f>
        <v>127.59656814292677</v>
      </c>
      <c r="M70" s="44">
        <f>Displacement_Number!M70*'Temporary Relocation Numbers'!$I$2</f>
        <v>52.25168214029781</v>
      </c>
      <c r="N70" s="45">
        <f>Displacement_Number!N70*'Temporary Relocation Numbers'!$O$2</f>
        <v>105603.71604168363</v>
      </c>
      <c r="O70" s="45">
        <f>Displacement_Number!O70*'Temporary Relocation Numbers'!$O$2</f>
        <v>216322.03582360194</v>
      </c>
      <c r="P70" s="45">
        <f>Displacement_Number!P70*'Temporary Relocation Numbers'!$O$2</f>
        <v>163985.83777459041</v>
      </c>
      <c r="Q70" s="45">
        <f>Displacement_Number!Q70*'Temporary Relocation Numbers'!$O$2</f>
        <v>80659.047503722322</v>
      </c>
      <c r="R70" s="45">
        <f>Displacement_Number!R70*'Temporary Relocation Numbers'!$O$2</f>
        <v>51734.236531244933</v>
      </c>
      <c r="S70" s="45">
        <f>Displacement_Number!S70*'Temporary Relocation Numbers'!$O$2</f>
        <v>28247.372922795374</v>
      </c>
      <c r="U70">
        <v>2089</v>
      </c>
      <c r="V70" s="43">
        <f>Displacement_Number!V70*'Temporary Relocation Numbers'!$C$2</f>
        <v>0</v>
      </c>
      <c r="W70" s="43">
        <f>Displacement_Number!W70*'Temporary Relocation Numbers'!$C$2</f>
        <v>0</v>
      </c>
      <c r="X70" s="43">
        <f>Displacement_Number!X70*'Temporary Relocation Numbers'!$C$2</f>
        <v>0</v>
      </c>
      <c r="Y70" s="43">
        <f>Displacement_Number!Y70*'Temporary Relocation Numbers'!$C$2</f>
        <v>0</v>
      </c>
      <c r="Z70" s="43">
        <f>Displacement_Number!Z70*'Temporary Relocation Numbers'!$C$2</f>
        <v>0</v>
      </c>
      <c r="AA70" s="43">
        <f>Displacement_Number!AA70*'Temporary Relocation Numbers'!$C$2</f>
        <v>0</v>
      </c>
      <c r="AB70" s="44">
        <f>Displacement_Number!AB70*'Temporary Relocation Numbers'!$I$2</f>
        <v>166.57419873760753</v>
      </c>
      <c r="AC70" s="44">
        <f>Displacement_Number!AC70*'Temporary Relocation Numbers'!$I$2</f>
        <v>199.64076352108393</v>
      </c>
      <c r="AD70" s="44">
        <f>Displacement_Number!AD70*'Temporary Relocation Numbers'!$I$2</f>
        <v>129.13053826800697</v>
      </c>
      <c r="AE70" s="44">
        <f>Displacement_Number!AE70*'Temporary Relocation Numbers'!$I$2</f>
        <v>154.7710332287208</v>
      </c>
      <c r="AF70" s="44">
        <f>Displacement_Number!AF70*'Temporary Relocation Numbers'!$I$2</f>
        <v>124.99015536239986</v>
      </c>
      <c r="AG70" s="44">
        <f>Displacement_Number!AG70*'Temporary Relocation Numbers'!$I$2</f>
        <v>47.791165494931995</v>
      </c>
      <c r="AH70" s="45">
        <f>Displacement_Number!AH70*'Temporary Relocation Numbers'!$O$2</f>
        <v>98314.490438165376</v>
      </c>
      <c r="AI70" s="45">
        <f>Displacement_Number!AI70*'Temporary Relocation Numbers'!$O$2</f>
        <v>197543.54714551143</v>
      </c>
      <c r="AJ70" s="45">
        <f>Displacement_Number!AJ70*'Temporary Relocation Numbers'!$O$2</f>
        <v>148177.88835501898</v>
      </c>
      <c r="AK70" s="45">
        <f>Displacement_Number!AK70*'Temporary Relocation Numbers'!$O$2</f>
        <v>80451.497043147363</v>
      </c>
      <c r="AL70" s="45">
        <f>Displacement_Number!AL70*'Temporary Relocation Numbers'!$O$2</f>
        <v>50677.462221023699</v>
      </c>
      <c r="AM70" s="45">
        <f>Displacement_Number!AM70*'Temporary Relocation Numbers'!$O$2</f>
        <v>25836.007930340678</v>
      </c>
    </row>
    <row r="71" spans="1:39" x14ac:dyDescent="0.35">
      <c r="A71">
        <v>2090</v>
      </c>
      <c r="B71" s="43">
        <f>Displacement_Number!B71*'Temporary Relocation Numbers'!$C$2</f>
        <v>0</v>
      </c>
      <c r="C71" s="43">
        <f>Displacement_Number!C71*'Temporary Relocation Numbers'!$C$2</f>
        <v>0</v>
      </c>
      <c r="D71" s="43">
        <f>Displacement_Number!D71*'Temporary Relocation Numbers'!$C$2</f>
        <v>0</v>
      </c>
      <c r="E71" s="43">
        <f>Displacement_Number!E71*'Temporary Relocation Numbers'!$C$2</f>
        <v>0</v>
      </c>
      <c r="F71" s="43">
        <f>Displacement_Number!F71*'Temporary Relocation Numbers'!$C$2</f>
        <v>0</v>
      </c>
      <c r="G71" s="43">
        <f>Displacement_Number!G71*'Temporary Relocation Numbers'!$C$2</f>
        <v>0</v>
      </c>
      <c r="H71" s="44">
        <f>Displacement_Number!H71*'Temporary Relocation Numbers'!$I$2</f>
        <v>171.56229950708163</v>
      </c>
      <c r="I71" s="44">
        <f>Displacement_Number!I71*'Temporary Relocation Numbers'!$I$2</f>
        <v>209.6233192476007</v>
      </c>
      <c r="J71" s="44">
        <f>Displacement_Number!J71*'Temporary Relocation Numbers'!$I$2</f>
        <v>137.026435497145</v>
      </c>
      <c r="K71" s="44">
        <f>Displacement_Number!K71*'Temporary Relocation Numbers'!$I$2</f>
        <v>148.78566789120157</v>
      </c>
      <c r="L71" s="44">
        <f>Displacement_Number!L71*'Temporary Relocation Numbers'!$I$2</f>
        <v>122.34647224657806</v>
      </c>
      <c r="M71" s="44">
        <f>Displacement_Number!M71*'Temporary Relocation Numbers'!$I$2</f>
        <v>50.101731354201362</v>
      </c>
      <c r="N71" s="45">
        <f>Displacement_Number!N71*'Temporary Relocation Numbers'!$O$2</f>
        <v>102049.50755508295</v>
      </c>
      <c r="O71" s="45">
        <f>Displacement_Number!O71*'Temporary Relocation Numbers'!$O$2</f>
        <v>209041.48127134069</v>
      </c>
      <c r="P71" s="45">
        <f>Displacement_Number!P71*'Temporary Relocation Numbers'!$O$2</f>
        <v>158466.71517031844</v>
      </c>
      <c r="Q71" s="45">
        <f>Displacement_Number!Q71*'Temporary Relocation Numbers'!$O$2</f>
        <v>77944.379100901133</v>
      </c>
      <c r="R71" s="45">
        <f>Displacement_Number!R71*'Temporary Relocation Numbers'!$O$2</f>
        <v>49993.064256070633</v>
      </c>
      <c r="S71" s="45">
        <f>Displacement_Number!S71*'Temporary Relocation Numbers'!$O$2</f>
        <v>27296.676713139786</v>
      </c>
      <c r="U71">
        <v>2090</v>
      </c>
      <c r="V71" s="43">
        <f>Displacement_Number!V71*'Temporary Relocation Numbers'!$C$2</f>
        <v>0</v>
      </c>
      <c r="W71" s="43">
        <f>Displacement_Number!W71*'Temporary Relocation Numbers'!$C$2</f>
        <v>0</v>
      </c>
      <c r="X71" s="43">
        <f>Displacement_Number!X71*'Temporary Relocation Numbers'!$C$2</f>
        <v>0</v>
      </c>
      <c r="Y71" s="43">
        <f>Displacement_Number!Y71*'Temporary Relocation Numbers'!$C$2</f>
        <v>0</v>
      </c>
      <c r="Z71" s="43">
        <f>Displacement_Number!Z71*'Temporary Relocation Numbers'!$C$2</f>
        <v>0</v>
      </c>
      <c r="AA71" s="43">
        <f>Displacement_Number!AA71*'Temporary Relocation Numbers'!$C$2</f>
        <v>0</v>
      </c>
      <c r="AB71" s="44">
        <f>Displacement_Number!AB71*'Temporary Relocation Numbers'!$I$2</f>
        <v>159.72032696066219</v>
      </c>
      <c r="AC71" s="44">
        <f>Displacement_Number!AC71*'Temporary Relocation Numbers'!$I$2</f>
        <v>191.42633292502038</v>
      </c>
      <c r="AD71" s="44">
        <f>Displacement_Number!AD71*'Temporary Relocation Numbers'!$I$2</f>
        <v>123.81732554668396</v>
      </c>
      <c r="AE71" s="44">
        <f>Displacement_Number!AE71*'Temporary Relocation Numbers'!$I$2</f>
        <v>148.40281519390999</v>
      </c>
      <c r="AF71" s="44">
        <f>Displacement_Number!AF71*'Temporary Relocation Numbers'!$I$2</f>
        <v>119.8473030795934</v>
      </c>
      <c r="AG71" s="44">
        <f>Displacement_Number!AG71*'Temporary Relocation Numbers'!$I$2</f>
        <v>45.824747389034272</v>
      </c>
      <c r="AH71" s="45">
        <f>Displacement_Number!AH71*'Temporary Relocation Numbers'!$O$2</f>
        <v>95005.608806261211</v>
      </c>
      <c r="AI71" s="45">
        <f>Displacement_Number!AI71*'Temporary Relocation Numbers'!$O$2</f>
        <v>190895.00315430714</v>
      </c>
      <c r="AJ71" s="45">
        <f>Displacement_Number!AJ71*'Temporary Relocation Numbers'!$O$2</f>
        <v>143190.79956630539</v>
      </c>
      <c r="AK71" s="45">
        <f>Displacement_Number!AK71*'Temporary Relocation Numbers'!$O$2</f>
        <v>77743.813977926256</v>
      </c>
      <c r="AL71" s="45">
        <f>Displacement_Number!AL71*'Temporary Relocation Numbers'!$O$2</f>
        <v>48971.856840297762</v>
      </c>
      <c r="AM71" s="45">
        <f>Displacement_Number!AM71*'Temporary Relocation Numbers'!$O$2</f>
        <v>24966.46884509056</v>
      </c>
    </row>
    <row r="72" spans="1:39" x14ac:dyDescent="0.35">
      <c r="A72">
        <v>2091</v>
      </c>
      <c r="B72" s="43">
        <f>Displacement_Number!B72*'Temporary Relocation Numbers'!$C$2</f>
        <v>0</v>
      </c>
      <c r="C72" s="43">
        <f>Displacement_Number!C72*'Temporary Relocation Numbers'!$C$2</f>
        <v>0</v>
      </c>
      <c r="D72" s="43">
        <f>Displacement_Number!D72*'Temporary Relocation Numbers'!$C$2</f>
        <v>0</v>
      </c>
      <c r="E72" s="43">
        <f>Displacement_Number!E72*'Temporary Relocation Numbers'!$C$2</f>
        <v>0</v>
      </c>
      <c r="F72" s="43">
        <f>Displacement_Number!F72*'Temporary Relocation Numbers'!$C$2</f>
        <v>0</v>
      </c>
      <c r="G72" s="43">
        <f>Displacement_Number!G72*'Temporary Relocation Numbers'!$C$2</f>
        <v>0</v>
      </c>
      <c r="H72" s="44">
        <f>Displacement_Number!H72*'Temporary Relocation Numbers'!$I$2</f>
        <v>172.59739496900556</v>
      </c>
      <c r="I72" s="44">
        <f>Displacement_Number!I72*'Temporary Relocation Numbers'!$I$2</f>
        <v>210.88805017677359</v>
      </c>
      <c r="J72" s="44">
        <f>Displacement_Number!J72*'Temporary Relocation Numbers'!$I$2</f>
        <v>137.85316399142502</v>
      </c>
      <c r="K72" s="44">
        <f>Displacement_Number!K72*'Temporary Relocation Numbers'!$I$2</f>
        <v>149.6833439545091</v>
      </c>
      <c r="L72" s="44">
        <f>Displacement_Number!L72*'Temporary Relocation Numbers'!$I$2</f>
        <v>123.08463137925867</v>
      </c>
      <c r="M72" s="44">
        <f>Displacement_Number!M72*'Temporary Relocation Numbers'!$I$2</f>
        <v>50.404012653229572</v>
      </c>
      <c r="N72" s="45">
        <f>Displacement_Number!N72*'Temporary Relocation Numbers'!$O$2</f>
        <v>103467.16422596716</v>
      </c>
      <c r="O72" s="45">
        <f>Displacement_Number!O72*'Temporary Relocation Numbers'!$O$2</f>
        <v>211945.45462227403</v>
      </c>
      <c r="P72" s="45">
        <f>Displacement_Number!P72*'Temporary Relocation Numbers'!$O$2</f>
        <v>160668.111348081</v>
      </c>
      <c r="Q72" s="45">
        <f>Displacement_Number!Q72*'Temporary Relocation Numbers'!$O$2</f>
        <v>79027.170891255213</v>
      </c>
      <c r="R72" s="45">
        <f>Displacement_Number!R72*'Temporary Relocation Numbers'!$O$2</f>
        <v>50687.560513216289</v>
      </c>
      <c r="S72" s="45">
        <f>Displacement_Number!S72*'Temporary Relocation Numbers'!$O$2</f>
        <v>27675.878110211346</v>
      </c>
      <c r="U72">
        <v>2091</v>
      </c>
      <c r="V72" s="43">
        <f>Displacement_Number!V72*'Temporary Relocation Numbers'!$C$2</f>
        <v>0</v>
      </c>
      <c r="W72" s="43">
        <f>Displacement_Number!W72*'Temporary Relocation Numbers'!$C$2</f>
        <v>0</v>
      </c>
      <c r="X72" s="43">
        <f>Displacement_Number!X72*'Temporary Relocation Numbers'!$C$2</f>
        <v>0</v>
      </c>
      <c r="Y72" s="43">
        <f>Displacement_Number!Y72*'Temporary Relocation Numbers'!$C$2</f>
        <v>0</v>
      </c>
      <c r="Z72" s="43">
        <f>Displacement_Number!Z72*'Temporary Relocation Numbers'!$C$2</f>
        <v>0</v>
      </c>
      <c r="AA72" s="43">
        <f>Displacement_Number!AA72*'Temporary Relocation Numbers'!$C$2</f>
        <v>0</v>
      </c>
      <c r="AB72" s="44">
        <f>Displacement_Number!AB72*'Temporary Relocation Numbers'!$I$2</f>
        <v>160.68397565323036</v>
      </c>
      <c r="AC72" s="44">
        <f>Displacement_Number!AC72*'Temporary Relocation Numbers'!$I$2</f>
        <v>192.58127506016731</v>
      </c>
      <c r="AD72" s="44">
        <f>Displacement_Number!AD72*'Temporary Relocation Numbers'!$I$2</f>
        <v>124.56435885265594</v>
      </c>
      <c r="AE72" s="44">
        <f>Displacement_Number!AE72*'Temporary Relocation Numbers'!$I$2</f>
        <v>149.29818137275751</v>
      </c>
      <c r="AF72" s="44">
        <f>Displacement_Number!AF72*'Temporary Relocation Numbers'!$I$2</f>
        <v>120.5703838490744</v>
      </c>
      <c r="AG72" s="44">
        <f>Displacement_Number!AG72*'Temporary Relocation Numbers'!$I$2</f>
        <v>46.101224145305792</v>
      </c>
      <c r="AH72" s="45">
        <f>Displacement_Number!AH72*'Temporary Relocation Numbers'!$O$2</f>
        <v>96325.412677170752</v>
      </c>
      <c r="AI72" s="45">
        <f>Displacement_Number!AI72*'Temporary Relocation Numbers'!$O$2</f>
        <v>193546.88831420455</v>
      </c>
      <c r="AJ72" s="45">
        <f>Displacement_Number!AJ72*'Temporary Relocation Numbers'!$O$2</f>
        <v>145179.98498304878</v>
      </c>
      <c r="AK72" s="45">
        <f>Displacement_Number!AK72*'Temporary Relocation Numbers'!$O$2</f>
        <v>78823.819547245628</v>
      </c>
      <c r="AL72" s="45">
        <f>Displacement_Number!AL72*'Temporary Relocation Numbers'!$O$2</f>
        <v>49652.16663500954</v>
      </c>
      <c r="AM72" s="45">
        <f>Displacement_Number!AM72*'Temporary Relocation Numbers'!$O$2</f>
        <v>25313.299338981582</v>
      </c>
    </row>
    <row r="73" spans="1:39" x14ac:dyDescent="0.35">
      <c r="A73">
        <v>2092</v>
      </c>
      <c r="B73" s="43">
        <f>Displacement_Number!B73*'Temporary Relocation Numbers'!$C$2</f>
        <v>0</v>
      </c>
      <c r="C73" s="43">
        <f>Displacement_Number!C73*'Temporary Relocation Numbers'!$C$2</f>
        <v>0</v>
      </c>
      <c r="D73" s="43">
        <f>Displacement_Number!D73*'Temporary Relocation Numbers'!$C$2</f>
        <v>0</v>
      </c>
      <c r="E73" s="43">
        <f>Displacement_Number!E73*'Temporary Relocation Numbers'!$C$2</f>
        <v>0</v>
      </c>
      <c r="F73" s="43">
        <f>Displacement_Number!F73*'Temporary Relocation Numbers'!$C$2</f>
        <v>0</v>
      </c>
      <c r="G73" s="43">
        <f>Displacement_Number!G73*'Temporary Relocation Numbers'!$C$2</f>
        <v>0</v>
      </c>
      <c r="H73" s="44">
        <f>Displacement_Number!H73*'Temporary Relocation Numbers'!$I$2</f>
        <v>173.63873552450988</v>
      </c>
      <c r="I73" s="44">
        <f>Displacement_Number!I73*'Temporary Relocation Numbers'!$I$2</f>
        <v>212.16041167075642</v>
      </c>
      <c r="J73" s="44">
        <f>Displacement_Number!J73*'Temporary Relocation Numbers'!$I$2</f>
        <v>138.68488042836566</v>
      </c>
      <c r="K73" s="44">
        <f>Displacement_Number!K73*'Temporary Relocation Numbers'!$I$2</f>
        <v>150.58643601201859</v>
      </c>
      <c r="L73" s="44">
        <f>Displacement_Number!L73*'Temporary Relocation Numbers'!$I$2</f>
        <v>123.82724408461002</v>
      </c>
      <c r="M73" s="44">
        <f>Displacement_Number!M73*'Temporary Relocation Numbers'!$I$2</f>
        <v>50.708117721242836</v>
      </c>
      <c r="N73" s="45">
        <f>Displacement_Number!N73*'Temporary Relocation Numbers'!$O$2</f>
        <v>104904.51477372201</v>
      </c>
      <c r="O73" s="45">
        <f>Displacement_Number!O73*'Temporary Relocation Numbers'!$O$2</f>
        <v>214889.76954164461</v>
      </c>
      <c r="P73" s="45">
        <f>Displacement_Number!P73*'Temporary Relocation Numbers'!$O$2</f>
        <v>162900.08899606747</v>
      </c>
      <c r="Q73" s="45">
        <f>Displacement_Number!Q73*'Temporary Relocation Numbers'!$O$2</f>
        <v>80125.004665069588</v>
      </c>
      <c r="R73" s="45">
        <f>Displacement_Number!R73*'Temporary Relocation Numbers'!$O$2</f>
        <v>51391.704609684573</v>
      </c>
      <c r="S73" s="45">
        <f>Displacement_Number!S73*'Temporary Relocation Numbers'!$O$2</f>
        <v>28060.347317025909</v>
      </c>
      <c r="U73">
        <v>2092</v>
      </c>
      <c r="V73" s="43">
        <f>Displacement_Number!V73*'Temporary Relocation Numbers'!$C$2</f>
        <v>0</v>
      </c>
      <c r="W73" s="43">
        <f>Displacement_Number!W73*'Temporary Relocation Numbers'!$C$2</f>
        <v>0</v>
      </c>
      <c r="X73" s="43">
        <f>Displacement_Number!X73*'Temporary Relocation Numbers'!$C$2</f>
        <v>0</v>
      </c>
      <c r="Y73" s="43">
        <f>Displacement_Number!Y73*'Temporary Relocation Numbers'!$C$2</f>
        <v>0</v>
      </c>
      <c r="Z73" s="43">
        <f>Displacement_Number!Z73*'Temporary Relocation Numbers'!$C$2</f>
        <v>0</v>
      </c>
      <c r="AA73" s="43">
        <f>Displacement_Number!AA73*'Temporary Relocation Numbers'!$C$2</f>
        <v>0</v>
      </c>
      <c r="AB73" s="44">
        <f>Displacement_Number!AB73*'Temporary Relocation Numbers'!$I$2</f>
        <v>161.65343837598718</v>
      </c>
      <c r="AC73" s="44">
        <f>Displacement_Number!AC73*'Temporary Relocation Numbers'!$I$2</f>
        <v>193.74318536586401</v>
      </c>
      <c r="AD73" s="44">
        <f>Displacement_Number!AD73*'Temporary Relocation Numbers'!$I$2</f>
        <v>125.3158992722953</v>
      </c>
      <c r="AE73" s="44">
        <f>Displacement_Number!AE73*'Temporary Relocation Numbers'!$I$2</f>
        <v>150.19894960946479</v>
      </c>
      <c r="AF73" s="44">
        <f>Displacement_Number!AF73*'Temporary Relocation Numbers'!$I$2</f>
        <v>121.29782721817807</v>
      </c>
      <c r="AG73" s="44">
        <f>Displacement_Number!AG73*'Temporary Relocation Numbers'!$I$2</f>
        <v>46.379368982714972</v>
      </c>
      <c r="AH73" s="45">
        <f>Displacement_Number!AH73*'Temporary Relocation Numbers'!$O$2</f>
        <v>97663.551068321307</v>
      </c>
      <c r="AI73" s="45">
        <f>Displacement_Number!AI73*'Temporary Relocation Numbers'!$O$2</f>
        <v>196235.61307066074</v>
      </c>
      <c r="AJ73" s="45">
        <f>Displacement_Number!AJ73*'Temporary Relocation Numbers'!$O$2</f>
        <v>147196.80386949948</v>
      </c>
      <c r="AK73" s="45">
        <f>Displacement_Number!AK73*'Temporary Relocation Numbers'!$O$2</f>
        <v>79918.828394254611</v>
      </c>
      <c r="AL73" s="45">
        <f>Displacement_Number!AL73*'Temporary Relocation Numbers'!$O$2</f>
        <v>50341.927192805277</v>
      </c>
      <c r="AM73" s="45">
        <f>Displacement_Number!AM73*'Temporary Relocation Numbers'!$O$2</f>
        <v>25664.947950814676</v>
      </c>
    </row>
    <row r="74" spans="1:39" x14ac:dyDescent="0.35">
      <c r="A74">
        <v>2093</v>
      </c>
      <c r="B74" s="43">
        <f>Displacement_Number!B74*'Temporary Relocation Numbers'!$C$2</f>
        <v>0</v>
      </c>
      <c r="C74" s="43">
        <f>Displacement_Number!C74*'Temporary Relocation Numbers'!$C$2</f>
        <v>0</v>
      </c>
      <c r="D74" s="43">
        <f>Displacement_Number!D74*'Temporary Relocation Numbers'!$C$2</f>
        <v>0</v>
      </c>
      <c r="E74" s="43">
        <f>Displacement_Number!E74*'Temporary Relocation Numbers'!$C$2</f>
        <v>0</v>
      </c>
      <c r="F74" s="43">
        <f>Displacement_Number!F74*'Temporary Relocation Numbers'!$C$2</f>
        <v>0</v>
      </c>
      <c r="G74" s="43">
        <f>Displacement_Number!G74*'Temporary Relocation Numbers'!$C$2</f>
        <v>0</v>
      </c>
      <c r="H74" s="44">
        <f>Displacement_Number!H74*'Temporary Relocation Numbers'!$I$2</f>
        <v>174.68635885243231</v>
      </c>
      <c r="I74" s="44">
        <f>Displacement_Number!I74*'Temporary Relocation Numbers'!$I$2</f>
        <v>213.44044976742026</v>
      </c>
      <c r="J74" s="44">
        <f>Displacement_Number!J74*'Temporary Relocation Numbers'!$I$2</f>
        <v>139.5216149019727</v>
      </c>
      <c r="K74" s="44">
        <f>Displacement_Number!K74*'Temporary Relocation Numbers'!$I$2</f>
        <v>151.49497674032068</v>
      </c>
      <c r="L74" s="44">
        <f>Displacement_Number!L74*'Temporary Relocation Numbers'!$I$2</f>
        <v>124.57433723259639</v>
      </c>
      <c r="M74" s="44">
        <f>Displacement_Number!M74*'Temporary Relocation Numbers'!$I$2</f>
        <v>51.014057561678442</v>
      </c>
      <c r="N74" s="45">
        <f>Displacement_Number!N74*'Temporary Relocation Numbers'!$O$2</f>
        <v>106361.83278277333</v>
      </c>
      <c r="O74" s="45">
        <f>Displacement_Number!O74*'Temporary Relocation Numbers'!$O$2</f>
        <v>217874.98644855665</v>
      </c>
      <c r="P74" s="45">
        <f>Displacement_Number!P74*'Temporary Relocation Numbers'!$O$2</f>
        <v>165163.07294754079</v>
      </c>
      <c r="Q74" s="45">
        <f>Displacement_Number!Q74*'Temporary Relocation Numbers'!$O$2</f>
        <v>81238.089383354527</v>
      </c>
      <c r="R74" s="45">
        <f>Displacement_Number!R74*'Temporary Relocation Numbers'!$O$2</f>
        <v>52105.630571832953</v>
      </c>
      <c r="S74" s="45">
        <f>Displacement_Number!S74*'Temporary Relocation Numbers'!$O$2</f>
        <v>28450.157513217571</v>
      </c>
      <c r="U74">
        <v>2093</v>
      </c>
      <c r="V74" s="43">
        <f>Displacement_Number!V74*'Temporary Relocation Numbers'!$C$2</f>
        <v>0</v>
      </c>
      <c r="W74" s="43">
        <f>Displacement_Number!W74*'Temporary Relocation Numbers'!$C$2</f>
        <v>0</v>
      </c>
      <c r="X74" s="43">
        <f>Displacement_Number!X74*'Temporary Relocation Numbers'!$C$2</f>
        <v>0</v>
      </c>
      <c r="Y74" s="43">
        <f>Displacement_Number!Y74*'Temporary Relocation Numbers'!$C$2</f>
        <v>0</v>
      </c>
      <c r="Z74" s="43">
        <f>Displacement_Number!Z74*'Temporary Relocation Numbers'!$C$2</f>
        <v>0</v>
      </c>
      <c r="AA74" s="43">
        <f>Displacement_Number!AA74*'Temporary Relocation Numbers'!$C$2</f>
        <v>0</v>
      </c>
      <c r="AB74" s="44">
        <f>Displacement_Number!AB74*'Temporary Relocation Numbers'!$I$2</f>
        <v>162.62875020701375</v>
      </c>
      <c r="AC74" s="44">
        <f>Displacement_Number!AC74*'Temporary Relocation Numbers'!$I$2</f>
        <v>194.91210588352482</v>
      </c>
      <c r="AD74" s="44">
        <f>Displacement_Number!AD74*'Temporary Relocation Numbers'!$I$2</f>
        <v>126.07197399859795</v>
      </c>
      <c r="AE74" s="44">
        <f>Displacement_Number!AE74*'Temporary Relocation Numbers'!$I$2</f>
        <v>151.10515249653955</v>
      </c>
      <c r="AF74" s="44">
        <f>Displacement_Number!AF74*'Temporary Relocation Numbers'!$I$2</f>
        <v>122.02965950799643</v>
      </c>
      <c r="AG74" s="44">
        <f>Displacement_Number!AG74*'Temporary Relocation Numbers'!$I$2</f>
        <v>46.659191965379769</v>
      </c>
      <c r="AH74" s="45">
        <f>Displacement_Number!AH74*'Temporary Relocation Numbers'!$O$2</f>
        <v>99020.278680157295</v>
      </c>
      <c r="AI74" s="45">
        <f>Displacement_Number!AI74*'Temporary Relocation Numbers'!$O$2</f>
        <v>198961.68919390428</v>
      </c>
      <c r="AJ74" s="45">
        <f>Displacement_Number!AJ74*'Temporary Relocation Numbers'!$O$2</f>
        <v>149241.64010573315</v>
      </c>
      <c r="AK74" s="45">
        <f>Displacement_Number!AK74*'Temporary Relocation Numbers'!$O$2</f>
        <v>81029.048942268637</v>
      </c>
      <c r="AL74" s="45">
        <f>Displacement_Number!AL74*'Temporary Relocation Numbers'!$O$2</f>
        <v>51041.26980228848</v>
      </c>
      <c r="AM74" s="45">
        <f>Displacement_Number!AM74*'Temporary Relocation Numbers'!$O$2</f>
        <v>26021.481613171931</v>
      </c>
    </row>
    <row r="75" spans="1:39" x14ac:dyDescent="0.35">
      <c r="A75">
        <v>2094</v>
      </c>
      <c r="B75" s="43">
        <f>Displacement_Number!B75*'Temporary Relocation Numbers'!$C$2</f>
        <v>0</v>
      </c>
      <c r="C75" s="43">
        <f>Displacement_Number!C75*'Temporary Relocation Numbers'!$C$2</f>
        <v>0</v>
      </c>
      <c r="D75" s="43">
        <f>Displacement_Number!D75*'Temporary Relocation Numbers'!$C$2</f>
        <v>0</v>
      </c>
      <c r="E75" s="43">
        <f>Displacement_Number!E75*'Temporary Relocation Numbers'!$C$2</f>
        <v>0</v>
      </c>
      <c r="F75" s="43">
        <f>Displacement_Number!F75*'Temporary Relocation Numbers'!$C$2</f>
        <v>0</v>
      </c>
      <c r="G75" s="43">
        <f>Displacement_Number!G75*'Temporary Relocation Numbers'!$C$2</f>
        <v>0</v>
      </c>
      <c r="H75" s="44">
        <f>Displacement_Number!H75*'Temporary Relocation Numbers'!$I$2</f>
        <v>175.74030285894003</v>
      </c>
      <c r="I75" s="44">
        <f>Displacement_Number!I75*'Temporary Relocation Numbers'!$I$2</f>
        <v>214.72821078239861</v>
      </c>
      <c r="J75" s="44">
        <f>Displacement_Number!J75*'Temporary Relocation Numbers'!$I$2</f>
        <v>140.36339768781934</v>
      </c>
      <c r="K75" s="44">
        <f>Displacement_Number!K75*'Temporary Relocation Numbers'!$I$2</f>
        <v>152.40899901315515</v>
      </c>
      <c r="L75" s="44">
        <f>Displacement_Number!L75*'Temporary Relocation Numbers'!$I$2</f>
        <v>125.32593785529797</v>
      </c>
      <c r="M75" s="44">
        <f>Displacement_Number!M75*'Temporary Relocation Numbers'!$I$2</f>
        <v>51.321843244361254</v>
      </c>
      <c r="N75" s="45">
        <f>Displacement_Number!N75*'Temporary Relocation Numbers'!$O$2</f>
        <v>107839.39563814113</v>
      </c>
      <c r="O75" s="45">
        <f>Displacement_Number!O75*'Temporary Relocation Numbers'!$O$2</f>
        <v>220901.67354737368</v>
      </c>
      <c r="P75" s="45">
        <f>Displacement_Number!P75*'Temporary Relocation Numbers'!$O$2</f>
        <v>167457.49393748463</v>
      </c>
      <c r="Q75" s="45">
        <f>Displacement_Number!Q75*'Temporary Relocation Numbers'!$O$2</f>
        <v>82366.636909975699</v>
      </c>
      <c r="R75" s="45">
        <f>Displacement_Number!R75*'Temporary Relocation Numbers'!$O$2</f>
        <v>52829.474287893165</v>
      </c>
      <c r="S75" s="45">
        <f>Displacement_Number!S75*'Temporary Relocation Numbers'!$O$2</f>
        <v>28845.382895021088</v>
      </c>
      <c r="U75">
        <v>2094</v>
      </c>
      <c r="V75" s="43">
        <f>Displacement_Number!V75*'Temporary Relocation Numbers'!$C$2</f>
        <v>0</v>
      </c>
      <c r="W75" s="43">
        <f>Displacement_Number!W75*'Temporary Relocation Numbers'!$C$2</f>
        <v>0</v>
      </c>
      <c r="X75" s="43">
        <f>Displacement_Number!X75*'Temporary Relocation Numbers'!$C$2</f>
        <v>0</v>
      </c>
      <c r="Y75" s="43">
        <f>Displacement_Number!Y75*'Temporary Relocation Numbers'!$C$2</f>
        <v>0</v>
      </c>
      <c r="Z75" s="43">
        <f>Displacement_Number!Z75*'Temporary Relocation Numbers'!$C$2</f>
        <v>0</v>
      </c>
      <c r="AA75" s="43">
        <f>Displacement_Number!AA75*'Temporary Relocation Numbers'!$C$2</f>
        <v>0</v>
      </c>
      <c r="AB75" s="44">
        <f>Displacement_Number!AB75*'Temporary Relocation Numbers'!$I$2</f>
        <v>163.60994643602965</v>
      </c>
      <c r="AC75" s="44">
        <f>Displacement_Number!AC75*'Temporary Relocation Numbers'!$I$2</f>
        <v>196.08807890821456</v>
      </c>
      <c r="AD75" s="44">
        <f>Displacement_Number!AD75*'Temporary Relocation Numbers'!$I$2</f>
        <v>126.83261038862466</v>
      </c>
      <c r="AE75" s="44">
        <f>Displacement_Number!AE75*'Temporary Relocation Numbers'!$I$2</f>
        <v>152.01682282313146</v>
      </c>
      <c r="AF75" s="44">
        <f>Displacement_Number!AF75*'Temporary Relocation Numbers'!$I$2</f>
        <v>122.76590719842584</v>
      </c>
      <c r="AG75" s="44">
        <f>Displacement_Number!AG75*'Temporary Relocation Numbers'!$I$2</f>
        <v>46.940703218138474</v>
      </c>
      <c r="AH75" s="45">
        <f>Displacement_Number!AH75*'Temporary Relocation Numbers'!$O$2</f>
        <v>100395.85375138404</v>
      </c>
      <c r="AI75" s="45">
        <f>Displacement_Number!AI75*'Temporary Relocation Numbers'!$O$2</f>
        <v>201725.63556360017</v>
      </c>
      <c r="AJ75" s="45">
        <f>Displacement_Number!AJ75*'Temporary Relocation Numbers'!$O$2</f>
        <v>151314.88290463045</v>
      </c>
      <c r="AK75" s="45">
        <f>Displacement_Number!AK75*'Temporary Relocation Numbers'!$O$2</f>
        <v>82154.692509988992</v>
      </c>
      <c r="AL75" s="45">
        <f>Displacement_Number!AL75*'Temporary Relocation Numbers'!$O$2</f>
        <v>51750.32757590447</v>
      </c>
      <c r="AM75" s="45">
        <f>Displacement_Number!AM75*'Temporary Relocation Numbers'!$O$2</f>
        <v>26382.968188452978</v>
      </c>
    </row>
    <row r="76" spans="1:39" x14ac:dyDescent="0.35">
      <c r="A76">
        <v>2095</v>
      </c>
      <c r="B76" s="43">
        <f>Displacement_Number!B76*'Temporary Relocation Numbers'!$C$2</f>
        <v>0</v>
      </c>
      <c r="C76" s="43">
        <f>Displacement_Number!C76*'Temporary Relocation Numbers'!$C$2</f>
        <v>0</v>
      </c>
      <c r="D76" s="43">
        <f>Displacement_Number!D76*'Temporary Relocation Numbers'!$C$2</f>
        <v>0</v>
      </c>
      <c r="E76" s="43">
        <f>Displacement_Number!E76*'Temporary Relocation Numbers'!$C$2</f>
        <v>0</v>
      </c>
      <c r="F76" s="43">
        <f>Displacement_Number!F76*'Temporary Relocation Numbers'!$C$2</f>
        <v>0</v>
      </c>
      <c r="G76" s="43">
        <f>Displacement_Number!G76*'Temporary Relocation Numbers'!$C$2</f>
        <v>0</v>
      </c>
      <c r="H76" s="44">
        <f>Displacement_Number!H76*'Temporary Relocation Numbers'!$I$2</f>
        <v>176.80060567890143</v>
      </c>
      <c r="I76" s="44">
        <f>Displacement_Number!I76*'Temporary Relocation Numbers'!$I$2</f>
        <v>216.02374131076351</v>
      </c>
      <c r="J76" s="44">
        <f>Displacement_Number!J76*'Temporary Relocation Numbers'!$I$2</f>
        <v>141.21025924414215</v>
      </c>
      <c r="K76" s="44">
        <f>Displacement_Number!K76*'Temporary Relocation Numbers'!$I$2</f>
        <v>153.32853590260083</v>
      </c>
      <c r="L76" s="44">
        <f>Displacement_Number!L76*'Temporary Relocation Numbers'!$I$2</f>
        <v>126.08207314788902</v>
      </c>
      <c r="M76" s="44">
        <f>Displacement_Number!M76*'Temporary Relocation Numbers'!$I$2</f>
        <v>51.631485905904256</v>
      </c>
      <c r="N76" s="45">
        <f>Displacement_Number!N76*'Temporary Relocation Numbers'!$O$2</f>
        <v>109337.48457823732</v>
      </c>
      <c r="O76" s="45">
        <f>Displacement_Number!O76*'Temporary Relocation Numbers'!$O$2</f>
        <v>223970.4069358703</v>
      </c>
      <c r="P76" s="45">
        <f>Displacement_Number!P76*'Temporary Relocation Numbers'!$O$2</f>
        <v>169783.78868458947</v>
      </c>
      <c r="Q76" s="45">
        <f>Displacement_Number!Q76*'Temporary Relocation Numbers'!$O$2</f>
        <v>83510.862051980395</v>
      </c>
      <c r="R76" s="45">
        <f>Displacement_Number!R76*'Temporary Relocation Numbers'!$O$2</f>
        <v>53563.373533836238</v>
      </c>
      <c r="S76" s="45">
        <f>Displacement_Number!S76*'Temporary Relocation Numbers'!$O$2</f>
        <v>29246.098689394363</v>
      </c>
      <c r="U76">
        <v>2095</v>
      </c>
      <c r="V76" s="43">
        <f>Displacement_Number!V76*'Temporary Relocation Numbers'!$C$2</f>
        <v>0</v>
      </c>
      <c r="W76" s="43">
        <f>Displacement_Number!W76*'Temporary Relocation Numbers'!$C$2</f>
        <v>0</v>
      </c>
      <c r="X76" s="43">
        <f>Displacement_Number!X76*'Temporary Relocation Numbers'!$C$2</f>
        <v>0</v>
      </c>
      <c r="Y76" s="43">
        <f>Displacement_Number!Y76*'Temporary Relocation Numbers'!$C$2</f>
        <v>0</v>
      </c>
      <c r="Z76" s="43">
        <f>Displacement_Number!Z76*'Temporary Relocation Numbers'!$C$2</f>
        <v>0</v>
      </c>
      <c r="AA76" s="43">
        <f>Displacement_Number!AA76*'Temporary Relocation Numbers'!$C$2</f>
        <v>0</v>
      </c>
      <c r="AB76" s="44">
        <f>Displacement_Number!AB76*'Temporary Relocation Numbers'!$I$2</f>
        <v>164.59706256566952</v>
      </c>
      <c r="AC76" s="44">
        <f>Displacement_Number!AC76*'Temporary Relocation Numbers'!$I$2</f>
        <v>197.27114699017912</v>
      </c>
      <c r="AD76" s="44">
        <f>Displacement_Number!AD76*'Temporary Relocation Numbers'!$I$2</f>
        <v>127.5978359644908</v>
      </c>
      <c r="AE76" s="44">
        <f>Displacement_Number!AE76*'Temporary Relocation Numbers'!$I$2</f>
        <v>152.93399357621888</v>
      </c>
      <c r="AF76" s="44">
        <f>Displacement_Number!AF76*'Temporary Relocation Numbers'!$I$2</f>
        <v>123.50659692912521</v>
      </c>
      <c r="AG76" s="44">
        <f>Displacement_Number!AG76*'Temporary Relocation Numbers'!$I$2</f>
        <v>47.223912926916064</v>
      </c>
      <c r="AH76" s="45">
        <f>Displacement_Number!AH76*'Temporary Relocation Numbers'!$O$2</f>
        <v>101790.53810812079</v>
      </c>
      <c r="AI76" s="45">
        <f>Displacement_Number!AI76*'Temporary Relocation Numbers'!$O$2</f>
        <v>204527.97826761304</v>
      </c>
      <c r="AJ76" s="45">
        <f>Displacement_Number!AJ76*'Temporary Relocation Numbers'!$O$2</f>
        <v>153416.92688596004</v>
      </c>
      <c r="AK76" s="45">
        <f>Displacement_Number!AK76*'Temporary Relocation Numbers'!$O$2</f>
        <v>83295.973351725159</v>
      </c>
      <c r="AL76" s="45">
        <f>Displacement_Number!AL76*'Temporary Relocation Numbers'!$O$2</f>
        <v>52469.235475276975</v>
      </c>
      <c r="AM76" s="45">
        <f>Displacement_Number!AM76*'Temporary Relocation Numbers'!$O$2</f>
        <v>26749.476481791848</v>
      </c>
    </row>
    <row r="77" spans="1:39" x14ac:dyDescent="0.35">
      <c r="A77">
        <v>2096</v>
      </c>
      <c r="B77" s="43">
        <f>Displacement_Number!B77*'Temporary Relocation Numbers'!$C$2</f>
        <v>0</v>
      </c>
      <c r="C77" s="43">
        <f>Displacement_Number!C77*'Temporary Relocation Numbers'!$C$2</f>
        <v>0</v>
      </c>
      <c r="D77" s="43">
        <f>Displacement_Number!D77*'Temporary Relocation Numbers'!$C$2</f>
        <v>0</v>
      </c>
      <c r="E77" s="43">
        <f>Displacement_Number!E77*'Temporary Relocation Numbers'!$C$2</f>
        <v>0</v>
      </c>
      <c r="F77" s="43">
        <f>Displacement_Number!F77*'Temporary Relocation Numbers'!$C$2</f>
        <v>0</v>
      </c>
      <c r="G77" s="43">
        <f>Displacement_Number!G77*'Temporary Relocation Numbers'!$C$2</f>
        <v>0</v>
      </c>
      <c r="H77" s="44">
        <f>Displacement_Number!H77*'Temporary Relocation Numbers'!$I$2</f>
        <v>177.86730567726602</v>
      </c>
      <c r="I77" s="44">
        <f>Displacement_Number!I77*'Temporary Relocation Numbers'!$I$2</f>
        <v>217.32708822871135</v>
      </c>
      <c r="J77" s="44">
        <f>Displacement_Number!J77*'Temporary Relocation Numbers'!$I$2</f>
        <v>142.06223021294278</v>
      </c>
      <c r="K77" s="44">
        <f>Displacement_Number!K77*'Temporary Relocation Numbers'!$I$2</f>
        <v>154.25362068027175</v>
      </c>
      <c r="L77" s="44">
        <f>Displacement_Number!L77*'Temporary Relocation Numbers'!$I$2</f>
        <v>126.84277046962173</v>
      </c>
      <c r="M77" s="44">
        <f>Displacement_Number!M77*'Temporary Relocation Numbers'!$I$2</f>
        <v>51.942996750111512</v>
      </c>
      <c r="N77" s="45">
        <f>Displacement_Number!N77*'Temporary Relocation Numbers'!$O$2</f>
        <v>110856.38474839609</v>
      </c>
      <c r="O77" s="45">
        <f>Displacement_Number!O77*'Temporary Relocation Numbers'!$O$2</f>
        <v>227081.77071488614</v>
      </c>
      <c r="P77" s="45">
        <f>Displacement_Number!P77*'Temporary Relocation Numbers'!$O$2</f>
        <v>172142.39997437727</v>
      </c>
      <c r="Q77" s="45">
        <f>Displacement_Number!Q77*'Temporary Relocation Numbers'!$O$2</f>
        <v>84670.982600483578</v>
      </c>
      <c r="R77" s="45">
        <f>Displacement_Number!R77*'Temporary Relocation Numbers'!$O$2</f>
        <v>54307.467999596585</v>
      </c>
      <c r="S77" s="45">
        <f>Displacement_Number!S77*'Temporary Relocation Numbers'!$O$2</f>
        <v>29652.38116833703</v>
      </c>
      <c r="U77">
        <v>2096</v>
      </c>
      <c r="V77" s="43">
        <f>Displacement_Number!V77*'Temporary Relocation Numbers'!$C$2</f>
        <v>0</v>
      </c>
      <c r="W77" s="43">
        <f>Displacement_Number!W77*'Temporary Relocation Numbers'!$C$2</f>
        <v>0</v>
      </c>
      <c r="X77" s="43">
        <f>Displacement_Number!X77*'Temporary Relocation Numbers'!$C$2</f>
        <v>0</v>
      </c>
      <c r="Y77" s="43">
        <f>Displacement_Number!Y77*'Temporary Relocation Numbers'!$C$2</f>
        <v>0</v>
      </c>
      <c r="Z77" s="43">
        <f>Displacement_Number!Z77*'Temporary Relocation Numbers'!$C$2</f>
        <v>0</v>
      </c>
      <c r="AA77" s="43">
        <f>Displacement_Number!AA77*'Temporary Relocation Numbers'!$C$2</f>
        <v>0</v>
      </c>
      <c r="AB77" s="44">
        <f>Displacement_Number!AB77*'Temporary Relocation Numbers'!$I$2</f>
        <v>165.59013431276801</v>
      </c>
      <c r="AC77" s="44">
        <f>Displacement_Number!AC77*'Temporary Relocation Numbers'!$I$2</f>
        <v>198.46135293638488</v>
      </c>
      <c r="AD77" s="44">
        <f>Displacement_Number!AD77*'Temporary Relocation Numbers'!$I$2</f>
        <v>128.36767841436253</v>
      </c>
      <c r="AE77" s="44">
        <f>Displacement_Number!AE77*'Temporary Relocation Numbers'!$I$2</f>
        <v>153.85669794180191</v>
      </c>
      <c r="AF77" s="44">
        <f>Displacement_Number!AF77*'Temporary Relocation Numbers'!$I$2</f>
        <v>124.2517555004798</v>
      </c>
      <c r="AG77" s="44">
        <f>Displacement_Number!AG77*'Temporary Relocation Numbers'!$I$2</f>
        <v>47.508831339092758</v>
      </c>
      <c r="AH77" s="45">
        <f>Displacement_Number!AH77*'Temporary Relocation Numbers'!$O$2</f>
        <v>103204.59721373658</v>
      </c>
      <c r="AI77" s="45">
        <f>Displacement_Number!AI77*'Temporary Relocation Numbers'!$O$2</f>
        <v>207369.25070214231</v>
      </c>
      <c r="AJ77" s="45">
        <f>Displacement_Number!AJ77*'Temporary Relocation Numbers'!$O$2</f>
        <v>155548.17215149003</v>
      </c>
      <c r="AK77" s="45">
        <f>Displacement_Number!AK77*'Temporary Relocation Numbers'!$O$2</f>
        <v>84453.108698175784</v>
      </c>
      <c r="AL77" s="45">
        <f>Displacement_Number!AL77*'Temporary Relocation Numbers'!$O$2</f>
        <v>53198.130336896669</v>
      </c>
      <c r="AM77" s="45">
        <f>Displacement_Number!AM77*'Temporary Relocation Numbers'!$O$2</f>
        <v>27121.076254153355</v>
      </c>
    </row>
    <row r="78" spans="1:39" x14ac:dyDescent="0.35">
      <c r="A78">
        <v>2097</v>
      </c>
      <c r="B78" s="43">
        <f>Displacement_Number!B78*'Temporary Relocation Numbers'!$C$2</f>
        <v>0</v>
      </c>
      <c r="C78" s="43">
        <f>Displacement_Number!C78*'Temporary Relocation Numbers'!$C$2</f>
        <v>0</v>
      </c>
      <c r="D78" s="43">
        <f>Displacement_Number!D78*'Temporary Relocation Numbers'!$C$2</f>
        <v>0</v>
      </c>
      <c r="E78" s="43">
        <f>Displacement_Number!E78*'Temporary Relocation Numbers'!$C$2</f>
        <v>0</v>
      </c>
      <c r="F78" s="43">
        <f>Displacement_Number!F78*'Temporary Relocation Numbers'!$C$2</f>
        <v>0</v>
      </c>
      <c r="G78" s="43">
        <f>Displacement_Number!G78*'Temporary Relocation Numbers'!$C$2</f>
        <v>0</v>
      </c>
      <c r="H78" s="44">
        <f>Displacement_Number!H78*'Temporary Relocation Numbers'!$I$2</f>
        <v>178.94044145045243</v>
      </c>
      <c r="I78" s="44">
        <f>Displacement_Number!I78*'Temporary Relocation Numbers'!$I$2</f>
        <v>218.63829869525904</v>
      </c>
      <c r="J78" s="44">
        <f>Displacement_Number!J78*'Temporary Relocation Numbers'!$I$2</f>
        <v>142.91934142109687</v>
      </c>
      <c r="K78" s="44">
        <f>Displacement_Number!K78*'Temporary Relocation Numbers'!$I$2</f>
        <v>155.18428681852137</v>
      </c>
      <c r="L78" s="44">
        <f>Displacement_Number!L78*'Temporary Relocation Numbers'!$I$2</f>
        <v>127.60805734481626</v>
      </c>
      <c r="M78" s="44">
        <f>Displacement_Number!M78*'Temporary Relocation Numbers'!$I$2</f>
        <v>52.256387048383601</v>
      </c>
      <c r="N78" s="45">
        <f>Displacement_Number!N78*'Temporary Relocation Numbers'!$O$2</f>
        <v>112396.38525514859</v>
      </c>
      <c r="O78" s="45">
        <f>Displacement_Number!O78*'Temporary Relocation Numbers'!$O$2</f>
        <v>230236.35709950328</v>
      </c>
      <c r="P78" s="45">
        <f>Displacement_Number!P78*'Temporary Relocation Numbers'!$O$2</f>
        <v>174533.77674348094</v>
      </c>
      <c r="Q78" s="45">
        <f>Displacement_Number!Q78*'Temporary Relocation Numbers'!$O$2</f>
        <v>85847.219372122112</v>
      </c>
      <c r="R78" s="45">
        <f>Displacement_Number!R78*'Temporary Relocation Numbers'!$O$2</f>
        <v>55061.899315660521</v>
      </c>
      <c r="S78" s="45">
        <f>Displacement_Number!S78*'Temporary Relocation Numbers'!$O$2</f>
        <v>30064.307663408094</v>
      </c>
      <c r="U78">
        <v>2097</v>
      </c>
      <c r="V78" s="43">
        <f>Displacement_Number!V78*'Temporary Relocation Numbers'!$C$2</f>
        <v>0</v>
      </c>
      <c r="W78" s="43">
        <f>Displacement_Number!W78*'Temporary Relocation Numbers'!$C$2</f>
        <v>0</v>
      </c>
      <c r="X78" s="43">
        <f>Displacement_Number!X78*'Temporary Relocation Numbers'!$C$2</f>
        <v>0</v>
      </c>
      <c r="Y78" s="43">
        <f>Displacement_Number!Y78*'Temporary Relocation Numbers'!$C$2</f>
        <v>0</v>
      </c>
      <c r="Z78" s="43">
        <f>Displacement_Number!Z78*'Temporary Relocation Numbers'!$C$2</f>
        <v>0</v>
      </c>
      <c r="AA78" s="43">
        <f>Displacement_Number!AA78*'Temporary Relocation Numbers'!$C$2</f>
        <v>0</v>
      </c>
      <c r="AB78" s="44">
        <f>Displacement_Number!AB78*'Temporary Relocation Numbers'!$I$2</f>
        <v>166.58919760965185</v>
      </c>
      <c r="AC78" s="44">
        <f>Displacement_Number!AC78*'Temporary Relocation Numbers'!$I$2</f>
        <v>199.65873981206761</v>
      </c>
      <c r="AD78" s="44">
        <f>Displacement_Number!AD78*'Temporary Relocation Numbers'!$I$2</f>
        <v>129.14216559345826</v>
      </c>
      <c r="AE78" s="44">
        <f>Displacement_Number!AE78*'Temporary Relocation Numbers'!$I$2</f>
        <v>154.78496930610348</v>
      </c>
      <c r="AF78" s="44">
        <f>Displacement_Number!AF78*'Temporary Relocation Numbers'!$I$2</f>
        <v>125.001409874571</v>
      </c>
      <c r="AG78" s="44">
        <f>Displacement_Number!AG78*'Temporary Relocation Numbers'!$I$2</f>
        <v>47.795468763874851</v>
      </c>
      <c r="AH78" s="45">
        <f>Displacement_Number!AH78*'Temporary Relocation Numbers'!$O$2</f>
        <v>104638.3002193782</v>
      </c>
      <c r="AI78" s="45">
        <f>Displacement_Number!AI78*'Temporary Relocation Numbers'!$O$2</f>
        <v>210249.99367324839</v>
      </c>
      <c r="AJ78" s="45">
        <f>Displacement_Number!AJ78*'Temporary Relocation Numbers'!$O$2</f>
        <v>157709.02436114306</v>
      </c>
      <c r="AK78" s="45">
        <f>Displacement_Number!AK78*'Temporary Relocation Numbers'!$O$2</f>
        <v>85626.318797776214</v>
      </c>
      <c r="AL78" s="45">
        <f>Displacement_Number!AL78*'Temporary Relocation Numbers'!$O$2</f>
        <v>53937.150898166525</v>
      </c>
      <c r="AM78" s="45">
        <f>Displacement_Number!AM78*'Temporary Relocation Numbers'!$O$2</f>
        <v>27497.838235611285</v>
      </c>
    </row>
    <row r="79" spans="1:39" x14ac:dyDescent="0.35">
      <c r="A79">
        <v>2098</v>
      </c>
      <c r="B79" s="43">
        <f>Displacement_Number!B79*'Temporary Relocation Numbers'!$C$2</f>
        <v>0</v>
      </c>
      <c r="C79" s="43">
        <f>Displacement_Number!C79*'Temporary Relocation Numbers'!$C$2</f>
        <v>0</v>
      </c>
      <c r="D79" s="43">
        <f>Displacement_Number!D79*'Temporary Relocation Numbers'!$C$2</f>
        <v>0</v>
      </c>
      <c r="E79" s="43">
        <f>Displacement_Number!E79*'Temporary Relocation Numbers'!$C$2</f>
        <v>0</v>
      </c>
      <c r="F79" s="43">
        <f>Displacement_Number!F79*'Temporary Relocation Numbers'!$C$2</f>
        <v>0</v>
      </c>
      <c r="G79" s="43">
        <f>Displacement_Number!G79*'Temporary Relocation Numbers'!$C$2</f>
        <v>0</v>
      </c>
      <c r="H79" s="44">
        <f>Displacement_Number!H79*'Temporary Relocation Numbers'!$I$2</f>
        <v>180.02005182774508</v>
      </c>
      <c r="I79" s="44">
        <f>Displacement_Number!I79*'Temporary Relocation Numbers'!$I$2</f>
        <v>219.95742015395038</v>
      </c>
      <c r="J79" s="44">
        <f>Displacement_Number!J79*'Temporary Relocation Numbers'!$I$2</f>
        <v>143.78162388146939</v>
      </c>
      <c r="K79" s="44">
        <f>Displacement_Number!K79*'Temporary Relocation Numbers'!$I$2</f>
        <v>156.12056799165362</v>
      </c>
      <c r="L79" s="44">
        <f>Displacement_Number!L79*'Temporary Relocation Numbers'!$I$2</f>
        <v>128.37796146385668</v>
      </c>
      <c r="M79" s="44">
        <f>Displacement_Number!M79*'Temporary Relocation Numbers'!$I$2</f>
        <v>52.571668140125375</v>
      </c>
      <c r="N79" s="45">
        <f>Displacement_Number!N79*'Temporary Relocation Numbers'!$O$2</f>
        <v>113957.77922125105</v>
      </c>
      <c r="O79" s="45">
        <f>Displacement_Number!O79*'Temporary Relocation Numbers'!$O$2</f>
        <v>233434.76653176843</v>
      </c>
      <c r="P79" s="45">
        <f>Displacement_Number!P79*'Temporary Relocation Numbers'!$O$2</f>
        <v>176958.37416509469</v>
      </c>
      <c r="Q79" s="45">
        <f>Displacement_Number!Q79*'Temporary Relocation Numbers'!$O$2</f>
        <v>87039.796251085092</v>
      </c>
      <c r="R79" s="45">
        <f>Displacement_Number!R79*'Temporary Relocation Numbers'!$O$2</f>
        <v>55826.81108002417</v>
      </c>
      <c r="S79" s="45">
        <f>Displacement_Number!S79*'Temporary Relocation Numbers'!$O$2</f>
        <v>30481.956580445163</v>
      </c>
      <c r="U79">
        <v>2098</v>
      </c>
      <c r="V79" s="43">
        <f>Displacement_Number!V79*'Temporary Relocation Numbers'!$C$2</f>
        <v>0</v>
      </c>
      <c r="W79" s="43">
        <f>Displacement_Number!W79*'Temporary Relocation Numbers'!$C$2</f>
        <v>0</v>
      </c>
      <c r="X79" s="43">
        <f>Displacement_Number!X79*'Temporary Relocation Numbers'!$C$2</f>
        <v>0</v>
      </c>
      <c r="Y79" s="43">
        <f>Displacement_Number!Y79*'Temporary Relocation Numbers'!$C$2</f>
        <v>0</v>
      </c>
      <c r="Z79" s="43">
        <f>Displacement_Number!Z79*'Temporary Relocation Numbers'!$C$2</f>
        <v>0</v>
      </c>
      <c r="AA79" s="43">
        <f>Displacement_Number!AA79*'Temporary Relocation Numbers'!$C$2</f>
        <v>0</v>
      </c>
      <c r="AB79" s="44">
        <f>Displacement_Number!AB79*'Temporary Relocation Numbers'!$I$2</f>
        <v>167.59428860544017</v>
      </c>
      <c r="AC79" s="44">
        <f>Displacement_Number!AC79*'Temporary Relocation Numbers'!$I$2</f>
        <v>200.86335094229079</v>
      </c>
      <c r="AD79" s="44">
        <f>Displacement_Number!AD79*'Temporary Relocation Numbers'!$I$2</f>
        <v>129.92132552505674</v>
      </c>
      <c r="AE79" s="44">
        <f>Displacement_Number!AE79*'Temporary Relocation Numbers'!$I$2</f>
        <v>155.71884125677741</v>
      </c>
      <c r="AF79" s="44">
        <f>Displacement_Number!AF79*'Temporary Relocation Numbers'!$I$2</f>
        <v>125.75558717615186</v>
      </c>
      <c r="AG79" s="44">
        <f>Displacement_Number!AG79*'Temporary Relocation Numbers'!$I$2</f>
        <v>48.08383557266766</v>
      </c>
      <c r="AH79" s="45">
        <f>Displacement_Number!AH79*'Temporary Relocation Numbers'!$O$2</f>
        <v>106091.92001520052</v>
      </c>
      <c r="AI79" s="45">
        <f>Displacement_Number!AI79*'Temporary Relocation Numbers'!$O$2</f>
        <v>213170.75549978993</v>
      </c>
      <c r="AJ79" s="45">
        <f>Displacement_Number!AJ79*'Temporary Relocation Numbers'!$O$2</f>
        <v>159899.89481020949</v>
      </c>
      <c r="AK79" s="45">
        <f>Displacement_Number!AK79*'Temporary Relocation Numbers'!$O$2</f>
        <v>86815.826958620659</v>
      </c>
      <c r="AL79" s="45">
        <f>Displacement_Number!AL79*'Temporary Relocation Numbers'!$O$2</f>
        <v>54686.437823808963</v>
      </c>
      <c r="AM79" s="45">
        <f>Displacement_Number!AM79*'Temporary Relocation Numbers'!$O$2</f>
        <v>27879.834138811195</v>
      </c>
    </row>
    <row r="80" spans="1:39" x14ac:dyDescent="0.35">
      <c r="A80">
        <v>2099</v>
      </c>
      <c r="B80" s="43">
        <f>Displacement_Number!B80*'Temporary Relocation Numbers'!$C$2</f>
        <v>0</v>
      </c>
      <c r="C80" s="43">
        <f>Displacement_Number!C80*'Temporary Relocation Numbers'!$C$2</f>
        <v>0</v>
      </c>
      <c r="D80" s="43">
        <f>Displacement_Number!D80*'Temporary Relocation Numbers'!$C$2</f>
        <v>0</v>
      </c>
      <c r="E80" s="43">
        <f>Displacement_Number!E80*'Temporary Relocation Numbers'!$C$2</f>
        <v>0</v>
      </c>
      <c r="F80" s="43">
        <f>Displacement_Number!F80*'Temporary Relocation Numbers'!$C$2</f>
        <v>0</v>
      </c>
      <c r="G80" s="43">
        <f>Displacement_Number!G80*'Temporary Relocation Numbers'!$C$2</f>
        <v>0</v>
      </c>
      <c r="H80" s="44">
        <f>Displacement_Number!H80*'Temporary Relocation Numbers'!$I$2</f>
        <v>181.10617587269891</v>
      </c>
      <c r="I80" s="44">
        <f>Displacement_Number!I80*'Temporary Relocation Numbers'!$I$2</f>
        <v>221.28450033457278</v>
      </c>
      <c r="J80" s="44">
        <f>Displacement_Number!J80*'Temporary Relocation Numbers'!$I$2</f>
        <v>144.64910879403678</v>
      </c>
      <c r="K80" s="44">
        <f>Displacement_Number!K80*'Temporary Relocation Numbers'!$I$2</f>
        <v>157.06249807714116</v>
      </c>
      <c r="L80" s="44">
        <f>Displacement_Number!L80*'Temporary Relocation Numbers'!$I$2</f>
        <v>129.15251068419278</v>
      </c>
      <c r="M80" s="44">
        <f>Displacement_Number!M80*'Temporary Relocation Numbers'!$I$2</f>
        <v>52.88885143315629</v>
      </c>
      <c r="N80" s="45">
        <f>Displacement_Number!N80*'Temporary Relocation Numbers'!$O$2</f>
        <v>115540.86384147769</v>
      </c>
      <c r="O80" s="45">
        <f>Displacement_Number!O80*'Temporary Relocation Numbers'!$O$2</f>
        <v>236677.60779498011</v>
      </c>
      <c r="P80" s="45">
        <f>Displacement_Number!P80*'Temporary Relocation Numbers'!$O$2</f>
        <v>179416.65373561159</v>
      </c>
      <c r="Q80" s="45">
        <f>Displacement_Number!Q80*'Temporary Relocation Numbers'!$O$2</f>
        <v>88248.940231727509</v>
      </c>
      <c r="R80" s="45">
        <f>Displacement_Number!R80*'Temporary Relocation Numbers'!$O$2</f>
        <v>56602.348885525775</v>
      </c>
      <c r="S80" s="45">
        <f>Displacement_Number!S80*'Temporary Relocation Numbers'!$O$2</f>
        <v>30905.407414488091</v>
      </c>
      <c r="U80">
        <v>2099</v>
      </c>
      <c r="V80" s="43">
        <f>Displacement_Number!V80*'Temporary Relocation Numbers'!$C$2</f>
        <v>0</v>
      </c>
      <c r="W80" s="43">
        <f>Displacement_Number!W80*'Temporary Relocation Numbers'!$C$2</f>
        <v>0</v>
      </c>
      <c r="X80" s="43">
        <f>Displacement_Number!X80*'Temporary Relocation Numbers'!$C$2</f>
        <v>0</v>
      </c>
      <c r="Y80" s="43">
        <f>Displacement_Number!Y80*'Temporary Relocation Numbers'!$C$2</f>
        <v>0</v>
      </c>
      <c r="Z80" s="43">
        <f>Displacement_Number!Z80*'Temporary Relocation Numbers'!$C$2</f>
        <v>0</v>
      </c>
      <c r="AA80" s="43">
        <f>Displacement_Number!AA80*'Temporary Relocation Numbers'!$C$2</f>
        <v>0</v>
      </c>
      <c r="AB80" s="44">
        <f>Displacement_Number!AB80*'Temporary Relocation Numbers'!$I$2</f>
        <v>168.60544366735223</v>
      </c>
      <c r="AC80" s="44">
        <f>Displacement_Number!AC80*'Temporary Relocation Numbers'!$I$2</f>
        <v>202.07522991351325</v>
      </c>
      <c r="AD80" s="44">
        <f>Displacement_Number!AD80*'Temporary Relocation Numbers'!$I$2</f>
        <v>130.70518640151099</v>
      </c>
      <c r="AE80" s="44">
        <f>Displacement_Number!AE80*'Temporary Relocation Numbers'!$I$2</f>
        <v>156.65834758412348</v>
      </c>
      <c r="AF80" s="44">
        <f>Displacement_Number!AF80*'Temporary Relocation Numbers'!$I$2</f>
        <v>126.51431469362862</v>
      </c>
      <c r="AG80" s="44">
        <f>Displacement_Number!AG80*'Temporary Relocation Numbers'!$I$2</f>
        <v>48.373942199450831</v>
      </c>
      <c r="AH80" s="45">
        <f>Displacement_Number!AH80*'Temporary Relocation Numbers'!$O$2</f>
        <v>107565.73328230795</v>
      </c>
      <c r="AI80" s="45">
        <f>Displacement_Number!AI80*'Temporary Relocation Numbers'!$O$2</f>
        <v>216132.09211778955</v>
      </c>
      <c r="AJ80" s="45">
        <f>Displacement_Number!AJ80*'Temporary Relocation Numbers'!$O$2</f>
        <v>162121.20050763307</v>
      </c>
      <c r="AK80" s="45">
        <f>Displacement_Number!AK80*'Temporary Relocation Numbers'!$O$2</f>
        <v>88021.859590966138</v>
      </c>
      <c r="AL80" s="45">
        <f>Displacement_Number!AL80*'Temporary Relocation Numbers'!$O$2</f>
        <v>55446.133732639981</v>
      </c>
      <c r="AM80" s="45">
        <f>Displacement_Number!AM80*'Temporary Relocation Numbers'!$O$2</f>
        <v>28267.136672620054</v>
      </c>
    </row>
    <row r="81" spans="1:39" x14ac:dyDescent="0.35">
      <c r="A81">
        <v>2100</v>
      </c>
      <c r="B81" s="43">
        <f>Displacement_Number!B81*'Temporary Relocation Numbers'!$C$2</f>
        <v>0</v>
      </c>
      <c r="C81" s="43">
        <f>Displacement_Number!C81*'Temporary Relocation Numbers'!$C$2</f>
        <v>0</v>
      </c>
      <c r="D81" s="43">
        <f>Displacement_Number!D81*'Temporary Relocation Numbers'!$C$2</f>
        <v>0</v>
      </c>
      <c r="E81" s="43">
        <f>Displacement_Number!E81*'Temporary Relocation Numbers'!$C$2</f>
        <v>0</v>
      </c>
      <c r="F81" s="43">
        <f>Displacement_Number!F81*'Temporary Relocation Numbers'!$C$2</f>
        <v>0</v>
      </c>
      <c r="G81" s="43">
        <f>Displacement_Number!G81*'Temporary Relocation Numbers'!$C$2</f>
        <v>0</v>
      </c>
      <c r="H81" s="44">
        <f>Displacement_Number!H81*'Temporary Relocation Numbers'!$I$2</f>
        <v>173.32889698075431</v>
      </c>
      <c r="I81" s="44">
        <f>Displacement_Number!I81*'Temporary Relocation Numbers'!$I$2</f>
        <v>211.78183558405496</v>
      </c>
      <c r="J81" s="44">
        <f>Displacement_Number!J81*'Temporary Relocation Numbers'!$I$2</f>
        <v>138.43741305731484</v>
      </c>
      <c r="K81" s="44">
        <f>Displacement_Number!K81*'Temporary Relocation Numbers'!$I$2</f>
        <v>150.31773167077606</v>
      </c>
      <c r="L81" s="44">
        <f>Displacement_Number!L81*'Temporary Relocation Numbers'!$I$2</f>
        <v>123.60628847312994</v>
      </c>
      <c r="M81" s="44">
        <f>Displacement_Number!M81*'Temporary Relocation Numbers'!$I$2</f>
        <v>50.617634861506055</v>
      </c>
      <c r="N81" s="45">
        <f>Displacement_Number!N81*'Temporary Relocation Numbers'!$O$2</f>
        <v>111442.94445675497</v>
      </c>
      <c r="O81" s="45">
        <f>Displacement_Number!O81*'Temporary Relocation Numbers'!$O$2</f>
        <v>228283.29841675411</v>
      </c>
      <c r="P81" s="45">
        <f>Displacement_Number!P81*'Temporary Relocation Numbers'!$O$2</f>
        <v>173053.23425924353</v>
      </c>
      <c r="Q81" s="45">
        <f>Displacement_Number!Q81*'Temporary Relocation Numbers'!$O$2</f>
        <v>85118.990958083523</v>
      </c>
      <c r="R81" s="45">
        <f>Displacement_Number!R81*'Temporary Relocation Numbers'!$O$2</f>
        <v>54594.817913305655</v>
      </c>
      <c r="S81" s="45">
        <f>Displacement_Number!S81*'Temporary Relocation Numbers'!$O$2</f>
        <v>29809.276886068765</v>
      </c>
      <c r="U81">
        <v>2100</v>
      </c>
      <c r="V81" s="43">
        <f>Displacement_Number!V81*'Temporary Relocation Numbers'!$C$2</f>
        <v>0</v>
      </c>
      <c r="W81" s="43">
        <f>Displacement_Number!W81*'Temporary Relocation Numbers'!$C$2</f>
        <v>0</v>
      </c>
      <c r="X81" s="43">
        <f>Displacement_Number!X81*'Temporary Relocation Numbers'!$C$2</f>
        <v>0</v>
      </c>
      <c r="Y81" s="43">
        <f>Displacement_Number!Y81*'Temporary Relocation Numbers'!$C$2</f>
        <v>0</v>
      </c>
      <c r="Z81" s="43">
        <f>Displacement_Number!Z81*'Temporary Relocation Numbers'!$C$2</f>
        <v>0</v>
      </c>
      <c r="AA81" s="43">
        <f>Displacement_Number!AA81*'Temporary Relocation Numbers'!$C$2</f>
        <v>0</v>
      </c>
      <c r="AB81" s="44">
        <f>Displacement_Number!AB81*'Temporary Relocation Numbers'!$I$2</f>
        <v>161.36498622970655</v>
      </c>
      <c r="AC81" s="44">
        <f>Displacement_Number!AC81*'Temporary Relocation Numbers'!$I$2</f>
        <v>193.39747272153377</v>
      </c>
      <c r="AD81" s="44">
        <f>Displacement_Number!AD81*'Temporary Relocation Numbers'!$I$2</f>
        <v>125.09228732521071</v>
      </c>
      <c r="AE81" s="44">
        <f>Displacement_Number!AE81*'Temporary Relocation Numbers'!$I$2</f>
        <v>149.93093669356765</v>
      </c>
      <c r="AF81" s="44">
        <f>Displacement_Number!AF81*'Temporary Relocation Numbers'!$I$2</f>
        <v>121.08138506296153</v>
      </c>
      <c r="AG81" s="44">
        <f>Displacement_Number!AG81*'Temporary Relocation Numbers'!$I$2</f>
        <v>46.296610281999378</v>
      </c>
      <c r="AH81" s="45">
        <f>Displacement_Number!AH81*'Temporary Relocation Numbers'!$O$2</f>
        <v>103750.67003200838</v>
      </c>
      <c r="AI81" s="45">
        <f>Displacement_Number!AI81*'Temporary Relocation Numbers'!$O$2</f>
        <v>208466.47615731572</v>
      </c>
      <c r="AJ81" s="45">
        <f>Displacement_Number!AJ81*'Temporary Relocation Numbers'!$O$2</f>
        <v>156371.20359618319</v>
      </c>
      <c r="AK81" s="45">
        <f>Displacement_Number!AK81*'Temporary Relocation Numbers'!$O$2</f>
        <v>84899.964248448596</v>
      </c>
      <c r="AL81" s="45">
        <f>Displacement_Number!AL81*'Temporary Relocation Numbers'!$O$2</f>
        <v>53479.61055913617</v>
      </c>
      <c r="AM81" s="45">
        <f>Displacement_Number!AM81*'Temporary Relocation Numbers'!$O$2</f>
        <v>27264.578413403091</v>
      </c>
    </row>
    <row r="82" spans="1:39" x14ac:dyDescent="0.35">
      <c r="A82">
        <v>2101</v>
      </c>
      <c r="B82" s="43">
        <f>Displacement_Number!B82*'Temporary Relocation Numbers'!$C$2</f>
        <v>0</v>
      </c>
      <c r="C82" s="43">
        <f>Displacement_Number!C82*'Temporary Relocation Numbers'!$C$2</f>
        <v>0</v>
      </c>
      <c r="D82" s="43">
        <f>Displacement_Number!D82*'Temporary Relocation Numbers'!$C$2</f>
        <v>0</v>
      </c>
      <c r="E82" s="43">
        <f>Displacement_Number!E82*'Temporary Relocation Numbers'!$C$2</f>
        <v>0</v>
      </c>
      <c r="F82" s="43">
        <f>Displacement_Number!F82*'Temporary Relocation Numbers'!$C$2</f>
        <v>0</v>
      </c>
      <c r="G82" s="43">
        <f>Displacement_Number!G82*'Temporary Relocation Numbers'!$C$2</f>
        <v>0</v>
      </c>
      <c r="H82" s="44">
        <f>Displacement_Number!H82*'Temporary Relocation Numbers'!$I$2</f>
        <v>174.37465094418644</v>
      </c>
      <c r="I82" s="44">
        <f>Displacement_Number!I82*'Temporary Relocation Numbers'!$I$2</f>
        <v>213.05958959854888</v>
      </c>
      <c r="J82" s="44">
        <f>Displacement_Number!J82*'Temporary Relocation Numbers'!$I$2</f>
        <v>139.27265447356899</v>
      </c>
      <c r="K82" s="44">
        <f>Displacement_Number!K82*'Temporary Relocation Numbers'!$I$2</f>
        <v>151.22465121164345</v>
      </c>
      <c r="L82" s="44">
        <f>Displacement_Number!L82*'Temporary Relocation Numbers'!$I$2</f>
        <v>124.35204851849768</v>
      </c>
      <c r="M82" s="44">
        <f>Displacement_Number!M82*'Temporary Relocation Numbers'!$I$2</f>
        <v>50.923028787147068</v>
      </c>
      <c r="N82" s="45">
        <f>Displacement_Number!N82*'Temporary Relocation Numbers'!$O$2</f>
        <v>112991.09336425283</v>
      </c>
      <c r="O82" s="45">
        <f>Displacement_Number!O82*'Temporary Relocation Numbers'!$O$2</f>
        <v>231454.57624655915</v>
      </c>
      <c r="P82" s="45">
        <f>Displacement_Number!P82*'Temporary Relocation Numbers'!$O$2</f>
        <v>175457.2642035652</v>
      </c>
      <c r="Q82" s="45">
        <f>Displacement_Number!Q82*'Temporary Relocation Numbers'!$O$2</f>
        <v>86301.451395587588</v>
      </c>
      <c r="R82" s="45">
        <f>Displacement_Number!R82*'Temporary Relocation Numbers'!$O$2</f>
        <v>55353.241051886005</v>
      </c>
      <c r="S82" s="45">
        <f>Displacement_Number!S82*'Temporary Relocation Numbers'!$O$2</f>
        <v>30223.382953253458</v>
      </c>
      <c r="U82">
        <v>2101</v>
      </c>
      <c r="V82" s="43">
        <f>Displacement_Number!V82*'Temporary Relocation Numbers'!$C$2</f>
        <v>0</v>
      </c>
      <c r="W82" s="43">
        <f>Displacement_Number!W82*'Temporary Relocation Numbers'!$C$2</f>
        <v>0</v>
      </c>
      <c r="X82" s="43">
        <f>Displacement_Number!X82*'Temporary Relocation Numbers'!$C$2</f>
        <v>0</v>
      </c>
      <c r="Y82" s="43">
        <f>Displacement_Number!Y82*'Temporary Relocation Numbers'!$C$2</f>
        <v>0</v>
      </c>
      <c r="Z82" s="43">
        <f>Displacement_Number!Z82*'Temporary Relocation Numbers'!$C$2</f>
        <v>0</v>
      </c>
      <c r="AA82" s="43">
        <f>Displacement_Number!AA82*'Temporary Relocation Numbers'!$C$2</f>
        <v>0</v>
      </c>
      <c r="AB82" s="44">
        <f>Displacement_Number!AB82*'Temporary Relocation Numbers'!$I$2</f>
        <v>162.33855772787183</v>
      </c>
      <c r="AC82" s="44">
        <f>Displacement_Number!AC82*'Temporary Relocation Numbers'!$I$2</f>
        <v>194.56430743368657</v>
      </c>
      <c r="AD82" s="44">
        <f>Displacement_Number!AD82*'Temporary Relocation Numbers'!$I$2</f>
        <v>125.84701292229136</v>
      </c>
      <c r="AE82" s="44">
        <f>Displacement_Number!AE82*'Temporary Relocation Numbers'!$I$2</f>
        <v>150.83552256481909</v>
      </c>
      <c r="AF82" s="44">
        <f>Displacement_Number!AF82*'Temporary Relocation Numbers'!$I$2</f>
        <v>121.81191148142423</v>
      </c>
      <c r="AG82" s="44">
        <f>Displacement_Number!AG82*'Temporary Relocation Numbers'!$I$2</f>
        <v>46.575933952427221</v>
      </c>
      <c r="AH82" s="45">
        <f>Displacement_Number!AH82*'Temporary Relocation Numbers'!$O$2</f>
        <v>105191.95900050431</v>
      </c>
      <c r="AI82" s="45">
        <f>Displacement_Number!AI82*'Temporary Relocation Numbers'!$O$2</f>
        <v>211362.46162221979</v>
      </c>
      <c r="AJ82" s="45">
        <f>Displacement_Number!AJ82*'Temporary Relocation Numbers'!$O$2</f>
        <v>158543.48923698027</v>
      </c>
      <c r="AK82" s="45">
        <f>Displacement_Number!AK82*'Temporary Relocation Numbers'!$O$2</f>
        <v>86079.381999285615</v>
      </c>
      <c r="AL82" s="45">
        <f>Displacement_Number!AL82*'Temporary Relocation Numbers'!$O$2</f>
        <v>54222.541402036368</v>
      </c>
      <c r="AM82" s="45">
        <f>Displacement_Number!AM82*'Temporary Relocation Numbers'!$O$2</f>
        <v>27643.333905640462</v>
      </c>
    </row>
    <row r="83" spans="1:39" x14ac:dyDescent="0.35">
      <c r="A83">
        <v>2102</v>
      </c>
      <c r="B83" s="43">
        <f>Displacement_Number!B83*'Temporary Relocation Numbers'!$C$2</f>
        <v>0</v>
      </c>
      <c r="C83" s="43">
        <f>Displacement_Number!C83*'Temporary Relocation Numbers'!$C$2</f>
        <v>0</v>
      </c>
      <c r="D83" s="43">
        <f>Displacement_Number!D83*'Temporary Relocation Numbers'!$C$2</f>
        <v>0</v>
      </c>
      <c r="E83" s="43">
        <f>Displacement_Number!E83*'Temporary Relocation Numbers'!$C$2</f>
        <v>0</v>
      </c>
      <c r="F83" s="43">
        <f>Displacement_Number!F83*'Temporary Relocation Numbers'!$C$2</f>
        <v>0</v>
      </c>
      <c r="G83" s="43">
        <f>Displacement_Number!G83*'Temporary Relocation Numbers'!$C$2</f>
        <v>0</v>
      </c>
      <c r="H83" s="44">
        <f>Displacement_Number!H83*'Temporary Relocation Numbers'!$I$2</f>
        <v>175.42671430767291</v>
      </c>
      <c r="I83" s="44">
        <f>Displacement_Number!I83*'Temporary Relocation Numbers'!$I$2</f>
        <v>214.34505275068929</v>
      </c>
      <c r="J83" s="44">
        <f>Displacement_Number!J83*'Temporary Relocation Numbers'!$I$2</f>
        <v>140.11293519392473</v>
      </c>
      <c r="K83" s="44">
        <f>Displacement_Number!K83*'Temporary Relocation Numbers'!$I$2</f>
        <v>152.1370425158515</v>
      </c>
      <c r="L83" s="44">
        <f>Displacement_Number!L83*'Temporary Relocation Numbers'!$I$2</f>
        <v>125.1023079955055</v>
      </c>
      <c r="M83" s="44">
        <f>Displacement_Number!M83*'Temporary Relocation Numbers'!$I$2</f>
        <v>51.230265261340058</v>
      </c>
      <c r="N83" s="45">
        <f>Displacement_Number!N83*'Temporary Relocation Numbers'!$O$2</f>
        <v>114560.74892747906</v>
      </c>
      <c r="O83" s="45">
        <f>Displacement_Number!O83*'Temporary Relocation Numbers'!$O$2</f>
        <v>234669.90899910097</v>
      </c>
      <c r="P83" s="45">
        <f>Displacement_Number!P83*'Temporary Relocation Numbers'!$O$2</f>
        <v>177894.69057643643</v>
      </c>
      <c r="Q83" s="45">
        <f>Displacement_Number!Q83*'Temporary Relocation Numbers'!$O$2</f>
        <v>87500.338398662119</v>
      </c>
      <c r="R83" s="45">
        <f>Displacement_Number!R83*'Temporary Relocation Numbers'!$O$2</f>
        <v>56122.200092574276</v>
      </c>
      <c r="S83" s="45">
        <f>Displacement_Number!S83*'Temporary Relocation Numbers'!$O$2</f>
        <v>30643.241720697679</v>
      </c>
      <c r="U83">
        <v>2102</v>
      </c>
      <c r="V83" s="43">
        <f>Displacement_Number!V83*'Temporary Relocation Numbers'!$C$2</f>
        <v>0</v>
      </c>
      <c r="W83" s="43">
        <f>Displacement_Number!W83*'Temporary Relocation Numbers'!$C$2</f>
        <v>0</v>
      </c>
      <c r="X83" s="43">
        <f>Displacement_Number!X83*'Temporary Relocation Numbers'!$C$2</f>
        <v>0</v>
      </c>
      <c r="Y83" s="43">
        <f>Displacement_Number!Y83*'Temporary Relocation Numbers'!$C$2</f>
        <v>0</v>
      </c>
      <c r="Z83" s="43">
        <f>Displacement_Number!Z83*'Temporary Relocation Numbers'!$C$2</f>
        <v>0</v>
      </c>
      <c r="AA83" s="43">
        <f>Displacement_Number!AA83*'Temporary Relocation Numbers'!$C$2</f>
        <v>0</v>
      </c>
      <c r="AB83" s="44">
        <f>Displacement_Number!AB83*'Temporary Relocation Numbers'!$I$2</f>
        <v>163.31800312398846</v>
      </c>
      <c r="AC83" s="44">
        <f>Displacement_Number!AC83*'Temporary Relocation Numbers'!$I$2</f>
        <v>195.7381820684729</v>
      </c>
      <c r="AD83" s="44">
        <f>Displacement_Number!AD83*'Temporary Relocation Numbers'!$I$2</f>
        <v>126.60629204332676</v>
      </c>
      <c r="AE83" s="44">
        <f>Displacement_Number!AE83*'Temporary Relocation Numbers'!$I$2</f>
        <v>151.74556611956473</v>
      </c>
      <c r="AF83" s="44">
        <f>Displacement_Number!AF83*'Temporary Relocation Numbers'!$I$2</f>
        <v>122.54684542171863</v>
      </c>
      <c r="AG83" s="44">
        <f>Displacement_Number!AG83*'Temporary Relocation Numbers'!$I$2</f>
        <v>46.856942880423297</v>
      </c>
      <c r="AH83" s="45">
        <f>Displacement_Number!AH83*'Temporary Relocation Numbers'!$O$2</f>
        <v>106653.27014225532</v>
      </c>
      <c r="AI83" s="45">
        <f>Displacement_Number!AI83*'Temporary Relocation Numbers'!$O$2</f>
        <v>214298.67768902949</v>
      </c>
      <c r="AJ83" s="45">
        <f>Displacement_Number!AJ83*'Temporary Relocation Numbers'!$O$2</f>
        <v>160745.95194872585</v>
      </c>
      <c r="AK83" s="45">
        <f>Displacement_Number!AK83*'Temporary Relocation Numbers'!$O$2</f>
        <v>87275.184047139788</v>
      </c>
      <c r="AL83" s="45">
        <f>Displacement_Number!AL83*'Temporary Relocation Numbers'!$O$2</f>
        <v>54975.792930363459</v>
      </c>
      <c r="AM83" s="45">
        <f>Displacement_Number!AM83*'Temporary Relocation Numbers'!$O$2</f>
        <v>28027.351013176798</v>
      </c>
    </row>
    <row r="84" spans="1:39" x14ac:dyDescent="0.35">
      <c r="A84">
        <v>2103</v>
      </c>
      <c r="B84" s="43">
        <f>Displacement_Number!B84*'Temporary Relocation Numbers'!$C$2</f>
        <v>0</v>
      </c>
      <c r="C84" s="43">
        <f>Displacement_Number!C84*'Temporary Relocation Numbers'!$C$2</f>
        <v>0</v>
      </c>
      <c r="D84" s="43">
        <f>Displacement_Number!D84*'Temporary Relocation Numbers'!$C$2</f>
        <v>0</v>
      </c>
      <c r="E84" s="43">
        <f>Displacement_Number!E84*'Temporary Relocation Numbers'!$C$2</f>
        <v>0</v>
      </c>
      <c r="F84" s="43">
        <f>Displacement_Number!F84*'Temporary Relocation Numbers'!$C$2</f>
        <v>0</v>
      </c>
      <c r="G84" s="43">
        <f>Displacement_Number!G84*'Temporary Relocation Numbers'!$C$2</f>
        <v>0</v>
      </c>
      <c r="H84" s="44">
        <f>Displacement_Number!H84*'Temporary Relocation Numbers'!$I$2</f>
        <v>176.48512513803487</v>
      </c>
      <c r="I84" s="44">
        <f>Displacement_Number!I84*'Temporary Relocation Numbers'!$I$2</f>
        <v>215.63827155240472</v>
      </c>
      <c r="J84" s="44">
        <f>Displacement_Number!J84*'Temporary Relocation Numbers'!$I$2</f>
        <v>140.95828562226919</v>
      </c>
      <c r="K84" s="44">
        <f>Displacement_Number!K84*'Temporary Relocation Numbers'!$I$2</f>
        <v>153.05493859646555</v>
      </c>
      <c r="L84" s="44">
        <f>Displacement_Number!L84*'Temporary Relocation Numbers'!$I$2</f>
        <v>125.85709405080088</v>
      </c>
      <c r="M84" s="44">
        <f>Displacement_Number!M84*'Temporary Relocation Numbers'!$I$2</f>
        <v>51.539355400825976</v>
      </c>
      <c r="N84" s="45">
        <f>Displacement_Number!N84*'Temporary Relocation Numbers'!$O$2</f>
        <v>116152.20991371528</v>
      </c>
      <c r="O84" s="45">
        <f>Displacement_Number!O84*'Temporary Relocation Numbers'!$O$2</f>
        <v>237929.90867885237</v>
      </c>
      <c r="P84" s="45">
        <f>Displacement_Number!P84*'Temporary Relocation Numbers'!$O$2</f>
        <v>180365.97731610481</v>
      </c>
      <c r="Q84" s="45">
        <f>Displacement_Number!Q84*'Temporary Relocation Numbers'!$O$2</f>
        <v>88715.880162727291</v>
      </c>
      <c r="R84" s="45">
        <f>Displacement_Number!R84*'Temporary Relocation Numbers'!$O$2</f>
        <v>56901.841398564822</v>
      </c>
      <c r="S84" s="45">
        <f>Displacement_Number!S84*'Temporary Relocation Numbers'!$O$2</f>
        <v>31068.933104062919</v>
      </c>
      <c r="U84">
        <v>2103</v>
      </c>
      <c r="V84" s="43">
        <f>Displacement_Number!V84*'Temporary Relocation Numbers'!$C$2</f>
        <v>0</v>
      </c>
      <c r="W84" s="43">
        <f>Displacement_Number!W84*'Temporary Relocation Numbers'!$C$2</f>
        <v>0</v>
      </c>
      <c r="X84" s="43">
        <f>Displacement_Number!X84*'Temporary Relocation Numbers'!$C$2</f>
        <v>0</v>
      </c>
      <c r="Y84" s="43">
        <f>Displacement_Number!Y84*'Temporary Relocation Numbers'!$C$2</f>
        <v>0</v>
      </c>
      <c r="Z84" s="43">
        <f>Displacement_Number!Z84*'Temporary Relocation Numbers'!$C$2</f>
        <v>0</v>
      </c>
      <c r="AA84" s="43">
        <f>Displacement_Number!AA84*'Temporary Relocation Numbers'!$C$2</f>
        <v>0</v>
      </c>
      <c r="AB84" s="44">
        <f>Displacement_Number!AB84*'Temporary Relocation Numbers'!$I$2</f>
        <v>164.30335785734084</v>
      </c>
      <c r="AC84" s="44">
        <f>Displacement_Number!AC84*'Temporary Relocation Numbers'!$I$2</f>
        <v>196.91913910021259</v>
      </c>
      <c r="AD84" s="44">
        <f>Displacement_Number!AD84*'Temporary Relocation Numbers'!$I$2</f>
        <v>127.37015216132228</v>
      </c>
      <c r="AE84" s="44">
        <f>Displacement_Number!AE84*'Temporary Relocation Numbers'!$I$2</f>
        <v>152.66110028592132</v>
      </c>
      <c r="AF84" s="44">
        <f>Displacement_Number!AF84*'Temporary Relocation Numbers'!$I$2</f>
        <v>123.28621347596808</v>
      </c>
      <c r="AG84" s="44">
        <f>Displacement_Number!AG84*'Temporary Relocation Numbers'!$I$2</f>
        <v>47.139647233736952</v>
      </c>
      <c r="AH84" s="45">
        <f>Displacement_Number!AH84*'Temporary Relocation Numbers'!$O$2</f>
        <v>108134.88160233191</v>
      </c>
      <c r="AI84" s="45">
        <f>Displacement_Number!AI84*'Temporary Relocation Numbers'!$O$2</f>
        <v>217275.6832353182</v>
      </c>
      <c r="AJ84" s="45">
        <f>Displacement_Number!AJ84*'Temporary Relocation Numbers'!$O$2</f>
        <v>162979.01094682771</v>
      </c>
      <c r="AK84" s="45">
        <f>Displacement_Number!AK84*'Temporary Relocation Numbers'!$O$2</f>
        <v>88487.598000242797</v>
      </c>
      <c r="AL84" s="45">
        <f>Displacement_Number!AL84*'Temporary Relocation Numbers'!$O$2</f>
        <v>55739.508517553448</v>
      </c>
      <c r="AM84" s="45">
        <f>Displacement_Number!AM84*'Temporary Relocation Numbers'!$O$2</f>
        <v>28416.702829593913</v>
      </c>
    </row>
    <row r="85" spans="1:39" x14ac:dyDescent="0.35">
      <c r="A85">
        <v>2104</v>
      </c>
      <c r="B85" s="43">
        <f>Displacement_Number!B85*'Temporary Relocation Numbers'!$C$2</f>
        <v>0</v>
      </c>
      <c r="C85" s="43">
        <f>Displacement_Number!C85*'Temporary Relocation Numbers'!$C$2</f>
        <v>0</v>
      </c>
      <c r="D85" s="43">
        <f>Displacement_Number!D85*'Temporary Relocation Numbers'!$C$2</f>
        <v>0</v>
      </c>
      <c r="E85" s="43">
        <f>Displacement_Number!E85*'Temporary Relocation Numbers'!$C$2</f>
        <v>0</v>
      </c>
      <c r="F85" s="43">
        <f>Displacement_Number!F85*'Temporary Relocation Numbers'!$C$2</f>
        <v>0</v>
      </c>
      <c r="G85" s="43">
        <f>Displacement_Number!G85*'Temporary Relocation Numbers'!$C$2</f>
        <v>0</v>
      </c>
      <c r="H85" s="44">
        <f>Displacement_Number!H85*'Temporary Relocation Numbers'!$I$2</f>
        <v>177.5499217317639</v>
      </c>
      <c r="I85" s="44">
        <f>Displacement_Number!I85*'Temporary Relocation Numbers'!$I$2</f>
        <v>216.93929279624618</v>
      </c>
      <c r="J85" s="44">
        <f>Displacement_Number!J85*'Temporary Relocation Numbers'!$I$2</f>
        <v>141.80873634592695</v>
      </c>
      <c r="K85" s="44">
        <f>Displacement_Number!K85*'Temporary Relocation Numbers'!$I$2</f>
        <v>153.97837266573032</v>
      </c>
      <c r="L85" s="44">
        <f>Displacement_Number!L85*'Temporary Relocation Numbers'!$I$2</f>
        <v>126.6164339948166</v>
      </c>
      <c r="M85" s="44">
        <f>Displacement_Number!M85*'Temporary Relocation Numbers'!$I$2</f>
        <v>51.850310389417025</v>
      </c>
      <c r="N85" s="45">
        <f>Displacement_Number!N85*'Temporary Relocation Numbers'!$O$2</f>
        <v>117765.77924067396</v>
      </c>
      <c r="O85" s="45">
        <f>Displacement_Number!O85*'Temporary Relocation Numbers'!$O$2</f>
        <v>241235.19579216238</v>
      </c>
      <c r="P85" s="45">
        <f>Displacement_Number!P85*'Temporary Relocation Numbers'!$O$2</f>
        <v>182871.59480577972</v>
      </c>
      <c r="Q85" s="45">
        <f>Displacement_Number!Q85*'Temporary Relocation Numbers'!$O$2</f>
        <v>89948.308053260393</v>
      </c>
      <c r="R85" s="45">
        <f>Displacement_Number!R85*'Temporary Relocation Numbers'!$O$2</f>
        <v>57692.313366307812</v>
      </c>
      <c r="S85" s="45">
        <f>Displacement_Number!S85*'Temporary Relocation Numbers'!$O$2</f>
        <v>31500.538129187174</v>
      </c>
      <c r="U85">
        <v>2104</v>
      </c>
      <c r="V85" s="43">
        <f>Displacement_Number!V85*'Temporary Relocation Numbers'!$C$2</f>
        <v>0</v>
      </c>
      <c r="W85" s="43">
        <f>Displacement_Number!W85*'Temporary Relocation Numbers'!$C$2</f>
        <v>0</v>
      </c>
      <c r="X85" s="43">
        <f>Displacement_Number!X85*'Temporary Relocation Numbers'!$C$2</f>
        <v>0</v>
      </c>
      <c r="Y85" s="43">
        <f>Displacement_Number!Y85*'Temporary Relocation Numbers'!$C$2</f>
        <v>0</v>
      </c>
      <c r="Z85" s="43">
        <f>Displacement_Number!Z85*'Temporary Relocation Numbers'!$C$2</f>
        <v>0</v>
      </c>
      <c r="AA85" s="43">
        <f>Displacement_Number!AA85*'Temporary Relocation Numbers'!$C$2</f>
        <v>0</v>
      </c>
      <c r="AB85" s="44">
        <f>Displacement_Number!AB85*'Temporary Relocation Numbers'!$I$2</f>
        <v>165.29465758103086</v>
      </c>
      <c r="AC85" s="44">
        <f>Displacement_Number!AC85*'Temporary Relocation Numbers'!$I$2</f>
        <v>198.10722125948777</v>
      </c>
      <c r="AD85" s="44">
        <f>Displacement_Number!AD85*'Temporary Relocation Numbers'!$I$2</f>
        <v>128.13862091503762</v>
      </c>
      <c r="AE85" s="44">
        <f>Displacement_Number!AE85*'Temporary Relocation Numbers'!$I$2</f>
        <v>153.5821581906724</v>
      </c>
      <c r="AF85" s="44">
        <f>Displacement_Number!AF85*'Temporary Relocation Numbers'!$I$2</f>
        <v>124.03004239673565</v>
      </c>
      <c r="AG85" s="44">
        <f>Displacement_Number!AG85*'Temporary Relocation Numbers'!$I$2</f>
        <v>47.42405724146316</v>
      </c>
      <c r="AH85" s="45">
        <f>Displacement_Number!AH85*'Temporary Relocation Numbers'!$O$2</f>
        <v>109637.07538975487</v>
      </c>
      <c r="AI85" s="45">
        <f>Displacement_Number!AI85*'Temporary Relocation Numbers'!$O$2</f>
        <v>220294.04490250422</v>
      </c>
      <c r="AJ85" s="45">
        <f>Displacement_Number!AJ85*'Temporary Relocation Numbers'!$O$2</f>
        <v>165243.09127037227</v>
      </c>
      <c r="AK85" s="45">
        <f>Displacement_Number!AK85*'Temporary Relocation Numbers'!$O$2</f>
        <v>89716.854628726302</v>
      </c>
      <c r="AL85" s="45">
        <f>Displacement_Number!AL85*'Temporary Relocation Numbers'!$O$2</f>
        <v>56513.833528764917</v>
      </c>
      <c r="AM85" s="45">
        <f>Displacement_Number!AM85*'Temporary Relocation Numbers'!$O$2</f>
        <v>28811.463463878834</v>
      </c>
    </row>
    <row r="86" spans="1:39" x14ac:dyDescent="0.35">
      <c r="A86">
        <v>2105</v>
      </c>
      <c r="B86" s="43">
        <f>Displacement_Number!B86*'Temporary Relocation Numbers'!$C$2</f>
        <v>0</v>
      </c>
      <c r="C86" s="43">
        <f>Displacement_Number!C86*'Temporary Relocation Numbers'!$C$2</f>
        <v>0</v>
      </c>
      <c r="D86" s="43">
        <f>Displacement_Number!D86*'Temporary Relocation Numbers'!$C$2</f>
        <v>0</v>
      </c>
      <c r="E86" s="43">
        <f>Displacement_Number!E86*'Temporary Relocation Numbers'!$C$2</f>
        <v>0</v>
      </c>
      <c r="F86" s="43">
        <f>Displacement_Number!F86*'Temporary Relocation Numbers'!$C$2</f>
        <v>0</v>
      </c>
      <c r="G86" s="43">
        <f>Displacement_Number!G86*'Temporary Relocation Numbers'!$C$2</f>
        <v>0</v>
      </c>
      <c r="H86" s="44">
        <f>Displacement_Number!H86*'Temporary Relocation Numbers'!$I$2</f>
        <v>178.62114261640767</v>
      </c>
      <c r="I86" s="44">
        <f>Displacement_Number!I86*'Temporary Relocation Numbers'!$I$2</f>
        <v>218.24816355708086</v>
      </c>
      <c r="J86" s="44">
        <f>Displacement_Number!J86*'Temporary Relocation Numbers'!$I$2</f>
        <v>142.66431813676658</v>
      </c>
      <c r="K86" s="44">
        <f>Displacement_Number!K86*'Temporary Relocation Numbers'!$I$2</f>
        <v>154.90737813627163</v>
      </c>
      <c r="L86" s="44">
        <f>Displacement_Number!L86*'Temporary Relocation Numbers'!$I$2</f>
        <v>127.38035530275884</v>
      </c>
      <c r="M86" s="44">
        <f>Displacement_Number!M86*'Temporary Relocation Numbers'!$I$2</f>
        <v>52.163141478401222</v>
      </c>
      <c r="N86" s="45">
        <f>Displacement_Number!N86*'Temporary Relocation Numbers'!$O$2</f>
        <v>119401.76403415573</v>
      </c>
      <c r="O86" s="45">
        <f>Displacement_Number!O86*'Temporary Relocation Numbers'!$O$2</f>
        <v>244586.39946536208</v>
      </c>
      <c r="P86" s="45">
        <f>Displacement_Number!P86*'Temporary Relocation Numbers'!$O$2</f>
        <v>185412.01996316435</v>
      </c>
      <c r="Q86" s="45">
        <f>Displacement_Number!Q86*'Temporary Relocation Numbers'!$O$2</f>
        <v>91197.856649833717</v>
      </c>
      <c r="R86" s="45">
        <f>Displacement_Number!R86*'Temporary Relocation Numbers'!$O$2</f>
        <v>58493.76645375503</v>
      </c>
      <c r="S86" s="45">
        <f>Displacement_Number!S86*'Temporary Relocation Numbers'!$O$2</f>
        <v>31938.138947507439</v>
      </c>
      <c r="U86">
        <v>2105</v>
      </c>
      <c r="V86" s="43">
        <f>Displacement_Number!V86*'Temporary Relocation Numbers'!$C$2</f>
        <v>0</v>
      </c>
      <c r="W86" s="43">
        <f>Displacement_Number!W86*'Temporary Relocation Numbers'!$C$2</f>
        <v>0</v>
      </c>
      <c r="X86" s="43">
        <f>Displacement_Number!X86*'Temporary Relocation Numbers'!$C$2</f>
        <v>0</v>
      </c>
      <c r="Y86" s="43">
        <f>Displacement_Number!Y86*'Temporary Relocation Numbers'!$C$2</f>
        <v>0</v>
      </c>
      <c r="Z86" s="43">
        <f>Displacement_Number!Z86*'Temporary Relocation Numbers'!$C$2</f>
        <v>0</v>
      </c>
      <c r="AA86" s="43">
        <f>Displacement_Number!AA86*'Temporary Relocation Numbers'!$C$2</f>
        <v>0</v>
      </c>
      <c r="AB86" s="44">
        <f>Displacement_Number!AB86*'Temporary Relocation Numbers'!$I$2</f>
        <v>166.29193816326816</v>
      </c>
      <c r="AC86" s="44">
        <f>Displacement_Number!AC86*'Temporary Relocation Numbers'!$I$2</f>
        <v>199.30247153468935</v>
      </c>
      <c r="AD86" s="44">
        <f>Displacement_Number!AD86*'Temporary Relocation Numbers'!$I$2</f>
        <v>128.91172610998674</v>
      </c>
      <c r="AE86" s="44">
        <f>Displacement_Number!AE86*'Temporary Relocation Numbers'!$I$2</f>
        <v>154.50877316046697</v>
      </c>
      <c r="AF86" s="44">
        <f>Displacement_Number!AF86*'Temporary Relocation Numbers'!$I$2</f>
        <v>124.77835909799201</v>
      </c>
      <c r="AG86" s="44">
        <f>Displacement_Number!AG86*'Temporary Relocation Numbers'!$I$2</f>
        <v>47.710183194412593</v>
      </c>
      <c r="AH86" s="45">
        <f>Displacement_Number!AH86*'Temporary Relocation Numbers'!$O$2</f>
        <v>111160.13743117261</v>
      </c>
      <c r="AI86" s="45">
        <f>Displacement_Number!AI86*'Temporary Relocation Numbers'!$O$2</f>
        <v>223354.33720370446</v>
      </c>
      <c r="AJ86" s="45">
        <f>Displacement_Number!AJ86*'Temporary Relocation Numbers'!$O$2</f>
        <v>167538.62386302618</v>
      </c>
      <c r="AK86" s="45">
        <f>Displacement_Number!AK86*'Temporary Relocation Numbers'!$O$2</f>
        <v>90963.18790854649</v>
      </c>
      <c r="AL86" s="45">
        <f>Displacement_Number!AL86*'Temporary Relocation Numbers'!$O$2</f>
        <v>57298.915348547816</v>
      </c>
      <c r="AM86" s="45">
        <f>Displacement_Number!AM86*'Temporary Relocation Numbers'!$O$2</f>
        <v>29211.70805452967</v>
      </c>
    </row>
    <row r="87" spans="1:39" x14ac:dyDescent="0.35">
      <c r="A87">
        <v>2106</v>
      </c>
      <c r="B87" s="43">
        <f>Displacement_Number!B87*'Temporary Relocation Numbers'!$C$2</f>
        <v>0</v>
      </c>
      <c r="C87" s="43">
        <f>Displacement_Number!C87*'Temporary Relocation Numbers'!$C$2</f>
        <v>0</v>
      </c>
      <c r="D87" s="43">
        <f>Displacement_Number!D87*'Temporary Relocation Numbers'!$C$2</f>
        <v>0</v>
      </c>
      <c r="E87" s="43">
        <f>Displacement_Number!E87*'Temporary Relocation Numbers'!$C$2</f>
        <v>0</v>
      </c>
      <c r="F87" s="43">
        <f>Displacement_Number!F87*'Temporary Relocation Numbers'!$C$2</f>
        <v>0</v>
      </c>
      <c r="G87" s="43">
        <f>Displacement_Number!G87*'Temporary Relocation Numbers'!$C$2</f>
        <v>0</v>
      </c>
      <c r="H87" s="44">
        <f>Displacement_Number!H87*'Temporary Relocation Numbers'!$I$2</f>
        <v>179.69882655196412</v>
      </c>
      <c r="I87" s="44">
        <f>Displacement_Number!I87*'Temporary Relocation Numbers'!$I$2</f>
        <v>219.56493119379488</v>
      </c>
      <c r="J87" s="44">
        <f>Displacement_Number!J87*'Temporary Relocation Numbers'!$I$2</f>
        <v>143.52506195231416</v>
      </c>
      <c r="K87" s="44">
        <f>Displacement_Number!K87*'Temporary Relocation Numbers'!$I$2</f>
        <v>155.84198862230542</v>
      </c>
      <c r="L87" s="44">
        <f>Displacement_Number!L87*'Temporary Relocation Numbers'!$I$2</f>
        <v>128.14888561560124</v>
      </c>
      <c r="M87" s="44">
        <f>Displacement_Number!M87*'Temporary Relocation Numbers'!$I$2</f>
        <v>52.477859986949539</v>
      </c>
      <c r="N87" s="45">
        <f>Displacement_Number!N87*'Temporary Relocation Numbers'!$O$2</f>
        <v>121060.47568650736</v>
      </c>
      <c r="O87" s="45">
        <f>Displacement_Number!O87*'Temporary Relocation Numbers'!$O$2</f>
        <v>247984.15756451275</v>
      </c>
      <c r="P87" s="45">
        <f>Displacement_Number!P87*'Temporary Relocation Numbers'!$O$2</f>
        <v>187987.73633123227</v>
      </c>
      <c r="Q87" s="45">
        <f>Displacement_Number!Q87*'Temporary Relocation Numbers'!$O$2</f>
        <v>92464.763790764235</v>
      </c>
      <c r="R87" s="45">
        <f>Displacement_Number!R87*'Temporary Relocation Numbers'!$O$2</f>
        <v>59306.353208997796</v>
      </c>
      <c r="S87" s="45">
        <f>Displacement_Number!S87*'Temporary Relocation Numbers'!$O$2</f>
        <v>32381.818851696313</v>
      </c>
      <c r="U87">
        <v>2106</v>
      </c>
      <c r="V87" s="43">
        <f>Displacement_Number!V87*'Temporary Relocation Numbers'!$C$2</f>
        <v>0</v>
      </c>
      <c r="W87" s="43">
        <f>Displacement_Number!W87*'Temporary Relocation Numbers'!$C$2</f>
        <v>0</v>
      </c>
      <c r="X87" s="43">
        <f>Displacement_Number!X87*'Temporary Relocation Numbers'!$C$2</f>
        <v>0</v>
      </c>
      <c r="Y87" s="43">
        <f>Displacement_Number!Y87*'Temporary Relocation Numbers'!$C$2</f>
        <v>0</v>
      </c>
      <c r="Z87" s="43">
        <f>Displacement_Number!Z87*'Temporary Relocation Numbers'!$C$2</f>
        <v>0</v>
      </c>
      <c r="AA87" s="43">
        <f>Displacement_Number!AA87*'Temporary Relocation Numbers'!$C$2</f>
        <v>0</v>
      </c>
      <c r="AB87" s="44">
        <f>Displacement_Number!AB87*'Temporary Relocation Numbers'!$I$2</f>
        <v>167.29523568866782</v>
      </c>
      <c r="AC87" s="44">
        <f>Displacement_Number!AC87*'Temporary Relocation Numbers'!$I$2</f>
        <v>200.50493317357211</v>
      </c>
      <c r="AD87" s="44">
        <f>Displacement_Number!AD87*'Temporary Relocation Numbers'!$I$2</f>
        <v>129.6894957194441</v>
      </c>
      <c r="AE87" s="44">
        <f>Displacement_Number!AE87*'Temporary Relocation Numbers'!$I$2</f>
        <v>155.44097872302552</v>
      </c>
      <c r="AF87" s="44">
        <f>Displacement_Number!AF87*'Temporary Relocation Numbers'!$I$2</f>
        <v>125.53119065608917</v>
      </c>
      <c r="AG87" s="44">
        <f>Displacement_Number!AG87*'Temporary Relocation Numbers'!$I$2</f>
        <v>47.998035445483971</v>
      </c>
      <c r="AH87" s="45">
        <f>Displacement_Number!AH87*'Temporary Relocation Numbers'!$O$2</f>
        <v>112704.35762528423</v>
      </c>
      <c r="AI87" s="45">
        <f>Displacement_Number!AI87*'Temporary Relocation Numbers'!$O$2</f>
        <v>226457.14263308726</v>
      </c>
      <c r="AJ87" s="45">
        <f>Displacement_Number!AJ87*'Temporary Relocation Numbers'!$O$2</f>
        <v>169866.04565506155</v>
      </c>
      <c r="AK87" s="45">
        <f>Displacement_Number!AK87*'Temporary Relocation Numbers'!$O$2</f>
        <v>92226.835066018946</v>
      </c>
      <c r="AL87" s="45">
        <f>Displacement_Number!AL87*'Temporary Relocation Numbers'!$O$2</f>
        <v>58094.903408896404</v>
      </c>
      <c r="AM87" s="45">
        <f>Displacement_Number!AM87*'Temporary Relocation Numbers'!$O$2</f>
        <v>29617.512783857477</v>
      </c>
    </row>
    <row r="88" spans="1:39" x14ac:dyDescent="0.35">
      <c r="A88">
        <v>2107</v>
      </c>
      <c r="B88" s="43">
        <f>Displacement_Number!B88*'Temporary Relocation Numbers'!$C$2</f>
        <v>0</v>
      </c>
      <c r="C88" s="43">
        <f>Displacement_Number!C88*'Temporary Relocation Numbers'!$C$2</f>
        <v>0</v>
      </c>
      <c r="D88" s="43">
        <f>Displacement_Number!D88*'Temporary Relocation Numbers'!$C$2</f>
        <v>0</v>
      </c>
      <c r="E88" s="43">
        <f>Displacement_Number!E88*'Temporary Relocation Numbers'!$C$2</f>
        <v>0</v>
      </c>
      <c r="F88" s="43">
        <f>Displacement_Number!F88*'Temporary Relocation Numbers'!$C$2</f>
        <v>0</v>
      </c>
      <c r="G88" s="43">
        <f>Displacement_Number!G88*'Temporary Relocation Numbers'!$C$2</f>
        <v>0</v>
      </c>
      <c r="H88" s="44">
        <f>Displacement_Number!H88*'Temporary Relocation Numbers'!$I$2</f>
        <v>180.78301253228389</v>
      </c>
      <c r="I88" s="44">
        <f>Displacement_Number!I88*'Temporary Relocation Numbers'!$I$2</f>
        <v>220.88964335100724</v>
      </c>
      <c r="J88" s="44">
        <f>Displacement_Number!J88*'Temporary Relocation Numbers'!$I$2</f>
        <v>144.39099893687327</v>
      </c>
      <c r="K88" s="44">
        <f>Displacement_Number!K88*'Temporary Relocation Numbers'!$I$2</f>
        <v>156.78223794085395</v>
      </c>
      <c r="L88" s="44">
        <f>Displacement_Number!L88*'Temporary Relocation Numbers'!$I$2</f>
        <v>128.92205274108522</v>
      </c>
      <c r="M88" s="44">
        <f>Displacement_Number!M88*'Temporary Relocation Numbers'!$I$2</f>
        <v>52.794477302525493</v>
      </c>
      <c r="N88" s="45">
        <f>Displacement_Number!N88*'Temporary Relocation Numbers'!$O$2</f>
        <v>122742.22991589215</v>
      </c>
      <c r="O88" s="45">
        <f>Displacement_Number!O88*'Temporary Relocation Numbers'!$O$2</f>
        <v>251429.11681681656</v>
      </c>
      <c r="P88" s="45">
        <f>Displacement_Number!P88*'Temporary Relocation Numbers'!$O$2</f>
        <v>190599.23417026439</v>
      </c>
      <c r="Q88" s="45">
        <f>Displacement_Number!Q88*'Temporary Relocation Numbers'!$O$2</f>
        <v>93749.270618383729</v>
      </c>
      <c r="R88" s="45">
        <f>Displacement_Number!R88*'Temporary Relocation Numbers'!$O$2</f>
        <v>60130.228299303053</v>
      </c>
      <c r="S88" s="45">
        <f>Displacement_Number!S88*'Temporary Relocation Numbers'!$O$2</f>
        <v>32831.662291515866</v>
      </c>
      <c r="U88">
        <v>2107</v>
      </c>
      <c r="V88" s="43">
        <f>Displacement_Number!V88*'Temporary Relocation Numbers'!$C$2</f>
        <v>0</v>
      </c>
      <c r="W88" s="43">
        <f>Displacement_Number!W88*'Temporary Relocation Numbers'!$C$2</f>
        <v>0</v>
      </c>
      <c r="X88" s="43">
        <f>Displacement_Number!X88*'Temporary Relocation Numbers'!$C$2</f>
        <v>0</v>
      </c>
      <c r="Y88" s="43">
        <f>Displacement_Number!Y88*'Temporary Relocation Numbers'!$C$2</f>
        <v>0</v>
      </c>
      <c r="Z88" s="43">
        <f>Displacement_Number!Z88*'Temporary Relocation Numbers'!$C$2</f>
        <v>0</v>
      </c>
      <c r="AA88" s="43">
        <f>Displacement_Number!AA88*'Temporary Relocation Numbers'!$C$2</f>
        <v>0</v>
      </c>
      <c r="AB88" s="44">
        <f>Displacement_Number!AB88*'Temporary Relocation Numbers'!$I$2</f>
        <v>168.30458645955608</v>
      </c>
      <c r="AC88" s="44">
        <f>Displacement_Number!AC88*'Temporary Relocation Numbers'!$I$2</f>
        <v>201.71464968481973</v>
      </c>
      <c r="AD88" s="44">
        <f>Displacement_Number!AD88*'Temporary Relocation Numbers'!$I$2</f>
        <v>130.47195788545662</v>
      </c>
      <c r="AE88" s="44">
        <f>Displacement_Number!AE88*'Temporary Relocation Numbers'!$I$2</f>
        <v>156.37880860835284</v>
      </c>
      <c r="AF88" s="44">
        <f>Displacement_Number!AF88*'Temporary Relocation Numbers'!$I$2</f>
        <v>126.28856431074024</v>
      </c>
      <c r="AG88" s="44">
        <f>Displacement_Number!AG88*'Temporary Relocation Numbers'!$I$2</f>
        <v>48.287624410038703</v>
      </c>
      <c r="AH88" s="45">
        <f>Displacement_Number!AH88*'Temporary Relocation Numbers'!$O$2</f>
        <v>114270.02989801875</v>
      </c>
      <c r="AI88" s="45">
        <f>Displacement_Number!AI88*'Temporary Relocation Numbers'!$O$2</f>
        <v>229603.05177674373</v>
      </c>
      <c r="AJ88" s="45">
        <f>Displacement_Number!AJ88*'Temporary Relocation Numbers'!$O$2</f>
        <v>172225.79964652139</v>
      </c>
      <c r="AK88" s="45">
        <f>Displacement_Number!AK88*'Temporary Relocation Numbers'!$O$2</f>
        <v>93508.036622972155</v>
      </c>
      <c r="AL88" s="45">
        <f>Displacement_Number!AL88*'Temporary Relocation Numbers'!$O$2</f>
        <v>58901.949217692105</v>
      </c>
      <c r="AM88" s="45">
        <f>Displacement_Number!AM88*'Temporary Relocation Numbers'!$O$2</f>
        <v>30028.954892486661</v>
      </c>
    </row>
    <row r="89" spans="1:39" x14ac:dyDescent="0.35">
      <c r="A89">
        <v>2108</v>
      </c>
      <c r="B89" s="43">
        <f>Displacement_Number!B89*'Temporary Relocation Numbers'!$C$2</f>
        <v>0</v>
      </c>
      <c r="C89" s="43">
        <f>Displacement_Number!C89*'Temporary Relocation Numbers'!$C$2</f>
        <v>0</v>
      </c>
      <c r="D89" s="43">
        <f>Displacement_Number!D89*'Temporary Relocation Numbers'!$C$2</f>
        <v>0</v>
      </c>
      <c r="E89" s="43">
        <f>Displacement_Number!E89*'Temporary Relocation Numbers'!$C$2</f>
        <v>0</v>
      </c>
      <c r="F89" s="43">
        <f>Displacement_Number!F89*'Temporary Relocation Numbers'!$C$2</f>
        <v>0</v>
      </c>
      <c r="G89" s="43">
        <f>Displacement_Number!G89*'Temporary Relocation Numbers'!$C$2</f>
        <v>0</v>
      </c>
      <c r="H89" s="44">
        <f>Displacement_Number!H89*'Temporary Relocation Numbers'!$I$2</f>
        <v>181.873739786481</v>
      </c>
      <c r="I89" s="44">
        <f>Displacement_Number!I89*'Temporary Relocation Numbers'!$I$2</f>
        <v>222.22234796079354</v>
      </c>
      <c r="J89" s="44">
        <f>Displacement_Number!J89*'Temporary Relocation Numbers'!$I$2</f>
        <v>145.2621604226521</v>
      </c>
      <c r="K89" s="44">
        <f>Displacement_Number!K89*'Temporary Relocation Numbers'!$I$2</f>
        <v>157.72816011296936</v>
      </c>
      <c r="L89" s="44">
        <f>Displacement_Number!L89*'Temporary Relocation Numbers'!$I$2</f>
        <v>129.69988465472605</v>
      </c>
      <c r="M89" s="44">
        <f>Displacement_Number!M89*'Temporary Relocation Numbers'!$I$2</f>
        <v>53.113004881297158</v>
      </c>
      <c r="N89" s="45">
        <f>Displacement_Number!N89*'Temporary Relocation Numbers'!$O$2</f>
        <v>124447.34682638331</v>
      </c>
      <c r="O89" s="45">
        <f>Displacement_Number!O89*'Temporary Relocation Numbers'!$O$2</f>
        <v>254921.93293371447</v>
      </c>
      <c r="P89" s="45">
        <f>Displacement_Number!P89*'Temporary Relocation Numbers'!$O$2</f>
        <v>193247.01055116509</v>
      </c>
      <c r="Q89" s="45">
        <f>Displacement_Number!Q89*'Temporary Relocation Numbers'!$O$2</f>
        <v>95051.621624937499</v>
      </c>
      <c r="R89" s="45">
        <f>Displacement_Number!R89*'Temporary Relocation Numbers'!$O$2</f>
        <v>60965.548540552481</v>
      </c>
      <c r="S89" s="45">
        <f>Displacement_Number!S89*'Temporary Relocation Numbers'!$O$2</f>
        <v>33287.754889891832</v>
      </c>
      <c r="U89">
        <v>2108</v>
      </c>
      <c r="V89" s="43">
        <f>Displacement_Number!V89*'Temporary Relocation Numbers'!$C$2</f>
        <v>0</v>
      </c>
      <c r="W89" s="43">
        <f>Displacement_Number!W89*'Temporary Relocation Numbers'!$C$2</f>
        <v>0</v>
      </c>
      <c r="X89" s="43">
        <f>Displacement_Number!X89*'Temporary Relocation Numbers'!$C$2</f>
        <v>0</v>
      </c>
      <c r="Y89" s="43">
        <f>Displacement_Number!Y89*'Temporary Relocation Numbers'!$C$2</f>
        <v>0</v>
      </c>
      <c r="Z89" s="43">
        <f>Displacement_Number!Z89*'Temporary Relocation Numbers'!$C$2</f>
        <v>0</v>
      </c>
      <c r="AA89" s="43">
        <f>Displacement_Number!AA89*'Temporary Relocation Numbers'!$C$2</f>
        <v>0</v>
      </c>
      <c r="AB89" s="44">
        <f>Displacement_Number!AB89*'Temporary Relocation Numbers'!$I$2</f>
        <v>169.32002699728375</v>
      </c>
      <c r="AC89" s="44">
        <f>Displacement_Number!AC89*'Temporary Relocation Numbers'!$I$2</f>
        <v>202.93166483961903</v>
      </c>
      <c r="AD89" s="44">
        <f>Displacement_Number!AD89*'Temporary Relocation Numbers'!$I$2</f>
        <v>131.25914091986212</v>
      </c>
      <c r="AE89" s="44">
        <f>Displacement_Number!AE89*'Temporary Relocation Numbers'!$I$2</f>
        <v>157.32229674995875</v>
      </c>
      <c r="AF89" s="44">
        <f>Displacement_Number!AF89*'Temporary Relocation Numbers'!$I$2</f>
        <v>127.05050746600516</v>
      </c>
      <c r="AG89" s="44">
        <f>Displacement_Number!AG89*'Temporary Relocation Numbers'!$I$2</f>
        <v>48.578960566277701</v>
      </c>
      <c r="AH89" s="45">
        <f>Displacement_Number!AH89*'Temporary Relocation Numbers'!$O$2</f>
        <v>115857.45225848065</v>
      </c>
      <c r="AI89" s="45">
        <f>Displacement_Number!AI89*'Temporary Relocation Numbers'!$O$2</f>
        <v>232792.66342509963</v>
      </c>
      <c r="AJ89" s="45">
        <f>Displacement_Number!AJ89*'Temporary Relocation Numbers'!$O$2</f>
        <v>174618.33499153983</v>
      </c>
      <c r="AK89" s="45">
        <f>Displacement_Number!AK89*'Temporary Relocation Numbers'!$O$2</f>
        <v>94807.036442528231</v>
      </c>
      <c r="AL89" s="45">
        <f>Displacement_Number!AL89*'Temporary Relocation Numbers'!$O$2</f>
        <v>59720.206387541461</v>
      </c>
      <c r="AM89" s="45">
        <f>Displacement_Number!AM89*'Temporary Relocation Numbers'!$O$2</f>
        <v>30446.112694057003</v>
      </c>
    </row>
    <row r="90" spans="1:39" x14ac:dyDescent="0.35">
      <c r="A90">
        <v>2109</v>
      </c>
      <c r="B90" s="43">
        <f>Displacement_Number!B90*'Temporary Relocation Numbers'!$C$2</f>
        <v>0</v>
      </c>
      <c r="C90" s="43">
        <f>Displacement_Number!C90*'Temporary Relocation Numbers'!$C$2</f>
        <v>0</v>
      </c>
      <c r="D90" s="43">
        <f>Displacement_Number!D90*'Temporary Relocation Numbers'!$C$2</f>
        <v>0</v>
      </c>
      <c r="E90" s="43">
        <f>Displacement_Number!E90*'Temporary Relocation Numbers'!$C$2</f>
        <v>0</v>
      </c>
      <c r="F90" s="43">
        <f>Displacement_Number!F90*'Temporary Relocation Numbers'!$C$2</f>
        <v>0</v>
      </c>
      <c r="G90" s="43">
        <f>Displacement_Number!G90*'Temporary Relocation Numbers'!$C$2</f>
        <v>0</v>
      </c>
      <c r="H90" s="44">
        <f>Displacement_Number!H90*'Temporary Relocation Numbers'!$I$2</f>
        <v>182.97104778035265</v>
      </c>
      <c r="I90" s="44">
        <f>Displacement_Number!I90*'Temporary Relocation Numbers'!$I$2</f>
        <v>223.5630932444204</v>
      </c>
      <c r="J90" s="44">
        <f>Displacement_Number!J90*'Temporary Relocation Numbers'!$I$2</f>
        <v>146.13857793089693</v>
      </c>
      <c r="K90" s="44">
        <f>Displacement_Number!K90*'Temporary Relocation Numbers'!$I$2</f>
        <v>158.67978936496479</v>
      </c>
      <c r="L90" s="44">
        <f>Displacement_Number!L90*'Temporary Relocation Numbers'!$I$2</f>
        <v>130.48240950082507</v>
      </c>
      <c r="M90" s="44">
        <f>Displacement_Number!M90*'Temporary Relocation Numbers'!$I$2</f>
        <v>53.433454248551669</v>
      </c>
      <c r="N90" s="45">
        <f>Displacement_Number!N90*'Temporary Relocation Numbers'!$O$2</f>
        <v>126176.15096889263</v>
      </c>
      <c r="O90" s="45">
        <f>Displacement_Number!O90*'Temporary Relocation Numbers'!$O$2</f>
        <v>258463.27073569369</v>
      </c>
      <c r="P90" s="45">
        <f>Displacement_Number!P90*'Temporary Relocation Numbers'!$O$2</f>
        <v>195931.56945007425</v>
      </c>
      <c r="Q90" s="45">
        <f>Displacement_Number!Q90*'Temporary Relocation Numbers'!$O$2</f>
        <v>96372.064699121082</v>
      </c>
      <c r="R90" s="45">
        <f>Displacement_Number!R90*'Temporary Relocation Numbers'!$O$2</f>
        <v>61812.472927090843</v>
      </c>
      <c r="S90" s="45">
        <f>Displacement_Number!S90*'Temporary Relocation Numbers'!$O$2</f>
        <v>33750.183459210908</v>
      </c>
      <c r="U90">
        <v>2109</v>
      </c>
      <c r="V90" s="43">
        <f>Displacement_Number!V90*'Temporary Relocation Numbers'!$C$2</f>
        <v>0</v>
      </c>
      <c r="W90" s="43">
        <f>Displacement_Number!W90*'Temporary Relocation Numbers'!$C$2</f>
        <v>0</v>
      </c>
      <c r="X90" s="43">
        <f>Displacement_Number!X90*'Temporary Relocation Numbers'!$C$2</f>
        <v>0</v>
      </c>
      <c r="Y90" s="43">
        <f>Displacement_Number!Y90*'Temporary Relocation Numbers'!$C$2</f>
        <v>0</v>
      </c>
      <c r="Z90" s="43">
        <f>Displacement_Number!Z90*'Temporary Relocation Numbers'!$C$2</f>
        <v>0</v>
      </c>
      <c r="AA90" s="43">
        <f>Displacement_Number!AA90*'Temporary Relocation Numbers'!$C$2</f>
        <v>0</v>
      </c>
      <c r="AB90" s="44">
        <f>Displacement_Number!AB90*'Temporary Relocation Numbers'!$I$2</f>
        <v>170.34159404354787</v>
      </c>
      <c r="AC90" s="44">
        <f>Displacement_Number!AC90*'Temporary Relocation Numbers'!$I$2</f>
        <v>204.15602267324371</v>
      </c>
      <c r="AD90" s="44">
        <f>Displacement_Number!AD90*'Temporary Relocation Numbers'!$I$2</f>
        <v>132.05107330531357</v>
      </c>
      <c r="AE90" s="44">
        <f>Displacement_Number!AE90*'Temporary Relocation Numbers'!$I$2</f>
        <v>158.27147728608585</v>
      </c>
      <c r="AF90" s="44">
        <f>Displacement_Number!AF90*'Temporary Relocation Numbers'!$I$2</f>
        <v>127.81704769128217</v>
      </c>
      <c r="AG90" s="44">
        <f>Displacement_Number!AG90*'Temporary Relocation Numbers'!$I$2</f>
        <v>48.872054455620571</v>
      </c>
      <c r="AH90" s="45">
        <f>Displacement_Number!AH90*'Temporary Relocation Numbers'!$O$2</f>
        <v>117466.92685567291</v>
      </c>
      <c r="AI90" s="45">
        <f>Displacement_Number!AI90*'Temporary Relocation Numbers'!$O$2</f>
        <v>236026.58468688879</v>
      </c>
      <c r="AJ90" s="45">
        <f>Displacement_Number!AJ90*'Temporary Relocation Numbers'!$O$2</f>
        <v>177044.10708383369</v>
      </c>
      <c r="AK90" s="45">
        <f>Displacement_Number!AK90*'Temporary Relocation Numbers'!$O$2</f>
        <v>96124.081775519837</v>
      </c>
      <c r="AL90" s="45">
        <f>Displacement_Number!AL90*'Temporary Relocation Numbers'!$O$2</f>
        <v>60549.830665014655</v>
      </c>
      <c r="AM90" s="45">
        <f>Displacement_Number!AM90*'Temporary Relocation Numbers'!$O$2</f>
        <v>30869.065590129776</v>
      </c>
    </row>
    <row r="91" spans="1:39" x14ac:dyDescent="0.35">
      <c r="A91">
        <v>2110</v>
      </c>
      <c r="B91" s="43">
        <f>Displacement_Number!B91*'Temporary Relocation Numbers'!$C$2</f>
        <v>0</v>
      </c>
      <c r="C91" s="43">
        <f>Displacement_Number!C91*'Temporary Relocation Numbers'!$C$2</f>
        <v>0</v>
      </c>
      <c r="D91" s="43">
        <f>Displacement_Number!D91*'Temporary Relocation Numbers'!$C$2</f>
        <v>0</v>
      </c>
      <c r="E91" s="43">
        <f>Displacement_Number!E91*'Temporary Relocation Numbers'!$C$2</f>
        <v>0</v>
      </c>
      <c r="F91" s="43">
        <f>Displacement_Number!F91*'Temporary Relocation Numbers'!$C$2</f>
        <v>0</v>
      </c>
      <c r="G91" s="43">
        <f>Displacement_Number!G91*'Temporary Relocation Numbers'!$C$2</f>
        <v>0</v>
      </c>
      <c r="H91" s="44">
        <f>Displacement_Number!H91*'Temporary Relocation Numbers'!$I$2</f>
        <v>174.8901493245352</v>
      </c>
      <c r="I91" s="44">
        <f>Displacement_Number!I91*'Temporary Relocation Numbers'!$I$2</f>
        <v>213.68945106500126</v>
      </c>
      <c r="J91" s="44">
        <f>Displacement_Number!J91*'Temporary Relocation Numbers'!$I$2</f>
        <v>139.68438190883126</v>
      </c>
      <c r="K91" s="44">
        <f>Displacement_Number!K91*'Temporary Relocation Numbers'!$I$2</f>
        <v>151.67171196471901</v>
      </c>
      <c r="L91" s="44">
        <f>Displacement_Number!L91*'Temporary Relocation Numbers'!$I$2</f>
        <v>124.71966662845364</v>
      </c>
      <c r="M91" s="44">
        <f>Displacement_Number!M91*'Temporary Relocation Numbers'!$I$2</f>
        <v>51.073570960106743</v>
      </c>
      <c r="N91" s="45">
        <f>Displacement_Number!N91*'Temporary Relocation Numbers'!$O$2</f>
        <v>121545.67324306906</v>
      </c>
      <c r="O91" s="45">
        <f>Displacement_Number!O91*'Temporary Relocation Numbers'!$O$2</f>
        <v>248978.05178666901</v>
      </c>
      <c r="P91" s="45">
        <f>Displacement_Number!P91*'Temporary Relocation Numbers'!$O$2</f>
        <v>188741.17125550655</v>
      </c>
      <c r="Q91" s="45">
        <f>Displacement_Number!Q91*'Temporary Relocation Numbers'!$O$2</f>
        <v>92835.352764621493</v>
      </c>
      <c r="R91" s="45">
        <f>Displacement_Number!R91*'Temporary Relocation Numbers'!$O$2</f>
        <v>59544.046787371852</v>
      </c>
      <c r="S91" s="45">
        <f>Displacement_Number!S91*'Temporary Relocation Numbers'!$O$2</f>
        <v>32511.601749828569</v>
      </c>
      <c r="U91">
        <v>2110</v>
      </c>
      <c r="V91" s="43">
        <f>Displacement_Number!V91*'Temporary Relocation Numbers'!$C$2</f>
        <v>0</v>
      </c>
      <c r="W91" s="43">
        <f>Displacement_Number!W91*'Temporary Relocation Numbers'!$C$2</f>
        <v>0</v>
      </c>
      <c r="X91" s="43">
        <f>Displacement_Number!X91*'Temporary Relocation Numbers'!$C$2</f>
        <v>0</v>
      </c>
      <c r="Y91" s="43">
        <f>Displacement_Number!Y91*'Temporary Relocation Numbers'!$C$2</f>
        <v>0</v>
      </c>
      <c r="Z91" s="43">
        <f>Displacement_Number!Z91*'Temporary Relocation Numbers'!$C$2</f>
        <v>0</v>
      </c>
      <c r="AA91" s="43">
        <f>Displacement_Number!AA91*'Temporary Relocation Numbers'!$C$2</f>
        <v>0</v>
      </c>
      <c r="AB91" s="44">
        <f>Displacement_Number!AB91*'Temporary Relocation Numbers'!$I$2</f>
        <v>162.81847417859294</v>
      </c>
      <c r="AC91" s="44">
        <f>Displacement_Number!AC91*'Temporary Relocation Numbers'!$I$2</f>
        <v>195.13949187025841</v>
      </c>
      <c r="AD91" s="44">
        <f>Displacement_Number!AD91*'Temporary Relocation Numbers'!$I$2</f>
        <v>126.21905054921648</v>
      </c>
      <c r="AE91" s="44">
        <f>Displacement_Number!AE91*'Temporary Relocation Numbers'!$I$2</f>
        <v>151.28143294892698</v>
      </c>
      <c r="AF91" s="44">
        <f>Displacement_Number!AF91*'Temporary Relocation Numbers'!$I$2</f>
        <v>122.17202026292341</v>
      </c>
      <c r="AG91" s="44">
        <f>Displacement_Number!AG91*'Temporary Relocation Numbers'!$I$2</f>
        <v>46.713624943552936</v>
      </c>
      <c r="AH91" s="45">
        <f>Displacement_Number!AH91*'Temporary Relocation Numbers'!$O$2</f>
        <v>113156.06474623799</v>
      </c>
      <c r="AI91" s="45">
        <f>Displacement_Number!AI91*'Temporary Relocation Numbers'!$O$2</f>
        <v>227364.75886083156</v>
      </c>
      <c r="AJ91" s="45">
        <f>Displacement_Number!AJ91*'Temporary Relocation Numbers'!$O$2</f>
        <v>170546.85076364264</v>
      </c>
      <c r="AK91" s="45">
        <f>Displacement_Number!AK91*'Temporary Relocation Numbers'!$O$2</f>
        <v>92596.470446763095</v>
      </c>
      <c r="AL91" s="45">
        <f>Displacement_Number!AL91*'Temporary Relocation Numbers'!$O$2</f>
        <v>58327.741624861097</v>
      </c>
      <c r="AM91" s="45">
        <f>Displacement_Number!AM91*'Temporary Relocation Numbers'!$O$2</f>
        <v>29736.216636231013</v>
      </c>
    </row>
    <row r="92" spans="1:39" x14ac:dyDescent="0.35">
      <c r="A92">
        <v>2111</v>
      </c>
      <c r="B92" s="43">
        <f>Displacement_Number!B92*'Temporary Relocation Numbers'!$C$2</f>
        <v>0</v>
      </c>
      <c r="C92" s="43">
        <f>Displacement_Number!C92*'Temporary Relocation Numbers'!$C$2</f>
        <v>0</v>
      </c>
      <c r="D92" s="43">
        <f>Displacement_Number!D92*'Temporary Relocation Numbers'!$C$2</f>
        <v>0</v>
      </c>
      <c r="E92" s="43">
        <f>Displacement_Number!E92*'Temporary Relocation Numbers'!$C$2</f>
        <v>0</v>
      </c>
      <c r="F92" s="43">
        <f>Displacement_Number!F92*'Temporary Relocation Numbers'!$C$2</f>
        <v>0</v>
      </c>
      <c r="G92" s="43">
        <f>Displacement_Number!G92*'Temporary Relocation Numbers'!$C$2</f>
        <v>0</v>
      </c>
      <c r="H92" s="44">
        <f>Displacement_Number!H92*'Temporary Relocation Numbers'!$I$2</f>
        <v>175.94532287036162</v>
      </c>
      <c r="I92" s="44">
        <f>Displacement_Number!I92*'Temporary Relocation Numbers'!$I$2</f>
        <v>214.97871439204863</v>
      </c>
      <c r="J92" s="44">
        <f>Displacement_Number!J92*'Temporary Relocation Numbers'!$I$2</f>
        <v>140.52714672505772</v>
      </c>
      <c r="K92" s="44">
        <f>Displacement_Number!K92*'Temporary Relocation Numbers'!$I$2</f>
        <v>152.58680054308371</v>
      </c>
      <c r="L92" s="44">
        <f>Displacement_Number!L92*'Temporary Relocation Numbers'!$I$2</f>
        <v>125.47214407431842</v>
      </c>
      <c r="M92" s="44">
        <f>Displacement_Number!M92*'Temporary Relocation Numbers'!$I$2</f>
        <v>51.381715707973527</v>
      </c>
      <c r="N92" s="45">
        <f>Displacement_Number!N92*'Temporary Relocation Numbers'!$O$2</f>
        <v>123234.16776517285</v>
      </c>
      <c r="O92" s="45">
        <f>Displacement_Number!O92*'Temporary Relocation Numbers'!$O$2</f>
        <v>252436.81807055924</v>
      </c>
      <c r="P92" s="45">
        <f>Displacement_Number!P92*'Temporary Relocation Numbers'!$O$2</f>
        <v>191363.13570111096</v>
      </c>
      <c r="Q92" s="45">
        <f>Displacement_Number!Q92*'Temporary Relocation Numbers'!$O$2</f>
        <v>94125.007759474014</v>
      </c>
      <c r="R92" s="45">
        <f>Displacement_Number!R92*'Temporary Relocation Numbers'!$O$2</f>
        <v>60371.223881724756</v>
      </c>
      <c r="S92" s="45">
        <f>Displacement_Number!S92*'Temporary Relocation Numbers'!$O$2</f>
        <v>32963.248114480521</v>
      </c>
      <c r="U92">
        <v>2111</v>
      </c>
      <c r="V92" s="43">
        <f>Displacement_Number!V92*'Temporary Relocation Numbers'!$C$2</f>
        <v>0</v>
      </c>
      <c r="W92" s="43">
        <f>Displacement_Number!W92*'Temporary Relocation Numbers'!$C$2</f>
        <v>0</v>
      </c>
      <c r="X92" s="43">
        <f>Displacement_Number!X92*'Temporary Relocation Numbers'!$C$2</f>
        <v>0</v>
      </c>
      <c r="Y92" s="43">
        <f>Displacement_Number!Y92*'Temporary Relocation Numbers'!$C$2</f>
        <v>0</v>
      </c>
      <c r="Z92" s="43">
        <f>Displacement_Number!Z92*'Temporary Relocation Numbers'!$C$2</f>
        <v>0</v>
      </c>
      <c r="AA92" s="43">
        <f>Displacement_Number!AA92*'Temporary Relocation Numbers'!$C$2</f>
        <v>0</v>
      </c>
      <c r="AB92" s="44">
        <f>Displacement_Number!AB92*'Temporary Relocation Numbers'!$I$2</f>
        <v>163.80081507880155</v>
      </c>
      <c r="AC92" s="44">
        <f>Displacement_Number!AC92*'Temporary Relocation Numbers'!$I$2</f>
        <v>196.31683679427363</v>
      </c>
      <c r="AD92" s="44">
        <f>Displacement_Number!AD92*'Temporary Relocation Numbers'!$I$2</f>
        <v>126.98057430360311</v>
      </c>
      <c r="AE92" s="44">
        <f>Displacement_Number!AE92*'Temporary Relocation Numbers'!$I$2</f>
        <v>152.19416683725026</v>
      </c>
      <c r="AF92" s="44">
        <f>Displacement_Number!AF92*'Temporary Relocation Numbers'!$I$2</f>
        <v>122.90912686566519</v>
      </c>
      <c r="AG92" s="44">
        <f>Displacement_Number!AG92*'Temporary Relocation Numbers'!$I$2</f>
        <v>46.995464609540228</v>
      </c>
      <c r="AH92" s="45">
        <f>Displacement_Number!AH92*'Temporary Relocation Numbers'!$O$2</f>
        <v>114728.01206751166</v>
      </c>
      <c r="AI92" s="45">
        <f>Displacement_Number!AI92*'Temporary Relocation Numbers'!$O$2</f>
        <v>230523.27647493227</v>
      </c>
      <c r="AJ92" s="45">
        <f>Displacement_Number!AJ92*'Temporary Relocation Numbers'!$O$2</f>
        <v>172916.06239901349</v>
      </c>
      <c r="AK92" s="45">
        <f>Displacement_Number!AK92*'Temporary Relocation Numbers'!$O$2</f>
        <v>93882.806923774799</v>
      </c>
      <c r="AL92" s="45">
        <f>Displacement_Number!AL92*'Temporary Relocation Numbers'!$O$2</f>
        <v>59138.021987727727</v>
      </c>
      <c r="AM92" s="45">
        <f>Displacement_Number!AM92*'Temporary Relocation Numbers'!$O$2</f>
        <v>30149.307761226952</v>
      </c>
    </row>
    <row r="93" spans="1:39" x14ac:dyDescent="0.35">
      <c r="A93">
        <v>2112</v>
      </c>
      <c r="B93" s="43">
        <f>Displacement_Number!B93*'Temporary Relocation Numbers'!$C$2</f>
        <v>0</v>
      </c>
      <c r="C93" s="43">
        <f>Displacement_Number!C93*'Temporary Relocation Numbers'!$C$2</f>
        <v>0</v>
      </c>
      <c r="D93" s="43">
        <f>Displacement_Number!D93*'Temporary Relocation Numbers'!$C$2</f>
        <v>0</v>
      </c>
      <c r="E93" s="43">
        <f>Displacement_Number!E93*'Temporary Relocation Numbers'!$C$2</f>
        <v>0</v>
      </c>
      <c r="F93" s="43">
        <f>Displacement_Number!F93*'Temporary Relocation Numbers'!$C$2</f>
        <v>0</v>
      </c>
      <c r="G93" s="43">
        <f>Displacement_Number!G93*'Temporary Relocation Numbers'!$C$2</f>
        <v>0</v>
      </c>
      <c r="H93" s="44">
        <f>Displacement_Number!H93*'Temporary Relocation Numbers'!$I$2</f>
        <v>177.00686264788331</v>
      </c>
      <c r="I93" s="44">
        <f>Displacement_Number!I93*'Temporary Relocation Numbers'!$I$2</f>
        <v>216.27575629645759</v>
      </c>
      <c r="J93" s="44">
        <f>Displacement_Number!J93*'Temporary Relocation Numbers'!$I$2</f>
        <v>141.37499623669373</v>
      </c>
      <c r="K93" s="44">
        <f>Displacement_Number!K93*'Temporary Relocation Numbers'!$I$2</f>
        <v>153.50741017145444</v>
      </c>
      <c r="L93" s="44">
        <f>Displacement_Number!L93*'Temporary Relocation Numbers'!$I$2</f>
        <v>126.22916148025402</v>
      </c>
      <c r="M93" s="44">
        <f>Displacement_Number!M93*'Temporary Relocation Numbers'!$I$2</f>
        <v>51.691719601066566</v>
      </c>
      <c r="N93" s="45">
        <f>Displacement_Number!N93*'Temporary Relocation Numbers'!$O$2</f>
        <v>124946.11860353297</v>
      </c>
      <c r="O93" s="45">
        <f>Displacement_Number!O93*'Temporary Relocation Numbers'!$O$2</f>
        <v>255943.63302428491</v>
      </c>
      <c r="P93" s="45">
        <f>Displacement_Number!P93*'Temporary Relocation Numbers'!$O$2</f>
        <v>194021.52408913497</v>
      </c>
      <c r="Q93" s="45">
        <f>Displacement_Number!Q93*'Temporary Relocation Numbers'!$O$2</f>
        <v>95432.578450838904</v>
      </c>
      <c r="R93" s="45">
        <f>Displacement_Number!R93*'Temporary Relocation Numbers'!$O$2</f>
        <v>61209.891997973878</v>
      </c>
      <c r="S93" s="45">
        <f>Displacement_Number!S93*'Temporary Relocation Numbers'!$O$2</f>
        <v>33421.168683654076</v>
      </c>
      <c r="U93">
        <v>2112</v>
      </c>
      <c r="V93" s="43">
        <f>Displacement_Number!V93*'Temporary Relocation Numbers'!$C$2</f>
        <v>0</v>
      </c>
      <c r="W93" s="43">
        <f>Displacement_Number!W93*'Temporary Relocation Numbers'!$C$2</f>
        <v>0</v>
      </c>
      <c r="X93" s="43">
        <f>Displacement_Number!X93*'Temporary Relocation Numbers'!$C$2</f>
        <v>0</v>
      </c>
      <c r="Y93" s="43">
        <f>Displacement_Number!Y93*'Temporary Relocation Numbers'!$C$2</f>
        <v>0</v>
      </c>
      <c r="Z93" s="43">
        <f>Displacement_Number!Z93*'Temporary Relocation Numbers'!$C$2</f>
        <v>0</v>
      </c>
      <c r="AA93" s="43">
        <f>Displacement_Number!AA93*'Temporary Relocation Numbers'!$C$2</f>
        <v>0</v>
      </c>
      <c r="AB93" s="44">
        <f>Displacement_Number!AB93*'Temporary Relocation Numbers'!$I$2</f>
        <v>164.78908278583648</v>
      </c>
      <c r="AC93" s="44">
        <f>Displacement_Number!AC93*'Temporary Relocation Numbers'!$I$2</f>
        <v>197.50128505271297</v>
      </c>
      <c r="AD93" s="44">
        <f>Displacement_Number!AD93*'Temporary Relocation Numbers'!$I$2</f>
        <v>127.74669259760938</v>
      </c>
      <c r="AE93" s="44">
        <f>Displacement_Number!AE93*'Temporary Relocation Numbers'!$I$2</f>
        <v>153.11240756890956</v>
      </c>
      <c r="AF93" s="44">
        <f>Displacement_Number!AF93*'Temporary Relocation Numbers'!$I$2</f>
        <v>123.65068069079584</v>
      </c>
      <c r="AG93" s="44">
        <f>Displacement_Number!AG93*'Temporary Relocation Numbers'!$I$2</f>
        <v>47.279004712978484</v>
      </c>
      <c r="AH93" s="45">
        <f>Displacement_Number!AH93*'Temporary Relocation Numbers'!$O$2</f>
        <v>116321.79664855923</v>
      </c>
      <c r="AI93" s="45">
        <f>Displacement_Number!AI93*'Temporary Relocation Numbers'!$O$2</f>
        <v>233725.67174873967</v>
      </c>
      <c r="AJ93" s="45">
        <f>Displacement_Number!AJ93*'Temporary Relocation Numbers'!$O$2</f>
        <v>175318.18677213386</v>
      </c>
      <c r="AK93" s="45">
        <f>Displacement_Number!AK93*'Temporary Relocation Numbers'!$O$2</f>
        <v>95187.01299693968</v>
      </c>
      <c r="AL93" s="45">
        <f>Displacement_Number!AL93*'Temporary Relocation Numbers'!$O$2</f>
        <v>59959.558645594967</v>
      </c>
      <c r="AM93" s="45">
        <f>Displacement_Number!AM93*'Temporary Relocation Numbers'!$O$2</f>
        <v>30568.137487055603</v>
      </c>
    </row>
    <row r="94" spans="1:39" x14ac:dyDescent="0.35">
      <c r="A94">
        <v>2113</v>
      </c>
      <c r="B94" s="43">
        <f>Displacement_Number!B94*'Temporary Relocation Numbers'!$C$2</f>
        <v>0</v>
      </c>
      <c r="C94" s="43">
        <f>Displacement_Number!C94*'Temporary Relocation Numbers'!$C$2</f>
        <v>0</v>
      </c>
      <c r="D94" s="43">
        <f>Displacement_Number!D94*'Temporary Relocation Numbers'!$C$2</f>
        <v>0</v>
      </c>
      <c r="E94" s="43">
        <f>Displacement_Number!E94*'Temporary Relocation Numbers'!$C$2</f>
        <v>0</v>
      </c>
      <c r="F94" s="43">
        <f>Displacement_Number!F94*'Temporary Relocation Numbers'!$C$2</f>
        <v>0</v>
      </c>
      <c r="G94" s="43">
        <f>Displacement_Number!G94*'Temporary Relocation Numbers'!$C$2</f>
        <v>0</v>
      </c>
      <c r="H94" s="44">
        <f>Displacement_Number!H94*'Temporary Relocation Numbers'!$I$2</f>
        <v>178.07480706680644</v>
      </c>
      <c r="I94" s="44">
        <f>Displacement_Number!I94*'Temporary Relocation Numbers'!$I$2</f>
        <v>217.58062370911074</v>
      </c>
      <c r="J94" s="44">
        <f>Displacement_Number!J94*'Temporary Relocation Numbers'!$I$2</f>
        <v>142.22796112148808</v>
      </c>
      <c r="K94" s="44">
        <f>Displacement_Number!K94*'Temporary Relocation Numbers'!$I$2</f>
        <v>154.43357416026021</v>
      </c>
      <c r="L94" s="44">
        <f>Displacement_Number!L94*'Temporary Relocation Numbers'!$I$2</f>
        <v>126.99074623743009</v>
      </c>
      <c r="M94" s="44">
        <f>Displacement_Number!M94*'Temporary Relocation Numbers'!$I$2</f>
        <v>52.003593856260366</v>
      </c>
      <c r="N94" s="45">
        <f>Displacement_Number!N94*'Temporary Relocation Numbers'!$O$2</f>
        <v>126681.85160982677</v>
      </c>
      <c r="O94" s="45">
        <f>Displacement_Number!O94*'Temporary Relocation Numbers'!$O$2</f>
        <v>259499.16413286346</v>
      </c>
      <c r="P94" s="45">
        <f>Displacement_Number!P94*'Temporary Relocation Numbers'!$O$2</f>
        <v>196716.84241560131</v>
      </c>
      <c r="Q94" s="45">
        <f>Displacement_Number!Q94*'Temporary Relocation Numbers'!$O$2</f>
        <v>96758.313720923252</v>
      </c>
      <c r="R94" s="45">
        <f>Displacement_Number!R94*'Temporary Relocation Numbers'!$O$2</f>
        <v>62060.210767696408</v>
      </c>
      <c r="S94" s="45">
        <f>Displacement_Number!S94*'Temporary Relocation Numbers'!$O$2</f>
        <v>33885.450617670795</v>
      </c>
      <c r="U94">
        <v>2113</v>
      </c>
      <c r="V94" s="43">
        <f>Displacement_Number!V94*'Temporary Relocation Numbers'!$C$2</f>
        <v>0</v>
      </c>
      <c r="W94" s="43">
        <f>Displacement_Number!W94*'Temporary Relocation Numbers'!$C$2</f>
        <v>0</v>
      </c>
      <c r="X94" s="43">
        <f>Displacement_Number!X94*'Temporary Relocation Numbers'!$C$2</f>
        <v>0</v>
      </c>
      <c r="Y94" s="43">
        <f>Displacement_Number!Y94*'Temporary Relocation Numbers'!$C$2</f>
        <v>0</v>
      </c>
      <c r="Z94" s="43">
        <f>Displacement_Number!Z94*'Temporary Relocation Numbers'!$C$2</f>
        <v>0</v>
      </c>
      <c r="AA94" s="43">
        <f>Displacement_Number!AA94*'Temporary Relocation Numbers'!$C$2</f>
        <v>0</v>
      </c>
      <c r="AB94" s="44">
        <f>Displacement_Number!AB94*'Temporary Relocation Numbers'!$I$2</f>
        <v>165.78331305819992</v>
      </c>
      <c r="AC94" s="44">
        <f>Displacement_Number!AC94*'Temporary Relocation Numbers'!$I$2</f>
        <v>198.69287950248176</v>
      </c>
      <c r="AD94" s="44">
        <f>Displacement_Number!AD94*'Temporary Relocation Numbers'!$I$2</f>
        <v>128.51743315170248</v>
      </c>
      <c r="AE94" s="44">
        <f>Displacement_Number!AE94*'Temporary Relocation Numbers'!$I$2</f>
        <v>154.03618836862009</v>
      </c>
      <c r="AF94" s="44">
        <f>Displacement_Number!AF94*'Temporary Relocation Numbers'!$I$2</f>
        <v>124.39670856996609</v>
      </c>
      <c r="AG94" s="44">
        <f>Displacement_Number!AG94*'Temporary Relocation Numbers'!$I$2</f>
        <v>47.564255513202589</v>
      </c>
      <c r="AH94" s="45">
        <f>Displacement_Number!AH94*'Temporary Relocation Numbers'!$O$2</f>
        <v>117937.7218493649</v>
      </c>
      <c r="AI94" s="45">
        <f>Displacement_Number!AI94*'Temporary Relocation Numbers'!$O$2</f>
        <v>236972.5542242151</v>
      </c>
      <c r="AJ94" s="45">
        <f>Displacement_Number!AJ94*'Temporary Relocation Numbers'!$O$2</f>
        <v>177753.68110189022</v>
      </c>
      <c r="AK94" s="45">
        <f>Displacement_Number!AK94*'Temporary Relocation Numbers'!$O$2</f>
        <v>96509.336908045429</v>
      </c>
      <c r="AL94" s="45">
        <f>Displacement_Number!AL94*'Temporary Relocation Numbers'!$O$2</f>
        <v>60792.507969248662</v>
      </c>
      <c r="AM94" s="45">
        <f>Displacement_Number!AM94*'Temporary Relocation Numbers'!$O$2</f>
        <v>30992.78553351128</v>
      </c>
    </row>
    <row r="95" spans="1:39" x14ac:dyDescent="0.35">
      <c r="A95">
        <v>2114</v>
      </c>
      <c r="B95" s="43">
        <f>Displacement_Number!B95*'Temporary Relocation Numbers'!$C$2</f>
        <v>0</v>
      </c>
      <c r="C95" s="43">
        <f>Displacement_Number!C95*'Temporary Relocation Numbers'!$C$2</f>
        <v>0</v>
      </c>
      <c r="D95" s="43">
        <f>Displacement_Number!D95*'Temporary Relocation Numbers'!$C$2</f>
        <v>0</v>
      </c>
      <c r="E95" s="43">
        <f>Displacement_Number!E95*'Temporary Relocation Numbers'!$C$2</f>
        <v>0</v>
      </c>
      <c r="F95" s="43">
        <f>Displacement_Number!F95*'Temporary Relocation Numbers'!$C$2</f>
        <v>0</v>
      </c>
      <c r="G95" s="43">
        <f>Displacement_Number!G95*'Temporary Relocation Numbers'!$C$2</f>
        <v>0</v>
      </c>
      <c r="H95" s="44">
        <f>Displacement_Number!H95*'Temporary Relocation Numbers'!$I$2</f>
        <v>179.14919476857671</v>
      </c>
      <c r="I95" s="44">
        <f>Displacement_Number!I95*'Temporary Relocation Numbers'!$I$2</f>
        <v>218.89336384404103</v>
      </c>
      <c r="J95" s="44">
        <f>Displacement_Number!J95*'Temporary Relocation Numbers'!$I$2</f>
        <v>143.0860722422793</v>
      </c>
      <c r="K95" s="44">
        <f>Displacement_Number!K95*'Temporary Relocation Numbers'!$I$2</f>
        <v>155.36532602090358</v>
      </c>
      <c r="L95" s="44">
        <f>Displacement_Number!L95*'Temporary Relocation Numbers'!$I$2</f>
        <v>127.75692590227699</v>
      </c>
      <c r="M95" s="44">
        <f>Displacement_Number!M95*'Temporary Relocation Numbers'!$I$2</f>
        <v>52.317349758104811</v>
      </c>
      <c r="N95" s="45">
        <f>Displacement_Number!N95*'Temporary Relocation Numbers'!$O$2</f>
        <v>128441.69716241505</v>
      </c>
      <c r="O95" s="45">
        <f>Displacement_Number!O95*'Temporary Relocation Numbers'!$O$2</f>
        <v>263104.08815391531</v>
      </c>
      <c r="P95" s="45">
        <f>Displacement_Number!P95*'Temporary Relocation Numbers'!$O$2</f>
        <v>199449.60370575477</v>
      </c>
      <c r="Q95" s="45">
        <f>Displacement_Number!Q95*'Temporary Relocation Numbers'!$O$2</f>
        <v>98102.46590936897</v>
      </c>
      <c r="R95" s="45">
        <f>Displacement_Number!R95*'Temporary Relocation Numbers'!$O$2</f>
        <v>62922.342040047886</v>
      </c>
      <c r="S95" s="45">
        <f>Displacement_Number!S95*'Temporary Relocation Numbers'!$O$2</f>
        <v>34356.18228767057</v>
      </c>
      <c r="U95">
        <v>2114</v>
      </c>
      <c r="V95" s="43">
        <f>Displacement_Number!V95*'Temporary Relocation Numbers'!$C$2</f>
        <v>0</v>
      </c>
      <c r="W95" s="43">
        <f>Displacement_Number!W95*'Temporary Relocation Numbers'!$C$2</f>
        <v>0</v>
      </c>
      <c r="X95" s="43">
        <f>Displacement_Number!X95*'Temporary Relocation Numbers'!$C$2</f>
        <v>0</v>
      </c>
      <c r="Y95" s="43">
        <f>Displacement_Number!Y95*'Temporary Relocation Numbers'!$C$2</f>
        <v>0</v>
      </c>
      <c r="Z95" s="43">
        <f>Displacement_Number!Z95*'Temporary Relocation Numbers'!$C$2</f>
        <v>0</v>
      </c>
      <c r="AA95" s="43">
        <f>Displacement_Number!AA95*'Temporary Relocation Numbers'!$C$2</f>
        <v>0</v>
      </c>
      <c r="AB95" s="44">
        <f>Displacement_Number!AB95*'Temporary Relocation Numbers'!$I$2</f>
        <v>166.78354187013755</v>
      </c>
      <c r="AC95" s="44">
        <f>Displacement_Number!AC95*'Temporary Relocation Numbers'!$I$2</f>
        <v>199.89166325905603</v>
      </c>
      <c r="AD95" s="44">
        <f>Displacement_Number!AD95*'Temporary Relocation Numbers'!$I$2</f>
        <v>129.29282385359701</v>
      </c>
      <c r="AE95" s="44">
        <f>Displacement_Number!AE95*'Temporary Relocation Numbers'!$I$2</f>
        <v>154.9655426615534</v>
      </c>
      <c r="AF95" s="44">
        <f>Displacement_Number!AF95*'Temporary Relocation Numbers'!$I$2</f>
        <v>125.14723749671165</v>
      </c>
      <c r="AG95" s="44">
        <f>Displacement_Number!AG95*'Temporary Relocation Numbers'!$I$2</f>
        <v>47.851227331445649</v>
      </c>
      <c r="AH95" s="45">
        <f>Displacement_Number!AH95*'Temporary Relocation Numbers'!$O$2</f>
        <v>119576.0952441448</v>
      </c>
      <c r="AI95" s="45">
        <f>Displacement_Number!AI95*'Temporary Relocation Numbers'!$O$2</f>
        <v>240264.54191098659</v>
      </c>
      <c r="AJ95" s="45">
        <f>Displacement_Number!AJ95*'Temporary Relocation Numbers'!$O$2</f>
        <v>180223.00895878655</v>
      </c>
      <c r="AK95" s="45">
        <f>Displacement_Number!AK95*'Temporary Relocation Numbers'!$O$2</f>
        <v>97850.030347417982</v>
      </c>
      <c r="AL95" s="45">
        <f>Displacement_Number!AL95*'Temporary Relocation Numbers'!$O$2</f>
        <v>61637.028501754598</v>
      </c>
      <c r="AM95" s="45">
        <f>Displacement_Number!AM95*'Temporary Relocation Numbers'!$O$2</f>
        <v>31423.332727843892</v>
      </c>
    </row>
    <row r="96" spans="1:39" x14ac:dyDescent="0.35">
      <c r="A96">
        <v>2115</v>
      </c>
      <c r="B96" s="43">
        <f>Displacement_Number!B96*'Temporary Relocation Numbers'!$C$2</f>
        <v>0</v>
      </c>
      <c r="C96" s="43">
        <f>Displacement_Number!C96*'Temporary Relocation Numbers'!$C$2</f>
        <v>0</v>
      </c>
      <c r="D96" s="43">
        <f>Displacement_Number!D96*'Temporary Relocation Numbers'!$C$2</f>
        <v>0</v>
      </c>
      <c r="E96" s="43">
        <f>Displacement_Number!E96*'Temporary Relocation Numbers'!$C$2</f>
        <v>0</v>
      </c>
      <c r="F96" s="43">
        <f>Displacement_Number!F96*'Temporary Relocation Numbers'!$C$2</f>
        <v>0</v>
      </c>
      <c r="G96" s="43">
        <f>Displacement_Number!G96*'Temporary Relocation Numbers'!$C$2</f>
        <v>0</v>
      </c>
      <c r="H96" s="44">
        <f>Displacement_Number!H96*'Temporary Relocation Numbers'!$I$2</f>
        <v>180.2300646277769</v>
      </c>
      <c r="I96" s="44">
        <f>Displacement_Number!I96*'Temporary Relocation Numbers'!$I$2</f>
        <v>220.21402420014027</v>
      </c>
      <c r="J96" s="44">
        <f>Displacement_Number!J96*'Temporary Relocation Numbers'!$I$2</f>
        <v>143.94936064811225</v>
      </c>
      <c r="K96" s="44">
        <f>Displacement_Number!K96*'Temporary Relocation Numbers'!$I$2</f>
        <v>156.30269946697314</v>
      </c>
      <c r="L96" s="44">
        <f>Displacement_Number!L96*'Temporary Relocation Numbers'!$I$2</f>
        <v>128.5277281974825</v>
      </c>
      <c r="M96" s="44">
        <f>Displacement_Number!M96*'Temporary Relocation Numbers'!$I$2</f>
        <v>52.632998659233394</v>
      </c>
      <c r="N96" s="45">
        <f>Displacement_Number!N96*'Temporary Relocation Numbers'!$O$2</f>
        <v>130225.99022922579</v>
      </c>
      <c r="O96" s="45">
        <f>Displacement_Number!O96*'Temporary Relocation Numbers'!$O$2</f>
        <v>266759.09124647779</v>
      </c>
      <c r="P96" s="45">
        <f>Displacement_Number!P96*'Temporary Relocation Numbers'!$O$2</f>
        <v>202220.32811171096</v>
      </c>
      <c r="Q96" s="45">
        <f>Displacement_Number!Q96*'Temporary Relocation Numbers'!$O$2</f>
        <v>99465.290861283022</v>
      </c>
      <c r="R96" s="45">
        <f>Displacement_Number!R96*'Temporary Relocation Numbers'!$O$2</f>
        <v>63796.449912568314</v>
      </c>
      <c r="S96" s="45">
        <f>Displacement_Number!S96*'Temporary Relocation Numbers'!$O$2</f>
        <v>34833.453292432074</v>
      </c>
      <c r="U96">
        <v>2115</v>
      </c>
      <c r="V96" s="43">
        <f>Displacement_Number!V96*'Temporary Relocation Numbers'!$C$2</f>
        <v>0</v>
      </c>
      <c r="W96" s="43">
        <f>Displacement_Number!W96*'Temporary Relocation Numbers'!$C$2</f>
        <v>0</v>
      </c>
      <c r="X96" s="43">
        <f>Displacement_Number!X96*'Temporary Relocation Numbers'!$C$2</f>
        <v>0</v>
      </c>
      <c r="Y96" s="43">
        <f>Displacement_Number!Y96*'Temporary Relocation Numbers'!$C$2</f>
        <v>0</v>
      </c>
      <c r="Z96" s="43">
        <f>Displacement_Number!Z96*'Temporary Relocation Numbers'!$C$2</f>
        <v>0</v>
      </c>
      <c r="AA96" s="43">
        <f>Displacement_Number!AA96*'Temporary Relocation Numbers'!$C$2</f>
        <v>0</v>
      </c>
      <c r="AB96" s="44">
        <f>Displacement_Number!AB96*'Temporary Relocation Numbers'!$I$2</f>
        <v>167.7898054129403</v>
      </c>
      <c r="AC96" s="44">
        <f>Displacement_Number!AC96*'Temporary Relocation Numbers'!$I$2</f>
        <v>201.09767969804253</v>
      </c>
      <c r="AD96" s="44">
        <f>Displacement_Number!AD96*'Temporary Relocation Numbers'!$I$2</f>
        <v>130.07289275926394</v>
      </c>
      <c r="AE96" s="44">
        <f>Displacement_Number!AE96*'Temporary Relocation Numbers'!$I$2</f>
        <v>155.90050407454689</v>
      </c>
      <c r="AF96" s="44">
        <f>Displacement_Number!AF96*'Temporary Relocation Numbers'!$I$2</f>
        <v>125.90229462742941</v>
      </c>
      <c r="AG96" s="44">
        <f>Displacement_Number!AG96*'Temporary Relocation Numbers'!$I$2</f>
        <v>48.139930551212323</v>
      </c>
      <c r="AH96" s="45">
        <f>Displacement_Number!AH96*'Temporary Relocation Numbers'!$O$2</f>
        <v>121237.22867989066</v>
      </c>
      <c r="AI96" s="45">
        <f>Displacement_Number!AI96*'Temporary Relocation Numbers'!$O$2</f>
        <v>243602.26140398064</v>
      </c>
      <c r="AJ96" s="45">
        <f>Displacement_Number!AJ96*'Temporary Relocation Numbers'!$O$2</f>
        <v>182726.64035317954</v>
      </c>
      <c r="AK96" s="45">
        <f>Displacement_Number!AK96*'Temporary Relocation Numbers'!$O$2</f>
        <v>99209.34850182815</v>
      </c>
      <c r="AL96" s="45">
        <f>Displacement_Number!AL96*'Temporary Relocation Numbers'!$O$2</f>
        <v>62493.280988635321</v>
      </c>
      <c r="AM96" s="45">
        <f>Displacement_Number!AM96*'Temporary Relocation Numbers'!$O$2</f>
        <v>31859.861020143562</v>
      </c>
    </row>
    <row r="97" spans="1:39" x14ac:dyDescent="0.35">
      <c r="A97">
        <v>2116</v>
      </c>
      <c r="B97" s="43">
        <f>Displacement_Number!B97*'Temporary Relocation Numbers'!$C$2</f>
        <v>0</v>
      </c>
      <c r="C97" s="43">
        <f>Displacement_Number!C97*'Temporary Relocation Numbers'!$C$2</f>
        <v>0</v>
      </c>
      <c r="D97" s="43">
        <f>Displacement_Number!D97*'Temporary Relocation Numbers'!$C$2</f>
        <v>0</v>
      </c>
      <c r="E97" s="43">
        <f>Displacement_Number!E97*'Temporary Relocation Numbers'!$C$2</f>
        <v>0</v>
      </c>
      <c r="F97" s="43">
        <f>Displacement_Number!F97*'Temporary Relocation Numbers'!$C$2</f>
        <v>0</v>
      </c>
      <c r="G97" s="43">
        <f>Displacement_Number!G97*'Temporary Relocation Numbers'!$C$2</f>
        <v>0</v>
      </c>
      <c r="H97" s="44">
        <f>Displacement_Number!H97*'Temporary Relocation Numbers'!$I$2</f>
        <v>181.31745575353389</v>
      </c>
      <c r="I97" s="44">
        <f>Displacement_Number!I97*'Temporary Relocation Numbers'!$I$2</f>
        <v>221.54265256287775</v>
      </c>
      <c r="J97" s="44">
        <f>Displacement_Number!J97*'Temporary Relocation Numbers'!$I$2</f>
        <v>144.81785757536144</v>
      </c>
      <c r="K97" s="44">
        <f>Displacement_Number!K97*'Temporary Relocation Numbers'!$I$2</f>
        <v>157.24572841546328</v>
      </c>
      <c r="L97" s="44">
        <f>Displacement_Number!L97*'Temporary Relocation Numbers'!$I$2</f>
        <v>129.30318101299525</v>
      </c>
      <c r="M97" s="44">
        <f>Displacement_Number!M97*'Temporary Relocation Numbers'!$I$2</f>
        <v>52.950551980774009</v>
      </c>
      <c r="N97" s="45">
        <f>Displacement_Number!N97*'Temporary Relocation Numbers'!$O$2</f>
        <v>132035.07043151205</v>
      </c>
      <c r="O97" s="45">
        <f>Displacement_Number!O97*'Temporary Relocation Numbers'!$O$2</f>
        <v>270464.86910160806</v>
      </c>
      <c r="P97" s="45">
        <f>Displacement_Number!P97*'Temporary Relocation Numbers'!$O$2</f>
        <v>205029.54301146162</v>
      </c>
      <c r="Q97" s="45">
        <f>Displacement_Number!Q97*'Temporary Relocation Numbers'!$O$2</f>
        <v>100847.04797593469</v>
      </c>
      <c r="R97" s="45">
        <f>Displacement_Number!R97*'Temporary Relocation Numbers'!$O$2</f>
        <v>64682.70076241652</v>
      </c>
      <c r="S97" s="45">
        <f>Displacement_Number!S97*'Temporary Relocation Numbers'!$O$2</f>
        <v>35317.354475426953</v>
      </c>
      <c r="U97">
        <v>2116</v>
      </c>
      <c r="V97" s="43">
        <f>Displacement_Number!V97*'Temporary Relocation Numbers'!$C$2</f>
        <v>0</v>
      </c>
      <c r="W97" s="43">
        <f>Displacement_Number!W97*'Temporary Relocation Numbers'!$C$2</f>
        <v>0</v>
      </c>
      <c r="X97" s="43">
        <f>Displacement_Number!X97*'Temporary Relocation Numbers'!$C$2</f>
        <v>0</v>
      </c>
      <c r="Y97" s="43">
        <f>Displacement_Number!Y97*'Temporary Relocation Numbers'!$C$2</f>
        <v>0</v>
      </c>
      <c r="Z97" s="43">
        <f>Displacement_Number!Z97*'Temporary Relocation Numbers'!$C$2</f>
        <v>0</v>
      </c>
      <c r="AA97" s="43">
        <f>Displacement_Number!AA97*'Temporary Relocation Numbers'!$C$2</f>
        <v>0</v>
      </c>
      <c r="AB97" s="44">
        <f>Displacement_Number!AB97*'Temporary Relocation Numbers'!$I$2</f>
        <v>168.80214009625374</v>
      </c>
      <c r="AC97" s="44">
        <f>Displacement_Number!AC97*'Temporary Relocation Numbers'!$I$2</f>
        <v>202.31097245674846</v>
      </c>
      <c r="AD97" s="44">
        <f>Displacement_Number!AD97*'Temporary Relocation Numbers'!$I$2</f>
        <v>130.85766809394562</v>
      </c>
      <c r="AE97" s="44">
        <f>Displacement_Number!AE97*'Temporary Relocation Numbers'!$I$2</f>
        <v>156.84110643732035</v>
      </c>
      <c r="AF97" s="44">
        <f>Displacement_Number!AF97*'Temporary Relocation Numbers'!$I$2</f>
        <v>126.66190728236054</v>
      </c>
      <c r="AG97" s="44">
        <f>Displacement_Number!AG97*'Temporary Relocation Numbers'!$I$2</f>
        <v>48.430375618654644</v>
      </c>
      <c r="AH97" s="45">
        <f>Displacement_Number!AH97*'Temporary Relocation Numbers'!$O$2</f>
        <v>122921.43833572647</v>
      </c>
      <c r="AI97" s="45">
        <f>Displacement_Number!AI97*'Temporary Relocation Numbers'!$O$2</f>
        <v>246986.34800268791</v>
      </c>
      <c r="AJ97" s="45">
        <f>Displacement_Number!AJ97*'Temporary Relocation Numbers'!$O$2</f>
        <v>185265.05182474025</v>
      </c>
      <c r="AK97" s="45">
        <f>Displacement_Number!AK97*'Temporary Relocation Numbers'!$O$2</f>
        <v>100587.55010306349</v>
      </c>
      <c r="AL97" s="45">
        <f>Displacement_Number!AL97*'Temporary Relocation Numbers'!$O$2</f>
        <v>63361.42840846641</v>
      </c>
      <c r="AM97" s="45">
        <f>Displacement_Number!AM97*'Temporary Relocation Numbers'!$O$2</f>
        <v>32302.453498938929</v>
      </c>
    </row>
    <row r="98" spans="1:39" x14ac:dyDescent="0.35">
      <c r="A98">
        <v>2117</v>
      </c>
      <c r="B98" s="43">
        <f>Displacement_Number!B98*'Temporary Relocation Numbers'!$C$2</f>
        <v>0</v>
      </c>
      <c r="C98" s="43">
        <f>Displacement_Number!C98*'Temporary Relocation Numbers'!$C$2</f>
        <v>0</v>
      </c>
      <c r="D98" s="43">
        <f>Displacement_Number!D98*'Temporary Relocation Numbers'!$C$2</f>
        <v>0</v>
      </c>
      <c r="E98" s="43">
        <f>Displacement_Number!E98*'Temporary Relocation Numbers'!$C$2</f>
        <v>0</v>
      </c>
      <c r="F98" s="43">
        <f>Displacement_Number!F98*'Temporary Relocation Numbers'!$C$2</f>
        <v>0</v>
      </c>
      <c r="G98" s="43">
        <f>Displacement_Number!G98*'Temporary Relocation Numbers'!$C$2</f>
        <v>0</v>
      </c>
      <c r="H98" s="44">
        <f>Displacement_Number!H98*'Temporary Relocation Numbers'!$I$2</f>
        <v>182.4114074909337</v>
      </c>
      <c r="I98" s="44">
        <f>Displacement_Number!I98*'Temporary Relocation Numbers'!$I$2</f>
        <v>222.87929700602913</v>
      </c>
      <c r="J98" s="44">
        <f>Displacement_Number!J98*'Temporary Relocation Numbers'!$I$2</f>
        <v>145.69159444886157</v>
      </c>
      <c r="K98" s="44">
        <f>Displacement_Number!K98*'Temporary Relocation Numbers'!$I$2</f>
        <v>158.19444698800169</v>
      </c>
      <c r="L98" s="44">
        <f>Displacement_Number!L98*'Temporary Relocation Numbers'!$I$2</f>
        <v>130.08331240703356</v>
      </c>
      <c r="M98" s="44">
        <f>Displacement_Number!M98*'Temporary Relocation Numbers'!$I$2</f>
        <v>53.270021212762259</v>
      </c>
      <c r="N98" s="45">
        <f>Displacement_Number!N98*'Temporary Relocation Numbers'!$O$2</f>
        <v>133869.28210849507</v>
      </c>
      <c r="O98" s="45">
        <f>Displacement_Number!O98*'Temporary Relocation Numbers'!$O$2</f>
        <v>274222.12707480066</v>
      </c>
      <c r="P98" s="45">
        <f>Displacement_Number!P98*'Temporary Relocation Numbers'!$O$2</f>
        <v>207877.78310925586</v>
      </c>
      <c r="Q98" s="45">
        <f>Displacement_Number!Q98*'Temporary Relocation Numbers'!$O$2</f>
        <v>102248.0002561296</v>
      </c>
      <c r="R98" s="45">
        <f>Displacement_Number!R98*'Temporary Relocation Numbers'!$O$2</f>
        <v>65581.263278038183</v>
      </c>
      <c r="S98" s="45">
        <f>Displacement_Number!S98*'Temporary Relocation Numbers'!$O$2</f>
        <v>35807.977942110963</v>
      </c>
      <c r="U98">
        <v>2117</v>
      </c>
      <c r="V98" s="43">
        <f>Displacement_Number!V98*'Temporary Relocation Numbers'!$C$2</f>
        <v>0</v>
      </c>
      <c r="W98" s="43">
        <f>Displacement_Number!W98*'Temporary Relocation Numbers'!$C$2</f>
        <v>0</v>
      </c>
      <c r="X98" s="43">
        <f>Displacement_Number!X98*'Temporary Relocation Numbers'!$C$2</f>
        <v>0</v>
      </c>
      <c r="Y98" s="43">
        <f>Displacement_Number!Y98*'Temporary Relocation Numbers'!$C$2</f>
        <v>0</v>
      </c>
      <c r="Z98" s="43">
        <f>Displacement_Number!Z98*'Temporary Relocation Numbers'!$C$2</f>
        <v>0</v>
      </c>
      <c r="AA98" s="43">
        <f>Displacement_Number!AA98*'Temporary Relocation Numbers'!$C$2</f>
        <v>0</v>
      </c>
      <c r="AB98" s="44">
        <f>Displacement_Number!AB98*'Temporary Relocation Numbers'!$I$2</f>
        <v>169.82058254939579</v>
      </c>
      <c r="AC98" s="44">
        <f>Displacement_Number!AC98*'Temporary Relocation Numbers'!$I$2</f>
        <v>203.53158543575989</v>
      </c>
      <c r="AD98" s="44">
        <f>Displacement_Number!AD98*'Temporary Relocation Numbers'!$I$2</f>
        <v>131.64717825317729</v>
      </c>
      <c r="AE98" s="44">
        <f>Displacement_Number!AE98*'Temporary Relocation Numbers'!$I$2</f>
        <v>157.78738378370028</v>
      </c>
      <c r="AF98" s="44">
        <f>Displacement_Number!AF98*'Temporary Relocation Numbers'!$I$2</f>
        <v>127.42610294657865</v>
      </c>
      <c r="AG98" s="44">
        <f>Displacement_Number!AG98*'Temporary Relocation Numbers'!$I$2</f>
        <v>48.72257304294989</v>
      </c>
      <c r="AH98" s="45">
        <f>Displacement_Number!AH98*'Temporary Relocation Numbers'!$O$2</f>
        <v>124629.04478308992</v>
      </c>
      <c r="AI98" s="45">
        <f>Displacement_Number!AI98*'Temporary Relocation Numbers'!$O$2</f>
        <v>250417.4458320855</v>
      </c>
      <c r="AJ98" s="45">
        <f>Displacement_Number!AJ98*'Temporary Relocation Numbers'!$O$2</f>
        <v>187838.72653315845</v>
      </c>
      <c r="AK98" s="45">
        <f>Displacement_Number!AK98*'Temporary Relocation Numbers'!$O$2</f>
        <v>101984.89747717537</v>
      </c>
      <c r="AL98" s="45">
        <f>Displacement_Number!AL98*'Temporary Relocation Numbers'!$O$2</f>
        <v>64241.636003897802</v>
      </c>
      <c r="AM98" s="45">
        <f>Displacement_Number!AM98*'Temporary Relocation Numbers'!$O$2</f>
        <v>32751.19440701219</v>
      </c>
    </row>
    <row r="99" spans="1:39" x14ac:dyDescent="0.35">
      <c r="A99">
        <v>2118</v>
      </c>
      <c r="B99" s="43">
        <f>Displacement_Number!B99*'Temporary Relocation Numbers'!$C$2</f>
        <v>0</v>
      </c>
      <c r="C99" s="43">
        <f>Displacement_Number!C99*'Temporary Relocation Numbers'!$C$2</f>
        <v>0</v>
      </c>
      <c r="D99" s="43">
        <f>Displacement_Number!D99*'Temporary Relocation Numbers'!$C$2</f>
        <v>0</v>
      </c>
      <c r="E99" s="43">
        <f>Displacement_Number!E99*'Temporary Relocation Numbers'!$C$2</f>
        <v>0</v>
      </c>
      <c r="F99" s="43">
        <f>Displacement_Number!F99*'Temporary Relocation Numbers'!$C$2</f>
        <v>0</v>
      </c>
      <c r="G99" s="43">
        <f>Displacement_Number!G99*'Temporary Relocation Numbers'!$C$2</f>
        <v>0</v>
      </c>
      <c r="H99" s="44">
        <f>Displacement_Number!H99*'Temporary Relocation Numbers'!$I$2</f>
        <v>183.51195942244487</v>
      </c>
      <c r="I99" s="44">
        <f>Displacement_Number!I99*'Temporary Relocation Numbers'!$I$2</f>
        <v>224.22400589341623</v>
      </c>
      <c r="J99" s="44">
        <f>Displacement_Number!J99*'Temporary Relocation Numbers'!$I$2</f>
        <v>146.5706028830441</v>
      </c>
      <c r="K99" s="44">
        <f>Displacement_Number!K99*'Temporary Relocation Numbers'!$I$2</f>
        <v>159.14888951208368</v>
      </c>
      <c r="L99" s="44">
        <f>Displacement_Number!L99*'Temporary Relocation Numbers'!$I$2</f>
        <v>130.86815060710092</v>
      </c>
      <c r="M99" s="44">
        <f>Displacement_Number!M99*'Temporary Relocation Numbers'!$I$2</f>
        <v>53.591417914557134</v>
      </c>
      <c r="N99" s="45">
        <f>Displacement_Number!N99*'Temporary Relocation Numbers'!$O$2</f>
        <v>135728.97438290561</v>
      </c>
      <c r="O99" s="45">
        <f>Displacement_Number!O99*'Temporary Relocation Numbers'!$O$2</f>
        <v>278031.58032024442</v>
      </c>
      <c r="P99" s="45">
        <f>Displacement_Number!P99*'Temporary Relocation Numbers'!$O$2</f>
        <v>210765.59053737487</v>
      </c>
      <c r="Q99" s="45">
        <f>Displacement_Number!Q99*'Temporary Relocation Numbers'!$O$2</f>
        <v>103668.41435826951</v>
      </c>
      <c r="R99" s="45">
        <f>Displacement_Number!R99*'Temporary Relocation Numbers'!$O$2</f>
        <v>66492.308491273943</v>
      </c>
      <c r="S99" s="45">
        <f>Displacement_Number!S99*'Temporary Relocation Numbers'!$O$2</f>
        <v>36305.417077455226</v>
      </c>
      <c r="U99">
        <v>2118</v>
      </c>
      <c r="V99" s="43">
        <f>Displacement_Number!V99*'Temporary Relocation Numbers'!$C$2</f>
        <v>0</v>
      </c>
      <c r="W99" s="43">
        <f>Displacement_Number!W99*'Temporary Relocation Numbers'!$C$2</f>
        <v>0</v>
      </c>
      <c r="X99" s="43">
        <f>Displacement_Number!X99*'Temporary Relocation Numbers'!$C$2</f>
        <v>0</v>
      </c>
      <c r="Y99" s="43">
        <f>Displacement_Number!Y99*'Temporary Relocation Numbers'!$C$2</f>
        <v>0</v>
      </c>
      <c r="Z99" s="43">
        <f>Displacement_Number!Z99*'Temporary Relocation Numbers'!$C$2</f>
        <v>0</v>
      </c>
      <c r="AA99" s="43">
        <f>Displacement_Number!AA99*'Temporary Relocation Numbers'!$C$2</f>
        <v>0</v>
      </c>
      <c r="AB99" s="44">
        <f>Displacement_Number!AB99*'Temporary Relocation Numbers'!$I$2</f>
        <v>170.84516962268168</v>
      </c>
      <c r="AC99" s="44">
        <f>Displacement_Number!AC99*'Temporary Relocation Numbers'!$I$2</f>
        <v>204.75956280053077</v>
      </c>
      <c r="AD99" s="44">
        <f>Displacement_Number!AD99*'Temporary Relocation Numbers'!$I$2</f>
        <v>132.4414518038144</v>
      </c>
      <c r="AE99" s="44">
        <f>Displacement_Number!AE99*'Temporary Relocation Numbers'!$I$2</f>
        <v>158.73937035285101</v>
      </c>
      <c r="AF99" s="44">
        <f>Displacement_Number!AF99*'Temporary Relocation Numbers'!$I$2</f>
        <v>128.19490927098451</v>
      </c>
      <c r="AG99" s="44">
        <f>Displacement_Number!AG99*'Temporary Relocation Numbers'!$I$2</f>
        <v>49.016533396680948</v>
      </c>
      <c r="AH99" s="45">
        <f>Displacement_Number!AH99*'Temporary Relocation Numbers'!$O$2</f>
        <v>126360.37304674968</v>
      </c>
      <c r="AI99" s="45">
        <f>Displacement_Number!AI99*'Temporary Relocation Numbers'!$O$2</f>
        <v>253896.20796523953</v>
      </c>
      <c r="AJ99" s="45">
        <f>Displacement_Number!AJ99*'Temporary Relocation Numbers'!$O$2</f>
        <v>190448.15435010692</v>
      </c>
      <c r="AK99" s="45">
        <f>Displacement_Number!AK99*'Temporary Relocation Numbers'!$O$2</f>
        <v>103401.65659440991</v>
      </c>
      <c r="AL99" s="45">
        <f>Displacement_Number!AL99*'Temporary Relocation Numbers'!$O$2</f>
        <v>65134.071313105756</v>
      </c>
      <c r="AM99" s="45">
        <f>Displacement_Number!AM99*'Temporary Relocation Numbers'!$O$2</f>
        <v>33206.169157433847</v>
      </c>
    </row>
    <row r="100" spans="1:39" x14ac:dyDescent="0.35">
      <c r="A100">
        <v>2119</v>
      </c>
      <c r="B100" s="43">
        <f>Displacement_Number!B100*'Temporary Relocation Numbers'!$C$2</f>
        <v>0</v>
      </c>
      <c r="C100" s="43">
        <f>Displacement_Number!C100*'Temporary Relocation Numbers'!$C$2</f>
        <v>0</v>
      </c>
      <c r="D100" s="43">
        <f>Displacement_Number!D100*'Temporary Relocation Numbers'!$C$2</f>
        <v>0</v>
      </c>
      <c r="E100" s="43">
        <f>Displacement_Number!E100*'Temporary Relocation Numbers'!$C$2</f>
        <v>0</v>
      </c>
      <c r="F100" s="43">
        <f>Displacement_Number!F100*'Temporary Relocation Numbers'!$C$2</f>
        <v>0</v>
      </c>
      <c r="G100" s="43">
        <f>Displacement_Number!G100*'Temporary Relocation Numbers'!$C$2</f>
        <v>0</v>
      </c>
      <c r="H100" s="44">
        <f>Displacement_Number!H100*'Temporary Relocation Numbers'!$I$2</f>
        <v>184.61915136935104</v>
      </c>
      <c r="I100" s="44">
        <f>Displacement_Number!I100*'Temporary Relocation Numbers'!$I$2</f>
        <v>225.57682788065648</v>
      </c>
      <c r="J100" s="44">
        <f>Displacement_Number!J100*'Temporary Relocation Numbers'!$I$2</f>
        <v>147.45491468308163</v>
      </c>
      <c r="K100" s="44">
        <f>Displacement_Number!K100*'Temporary Relocation Numbers'!$I$2</f>
        <v>160.10909052231429</v>
      </c>
      <c r="L100" s="44">
        <f>Displacement_Number!L100*'Temporary Relocation Numbers'!$I$2</f>
        <v>131.65772401100713</v>
      </c>
      <c r="M100" s="44">
        <f>Displacement_Number!M100*'Temporary Relocation Numbers'!$I$2</f>
        <v>53.914753715259302</v>
      </c>
      <c r="N100" s="45">
        <f>Displacement_Number!N100*'Temporary Relocation Numbers'!$O$2</f>
        <v>137614.50122743586</v>
      </c>
      <c r="O100" s="45">
        <f>Displacement_Number!O100*'Temporary Relocation Numbers'!$O$2</f>
        <v>281893.95392694429</v>
      </c>
      <c r="P100" s="45">
        <f>Displacement_Number!P100*'Temporary Relocation Numbers'!$O$2</f>
        <v>213693.51495932153</v>
      </c>
      <c r="Q100" s="45">
        <f>Displacement_Number!Q100*'Temporary Relocation Numbers'!$O$2</f>
        <v>105108.56064310743</v>
      </c>
      <c r="R100" s="45">
        <f>Displacement_Number!R100*'Temporary Relocation Numbers'!$O$2</f>
        <v>67416.009809913478</v>
      </c>
      <c r="S100" s="45">
        <f>Displacement_Number!S100*'Temporary Relocation Numbers'!$O$2</f>
        <v>36809.766563721067</v>
      </c>
      <c r="U100">
        <v>2119</v>
      </c>
      <c r="V100" s="43">
        <f>Displacement_Number!V100*'Temporary Relocation Numbers'!$C$2</f>
        <v>0</v>
      </c>
      <c r="W100" s="43">
        <f>Displacement_Number!W100*'Temporary Relocation Numbers'!$C$2</f>
        <v>0</v>
      </c>
      <c r="X100" s="43">
        <f>Displacement_Number!X100*'Temporary Relocation Numbers'!$C$2</f>
        <v>0</v>
      </c>
      <c r="Y100" s="43">
        <f>Displacement_Number!Y100*'Temporary Relocation Numbers'!$C$2</f>
        <v>0</v>
      </c>
      <c r="Z100" s="43">
        <f>Displacement_Number!Z100*'Temporary Relocation Numbers'!$C$2</f>
        <v>0</v>
      </c>
      <c r="AA100" s="43">
        <f>Displacement_Number!AA100*'Temporary Relocation Numbers'!$C$2</f>
        <v>0</v>
      </c>
      <c r="AB100" s="44">
        <f>Displacement_Number!AB100*'Temporary Relocation Numbers'!$I$2</f>
        <v>171.87593838875762</v>
      </c>
      <c r="AC100" s="44">
        <f>Displacement_Number!AC100*'Temporary Relocation Numbers'!$I$2</f>
        <v>205.99494898298056</v>
      </c>
      <c r="AD100" s="44">
        <f>Displacement_Number!AD100*'Temporary Relocation Numbers'!$I$2</f>
        <v>133.24051748506611</v>
      </c>
      <c r="AE100" s="44">
        <f>Displacement_Number!AE100*'Temporary Relocation Numbers'!$I$2</f>
        <v>159.69710059051377</v>
      </c>
      <c r="AF100" s="44">
        <f>Displacement_Number!AF100*'Temporary Relocation Numbers'!$I$2</f>
        <v>128.96835407330639</v>
      </c>
      <c r="AG100" s="44">
        <f>Displacement_Number!AG100*'Temporary Relocation Numbers'!$I$2</f>
        <v>49.312267316218751</v>
      </c>
      <c r="AH100" s="45">
        <f>Displacement_Number!AH100*'Temporary Relocation Numbers'!$O$2</f>
        <v>128115.75266667045</v>
      </c>
      <c r="AI100" s="45">
        <f>Displacement_Number!AI100*'Temporary Relocation Numbers'!$O$2</f>
        <v>257423.29654761066</v>
      </c>
      <c r="AJ100" s="45">
        <f>Displacement_Number!AJ100*'Temporary Relocation Numbers'!$O$2</f>
        <v>193093.83195248322</v>
      </c>
      <c r="AK100" s="45">
        <f>Displacement_Number!AK100*'Temporary Relocation Numbers'!$O$2</f>
        <v>104838.09711983253</v>
      </c>
      <c r="AL100" s="45">
        <f>Displacement_Number!AL100*'Temporary Relocation Numbers'!$O$2</f>
        <v>66038.904201682235</v>
      </c>
      <c r="AM100" s="45">
        <f>Displacement_Number!AM100*'Temporary Relocation Numbers'!$O$2</f>
        <v>33667.464349820111</v>
      </c>
    </row>
    <row r="101" spans="1:39" x14ac:dyDescent="0.35">
      <c r="A101">
        <v>2120</v>
      </c>
      <c r="B101" s="43">
        <f>Displacement_Number!B101*'Temporary Relocation Numbers'!$C$2</f>
        <v>0</v>
      </c>
      <c r="C101" s="43">
        <f>Displacement_Number!C101*'Temporary Relocation Numbers'!$C$2</f>
        <v>0</v>
      </c>
      <c r="D101" s="43">
        <f>Displacement_Number!D101*'Temporary Relocation Numbers'!$C$2</f>
        <v>0</v>
      </c>
      <c r="E101" s="43">
        <f>Displacement_Number!E101*'Temporary Relocation Numbers'!$C$2</f>
        <v>0</v>
      </c>
      <c r="F101" s="43">
        <f>Displacement_Number!F101*'Temporary Relocation Numbers'!$C$2</f>
        <v>0</v>
      </c>
      <c r="G101" s="43">
        <f>Displacement_Number!G101*'Temporary Relocation Numbers'!$C$2</f>
        <v>0</v>
      </c>
      <c r="H101" s="44">
        <f>Displacement_Number!H101*'Temporary Relocation Numbers'!$I$2</f>
        <v>176.22837677099588</v>
      </c>
      <c r="I101" s="44">
        <f>Displacement_Number!I101*'Temporary Relocation Numbers'!$I$2</f>
        <v>215.32456367448066</v>
      </c>
      <c r="J101" s="44">
        <f>Displacement_Number!J101*'Temporary Relocation Numbers'!$I$2</f>
        <v>140.75322125989959</v>
      </c>
      <c r="K101" s="44">
        <f>Displacement_Number!K101*'Temporary Relocation Numbers'!$I$2</f>
        <v>152.83227617366265</v>
      </c>
      <c r="L101" s="44">
        <f>Displacement_Number!L101*'Temporary Relocation Numbers'!$I$2</f>
        <v>125.67399871428145</v>
      </c>
      <c r="M101" s="44">
        <f>Displacement_Number!M101*'Temporary Relocation Numbers'!$I$2</f>
        <v>51.464376587019103</v>
      </c>
      <c r="N101" s="45">
        <f>Displacement_Number!N101*'Temporary Relocation Numbers'!$O$2</f>
        <v>132386.14807632647</v>
      </c>
      <c r="O101" s="45">
        <f>Displacement_Number!O101*'Temporary Relocation Numbers'!$O$2</f>
        <v>271184.02779890643</v>
      </c>
      <c r="P101" s="45">
        <f>Displacement_Number!P101*'Temporary Relocation Numbers'!$O$2</f>
        <v>205574.71096451071</v>
      </c>
      <c r="Q101" s="45">
        <f>Displacement_Number!Q101*'Temporary Relocation Numbers'!$O$2</f>
        <v>101115.19752115905</v>
      </c>
      <c r="R101" s="45">
        <f>Displacement_Number!R101*'Temporary Relocation Numbers'!$O$2</f>
        <v>64854.690296482673</v>
      </c>
      <c r="S101" s="45">
        <f>Displacement_Number!S101*'Temporary Relocation Numbers'!$O$2</f>
        <v>35411.262356036146</v>
      </c>
      <c r="U101">
        <v>2120</v>
      </c>
      <c r="V101" s="43">
        <f>Displacement_Number!V101*'Temporary Relocation Numbers'!$C$2</f>
        <v>0</v>
      </c>
      <c r="W101" s="43">
        <f>Displacement_Number!W101*'Temporary Relocation Numbers'!$C$2</f>
        <v>0</v>
      </c>
      <c r="X101" s="43">
        <f>Displacement_Number!X101*'Temporary Relocation Numbers'!$C$2</f>
        <v>0</v>
      </c>
      <c r="Y101" s="43">
        <f>Displacement_Number!Y101*'Temporary Relocation Numbers'!$C$2</f>
        <v>0</v>
      </c>
      <c r="Z101" s="43">
        <f>Displacement_Number!Z101*'Temporary Relocation Numbers'!$C$2</f>
        <v>0</v>
      </c>
      <c r="AA101" s="43">
        <f>Displacement_Number!AA101*'Temporary Relocation Numbers'!$C$2</f>
        <v>0</v>
      </c>
      <c r="AB101" s="44">
        <f>Displacement_Number!AB101*'Temporary Relocation Numbers'!$I$2</f>
        <v>164.06433137397059</v>
      </c>
      <c r="AC101" s="44">
        <f>Displacement_Number!AC101*'Temporary Relocation Numbers'!$I$2</f>
        <v>196.63266358357529</v>
      </c>
      <c r="AD101" s="44">
        <f>Displacement_Number!AD101*'Temporary Relocation Numbers'!$I$2</f>
        <v>127.18485564666491</v>
      </c>
      <c r="AE101" s="44">
        <f>Displacement_Number!AE101*'Temporary Relocation Numbers'!$I$2</f>
        <v>152.4390108141987</v>
      </c>
      <c r="AF101" s="44">
        <f>Displacement_Number!AF101*'Temporary Relocation Numbers'!$I$2</f>
        <v>123.10685822456304</v>
      </c>
      <c r="AG101" s="44">
        <f>Displacement_Number!AG101*'Temporary Relocation Numbers'!$I$2</f>
        <v>47.071069060700616</v>
      </c>
      <c r="AH101" s="45">
        <f>Displacement_Number!AH101*'Temporary Relocation Numbers'!$O$2</f>
        <v>123248.28308180091</v>
      </c>
      <c r="AI101" s="45">
        <f>Displacement_Number!AI101*'Temporary Relocation Numbers'!$O$2</f>
        <v>247643.07795386462</v>
      </c>
      <c r="AJ101" s="45">
        <f>Displacement_Number!AJ101*'Temporary Relocation Numbers'!$O$2</f>
        <v>185757.66653572931</v>
      </c>
      <c r="AK101" s="45">
        <f>Displacement_Number!AK101*'Temporary Relocation Numbers'!$O$2</f>
        <v>100855.00965053387</v>
      </c>
      <c r="AL101" s="45">
        <f>Displacement_Number!AL101*'Temporary Relocation Numbers'!$O$2</f>
        <v>63529.904715443234</v>
      </c>
      <c r="AM101" s="45">
        <f>Displacement_Number!AM101*'Temporary Relocation Numbers'!$O$2</f>
        <v>32388.344840224781</v>
      </c>
    </row>
    <row r="102" spans="1:39" x14ac:dyDescent="0.35">
      <c r="A102">
        <v>2121</v>
      </c>
      <c r="B102" s="43">
        <f>Displacement_Number!B102*'Temporary Relocation Numbers'!$C$2</f>
        <v>0</v>
      </c>
      <c r="C102" s="43">
        <f>Displacement_Number!C102*'Temporary Relocation Numbers'!$C$2</f>
        <v>0</v>
      </c>
      <c r="D102" s="43">
        <f>Displacement_Number!D102*'Temporary Relocation Numbers'!$C$2</f>
        <v>0</v>
      </c>
      <c r="E102" s="43">
        <f>Displacement_Number!E102*'Temporary Relocation Numbers'!$C$2</f>
        <v>0</v>
      </c>
      <c r="F102" s="43">
        <f>Displacement_Number!F102*'Temporary Relocation Numbers'!$C$2</f>
        <v>0</v>
      </c>
      <c r="G102" s="43">
        <f>Displacement_Number!G102*'Temporary Relocation Numbers'!$C$2</f>
        <v>0</v>
      </c>
      <c r="H102" s="44">
        <f>Displacement_Number!H102*'Temporary Relocation Numbers'!$I$2</f>
        <v>177.29162431187154</v>
      </c>
      <c r="I102" s="44">
        <f>Displacement_Number!I102*'Temporary Relocation Numbers'!$I$2</f>
        <v>216.62369220878318</v>
      </c>
      <c r="J102" s="44">
        <f>Displacement_Number!J102*'Temporary Relocation Numbers'!$I$2</f>
        <v>141.6024347584123</v>
      </c>
      <c r="K102" s="44">
        <f>Displacement_Number!K102*'Temporary Relocation Numbers'!$I$2</f>
        <v>153.7543668425181</v>
      </c>
      <c r="L102" s="44">
        <f>Displacement_Number!L102*'Temporary Relocation Numbers'!$I$2</f>
        <v>126.43223397998221</v>
      </c>
      <c r="M102" s="44">
        <f>Displacement_Number!M102*'Temporary Relocation Numbers'!$I$2</f>
        <v>51.77487920215669</v>
      </c>
      <c r="N102" s="45">
        <f>Displacement_Number!N102*'Temporary Relocation Numbers'!$O$2</f>
        <v>134225.23687204428</v>
      </c>
      <c r="O102" s="45">
        <f>Displacement_Number!O102*'Temporary Relocation Numbers'!$O$2</f>
        <v>274951.27621839399</v>
      </c>
      <c r="P102" s="45">
        <f>Displacement_Number!P102*'Temporary Relocation Numbers'!$O$2</f>
        <v>208430.52445490524</v>
      </c>
      <c r="Q102" s="45">
        <f>Displacement_Number!Q102*'Temporary Relocation Numbers'!$O$2</f>
        <v>102519.87489519021</v>
      </c>
      <c r="R102" s="45">
        <f>Displacement_Number!R102*'Temporary Relocation Numbers'!$O$2</f>
        <v>65755.642065282824</v>
      </c>
      <c r="S102" s="45">
        <f>Displacement_Number!S102*'Temporary Relocation Numbers'!$O$2</f>
        <v>35903.190377113257</v>
      </c>
      <c r="U102">
        <v>2121</v>
      </c>
      <c r="V102" s="43">
        <f>Displacement_Number!V102*'Temporary Relocation Numbers'!$C$2</f>
        <v>0</v>
      </c>
      <c r="W102" s="43">
        <f>Displacement_Number!W102*'Temporary Relocation Numbers'!$C$2</f>
        <v>0</v>
      </c>
      <c r="X102" s="43">
        <f>Displacement_Number!X102*'Temporary Relocation Numbers'!$C$2</f>
        <v>0</v>
      </c>
      <c r="Y102" s="43">
        <f>Displacement_Number!Y102*'Temporary Relocation Numbers'!$C$2</f>
        <v>0</v>
      </c>
      <c r="Z102" s="43">
        <f>Displacement_Number!Z102*'Temporary Relocation Numbers'!$C$2</f>
        <v>0</v>
      </c>
      <c r="AA102" s="43">
        <f>Displacement_Number!AA102*'Temporary Relocation Numbers'!$C$2</f>
        <v>0</v>
      </c>
      <c r="AB102" s="44">
        <f>Displacement_Number!AB102*'Temporary Relocation Numbers'!$I$2</f>
        <v>165.05418896714056</v>
      </c>
      <c r="AC102" s="44">
        <f>Displacement_Number!AC102*'Temporary Relocation Numbers'!$I$2</f>
        <v>197.81901733568836</v>
      </c>
      <c r="AD102" s="44">
        <f>Displacement_Number!AD102*'Temporary Relocation Numbers'!$I$2</f>
        <v>127.95220644158636</v>
      </c>
      <c r="AE102" s="44">
        <f>Displacement_Number!AE102*'Temporary Relocation Numbers'!$I$2</f>
        <v>153.35872877535508</v>
      </c>
      <c r="AF102" s="44">
        <f>Displacement_Number!AF102*'Temporary Relocation Numbers'!$I$2</f>
        <v>123.84960503225955</v>
      </c>
      <c r="AG102" s="44">
        <f>Displacement_Number!AG102*'Temporary Relocation Numbers'!$I$2</f>
        <v>47.355065312281674</v>
      </c>
      <c r="AH102" s="45">
        <f>Displacement_Number!AH102*'Temporary Relocation Numbers'!$O$2</f>
        <v>124960.4300080527</v>
      </c>
      <c r="AI102" s="45">
        <f>Displacement_Number!AI102*'Temporary Relocation Numbers'!$O$2</f>
        <v>251083.29897864605</v>
      </c>
      <c r="AJ102" s="45">
        <f>Displacement_Number!AJ102*'Temporary Relocation Numbers'!$O$2</f>
        <v>188338.18457487924</v>
      </c>
      <c r="AK102" s="45">
        <f>Displacement_Number!AK102*'Temporary Relocation Numbers'!$O$2</f>
        <v>102256.07253313519</v>
      </c>
      <c r="AL102" s="45">
        <f>Displacement_Number!AL102*'Temporary Relocation Numbers'!$O$2</f>
        <v>64412.452758821812</v>
      </c>
      <c r="AM102" s="45">
        <f>Displacement_Number!AM102*'Temporary Relocation Numbers'!$O$2</f>
        <v>32838.278938112118</v>
      </c>
    </row>
    <row r="103" spans="1:39" x14ac:dyDescent="0.35">
      <c r="A103">
        <v>2122</v>
      </c>
      <c r="B103" s="43">
        <f>Displacement_Number!B103*'Temporary Relocation Numbers'!$C$2</f>
        <v>0</v>
      </c>
      <c r="C103" s="43">
        <f>Displacement_Number!C103*'Temporary Relocation Numbers'!$C$2</f>
        <v>0</v>
      </c>
      <c r="D103" s="43">
        <f>Displacement_Number!D103*'Temporary Relocation Numbers'!$C$2</f>
        <v>0</v>
      </c>
      <c r="E103" s="43">
        <f>Displacement_Number!E103*'Temporary Relocation Numbers'!$C$2</f>
        <v>0</v>
      </c>
      <c r="F103" s="43">
        <f>Displacement_Number!F103*'Temporary Relocation Numbers'!$C$2</f>
        <v>0</v>
      </c>
      <c r="G103" s="43">
        <f>Displacement_Number!G103*'Temporary Relocation Numbers'!$C$2</f>
        <v>0</v>
      </c>
      <c r="H103" s="44">
        <f>Displacement_Number!H103*'Temporary Relocation Numbers'!$I$2</f>
        <v>178.36128679768336</v>
      </c>
      <c r="I103" s="44">
        <f>Displacement_Number!I103*'Temporary Relocation Numbers'!$I$2</f>
        <v>217.9306588406991</v>
      </c>
      <c r="J103" s="44">
        <f>Displacement_Number!J103*'Temporary Relocation Numbers'!$I$2</f>
        <v>142.45677185949415</v>
      </c>
      <c r="K103" s="44">
        <f>Displacement_Number!K103*'Temporary Relocation Numbers'!$I$2</f>
        <v>154.68202080744476</v>
      </c>
      <c r="L103" s="44">
        <f>Displacement_Number!L103*'Temporary Relocation Numbers'!$I$2</f>
        <v>127.19504394469816</v>
      </c>
      <c r="M103" s="44">
        <f>Displacement_Number!M103*'Temporary Relocation Numbers'!$I$2</f>
        <v>52.08725518835989</v>
      </c>
      <c r="N103" s="45">
        <f>Displacement_Number!N103*'Temporary Relocation Numbers'!$O$2</f>
        <v>136089.87401740195</v>
      </c>
      <c r="O103" s="45">
        <f>Displacement_Number!O103*'Temporary Relocation Numbers'!$O$2</f>
        <v>278770.85869593552</v>
      </c>
      <c r="P103" s="45">
        <f>Displacement_Number!P103*'Temporary Relocation Numbers'!$O$2</f>
        <v>211326.010484075</v>
      </c>
      <c r="Q103" s="45">
        <f>Displacement_Number!Q103*'Temporary Relocation Numbers'!$O$2</f>
        <v>103944.06583961913</v>
      </c>
      <c r="R103" s="45">
        <f>Displacement_Number!R103*'Temporary Relocation Numbers'!$O$2</f>
        <v>66669.109722849011</v>
      </c>
      <c r="S103" s="45">
        <f>Displacement_Number!S103*'Temporary Relocation Numbers'!$O$2</f>
        <v>36401.952189527365</v>
      </c>
      <c r="U103">
        <v>2122</v>
      </c>
      <c r="V103" s="43">
        <f>Displacement_Number!V103*'Temporary Relocation Numbers'!$C$2</f>
        <v>0</v>
      </c>
      <c r="W103" s="43">
        <f>Displacement_Number!W103*'Temporary Relocation Numbers'!$C$2</f>
        <v>0</v>
      </c>
      <c r="X103" s="43">
        <f>Displacement_Number!X103*'Temporary Relocation Numbers'!$C$2</f>
        <v>0</v>
      </c>
      <c r="Y103" s="43">
        <f>Displacement_Number!Y103*'Temporary Relocation Numbers'!$C$2</f>
        <v>0</v>
      </c>
      <c r="Z103" s="43">
        <f>Displacement_Number!Z103*'Temporary Relocation Numbers'!$C$2</f>
        <v>0</v>
      </c>
      <c r="AA103" s="43">
        <f>Displacement_Number!AA103*'Temporary Relocation Numbers'!$C$2</f>
        <v>0</v>
      </c>
      <c r="AB103" s="44">
        <f>Displacement_Number!AB103*'Temporary Relocation Numbers'!$I$2</f>
        <v>166.05001871797907</v>
      </c>
      <c r="AC103" s="44">
        <f>Displacement_Number!AC103*'Temporary Relocation Numbers'!$I$2</f>
        <v>199.01252877564181</v>
      </c>
      <c r="AD103" s="44">
        <f>Displacement_Number!AD103*'Temporary Relocation Numbers'!$I$2</f>
        <v>128.72418693270455</v>
      </c>
      <c r="AE103" s="44">
        <f>Displacement_Number!AE103*'Temporary Relocation Numbers'!$I$2</f>
        <v>154.28399571720578</v>
      </c>
      <c r="AF103" s="44">
        <f>Displacement_Number!AF103*'Temporary Relocation Numbers'!$I$2</f>
        <v>124.59683309167751</v>
      </c>
      <c r="AG103" s="44">
        <f>Displacement_Number!AG103*'Temporary Relocation Numbers'!$I$2</f>
        <v>47.640775012750176</v>
      </c>
      <c r="AH103" s="45">
        <f>Displacement_Number!AH103*'Temporary Relocation Numbers'!$O$2</f>
        <v>126696.36182626215</v>
      </c>
      <c r="AI103" s="45">
        <f>Displacement_Number!AI103*'Temporary Relocation Numbers'!$O$2</f>
        <v>254571.31104526547</v>
      </c>
      <c r="AJ103" s="45">
        <f>Displacement_Number!AJ103*'Temporary Relocation Numbers'!$O$2</f>
        <v>190954.55078909823</v>
      </c>
      <c r="AK103" s="45">
        <f>Displacement_Number!AK103*'Temporary Relocation Numbers'!$O$2</f>
        <v>103676.59877415377</v>
      </c>
      <c r="AL103" s="45">
        <f>Displacement_Number!AL103*'Temporary Relocation Numbers'!$O$2</f>
        <v>65307.261029133835</v>
      </c>
      <c r="AM103" s="45">
        <f>Displacement_Number!AM103*'Temporary Relocation Numbers'!$O$2</f>
        <v>33294.463453964316</v>
      </c>
    </row>
    <row r="104" spans="1:39" x14ac:dyDescent="0.35">
      <c r="A104">
        <v>2123</v>
      </c>
      <c r="B104" s="43">
        <f>Displacement_Number!B104*'Temporary Relocation Numbers'!$C$2</f>
        <v>0</v>
      </c>
      <c r="C104" s="43">
        <f>Displacement_Number!C104*'Temporary Relocation Numbers'!$C$2</f>
        <v>0</v>
      </c>
      <c r="D104" s="43">
        <f>Displacement_Number!D104*'Temporary Relocation Numbers'!$C$2</f>
        <v>0</v>
      </c>
      <c r="E104" s="43">
        <f>Displacement_Number!E104*'Temporary Relocation Numbers'!$C$2</f>
        <v>0</v>
      </c>
      <c r="F104" s="43">
        <f>Displacement_Number!F104*'Temporary Relocation Numbers'!$C$2</f>
        <v>0</v>
      </c>
      <c r="G104" s="43">
        <f>Displacement_Number!G104*'Temporary Relocation Numbers'!$C$2</f>
        <v>0</v>
      </c>
      <c r="H104" s="44">
        <f>Displacement_Number!H104*'Temporary Relocation Numbers'!$I$2</f>
        <v>179.43740293204172</v>
      </c>
      <c r="I104" s="44">
        <f>Displacement_Number!I104*'Temporary Relocation Numbers'!$I$2</f>
        <v>219.24551086021739</v>
      </c>
      <c r="J104" s="44">
        <f>Displacement_Number!J104*'Temporary Relocation Numbers'!$I$2</f>
        <v>143.31626347563449</v>
      </c>
      <c r="K104" s="44">
        <f>Displacement_Number!K104*'Temporary Relocation Numbers'!$I$2</f>
        <v>155.61527163375698</v>
      </c>
      <c r="L104" s="44">
        <f>Displacement_Number!L104*'Temporary Relocation Numbers'!$I$2</f>
        <v>127.96245620919127</v>
      </c>
      <c r="M104" s="44">
        <f>Displacement_Number!M104*'Temporary Relocation Numbers'!$I$2</f>
        <v>52.401515848332672</v>
      </c>
      <c r="N104" s="45">
        <f>Displacement_Number!N104*'Temporary Relocation Numbers'!$O$2</f>
        <v>137980.41442629538</v>
      </c>
      <c r="O104" s="45">
        <f>Displacement_Number!O104*'Temporary Relocation Numbers'!$O$2</f>
        <v>282643.50224852777</v>
      </c>
      <c r="P104" s="45">
        <f>Displacement_Number!P104*'Temporary Relocation Numbers'!$O$2</f>
        <v>214261.7201770629</v>
      </c>
      <c r="Q104" s="45">
        <f>Displacement_Number!Q104*'Temporary Relocation Numbers'!$O$2</f>
        <v>105388.04143408075</v>
      </c>
      <c r="R104" s="45">
        <f>Displacement_Number!R104*'Temporary Relocation Numbers'!$O$2</f>
        <v>67595.267138057432</v>
      </c>
      <c r="S104" s="45">
        <f>Displacement_Number!S104*'Temporary Relocation Numbers'!$O$2</f>
        <v>36907.642727297338</v>
      </c>
      <c r="U104">
        <v>2123</v>
      </c>
      <c r="V104" s="43">
        <f>Displacement_Number!V104*'Temporary Relocation Numbers'!$C$2</f>
        <v>0</v>
      </c>
      <c r="W104" s="43">
        <f>Displacement_Number!W104*'Temporary Relocation Numbers'!$C$2</f>
        <v>0</v>
      </c>
      <c r="X104" s="43">
        <f>Displacement_Number!X104*'Temporary Relocation Numbers'!$C$2</f>
        <v>0</v>
      </c>
      <c r="Y104" s="43">
        <f>Displacement_Number!Y104*'Temporary Relocation Numbers'!$C$2</f>
        <v>0</v>
      </c>
      <c r="Z104" s="43">
        <f>Displacement_Number!Z104*'Temporary Relocation Numbers'!$C$2</f>
        <v>0</v>
      </c>
      <c r="AA104" s="43">
        <f>Displacement_Number!AA104*'Temporary Relocation Numbers'!$C$2</f>
        <v>0</v>
      </c>
      <c r="AB104" s="44">
        <f>Displacement_Number!AB104*'Temporary Relocation Numbers'!$I$2</f>
        <v>167.0518566586058</v>
      </c>
      <c r="AC104" s="44">
        <f>Displacement_Number!AC104*'Temporary Relocation Numbers'!$I$2</f>
        <v>200.21324108827412</v>
      </c>
      <c r="AD104" s="44">
        <f>Displacement_Number!AD104*'Temporary Relocation Numbers'!$I$2</f>
        <v>129.50082505259863</v>
      </c>
      <c r="AE104" s="44">
        <f>Displacement_Number!AE104*'Temporary Relocation Numbers'!$I$2</f>
        <v>155.21484511869556</v>
      </c>
      <c r="AF104" s="44">
        <f>Displacement_Number!AF104*'Temporary Relocation Numbers'!$I$2</f>
        <v>125.34856943977869</v>
      </c>
      <c r="AG104" s="44">
        <f>Displacement_Number!AG104*'Temporary Relocation Numbers'!$I$2</f>
        <v>47.928208499943558</v>
      </c>
      <c r="AH104" s="45">
        <f>Displacement_Number!AH104*'Temporary Relocation Numbers'!$O$2</f>
        <v>128456.40895263177</v>
      </c>
      <c r="AI104" s="45">
        <f>Displacement_Number!AI104*'Temporary Relocation Numbers'!$O$2</f>
        <v>258107.77805980996</v>
      </c>
      <c r="AJ104" s="45">
        <f>Displacement_Number!AJ104*'Temporary Relocation Numbers'!$O$2</f>
        <v>193607.26317593403</v>
      </c>
      <c r="AK104" s="45">
        <f>Displacement_Number!AK104*'Temporary Relocation Numbers'!$O$2</f>
        <v>105116.85875568708</v>
      </c>
      <c r="AL104" s="45">
        <f>Displacement_Number!AL104*'Temporary Relocation Numbers'!$O$2</f>
        <v>66214.499843639205</v>
      </c>
      <c r="AM104" s="45">
        <f>Displacement_Number!AM104*'Temporary Relocation Numbers'!$O$2</f>
        <v>33756.985217663634</v>
      </c>
    </row>
    <row r="105" spans="1:39" x14ac:dyDescent="0.35">
      <c r="A105">
        <v>2124</v>
      </c>
      <c r="B105" s="43">
        <f>Displacement_Number!B105*'Temporary Relocation Numbers'!$C$2</f>
        <v>0</v>
      </c>
      <c r="C105" s="43">
        <f>Displacement_Number!C105*'Temporary Relocation Numbers'!$C$2</f>
        <v>0</v>
      </c>
      <c r="D105" s="43">
        <f>Displacement_Number!D105*'Temporary Relocation Numbers'!$C$2</f>
        <v>0</v>
      </c>
      <c r="E105" s="43">
        <f>Displacement_Number!E105*'Temporary Relocation Numbers'!$C$2</f>
        <v>0</v>
      </c>
      <c r="F105" s="43">
        <f>Displacement_Number!F105*'Temporary Relocation Numbers'!$C$2</f>
        <v>0</v>
      </c>
      <c r="G105" s="43">
        <f>Displacement_Number!G105*'Temporary Relocation Numbers'!$C$2</f>
        <v>0</v>
      </c>
      <c r="H105" s="44">
        <f>Displacement_Number!H105*'Temporary Relocation Numbers'!$I$2</f>
        <v>180.52001165206943</v>
      </c>
      <c r="I105" s="44">
        <f>Displacement_Number!I105*'Temporary Relocation Numbers'!$I$2</f>
        <v>220.56829584264437</v>
      </c>
      <c r="J105" s="44">
        <f>Displacement_Number!J105*'Temporary Relocation Numbers'!$I$2</f>
        <v>144.18094070582865</v>
      </c>
      <c r="K105" s="44">
        <f>Displacement_Number!K105*'Temporary Relocation Numbers'!$I$2</f>
        <v>156.55415308928042</v>
      </c>
      <c r="L105" s="44">
        <f>Displacement_Number!L105*'Temporary Relocation Numbers'!$I$2</f>
        <v>128.73449854074852</v>
      </c>
      <c r="M105" s="44">
        <f>Displacement_Number!M105*'Temporary Relocation Numbers'!$I$2</f>
        <v>52.717672552972218</v>
      </c>
      <c r="N105" s="45">
        <f>Displacement_Number!N105*'Temporary Relocation Numbers'!$O$2</f>
        <v>139897.21794303181</v>
      </c>
      <c r="O105" s="45">
        <f>Displacement_Number!O105*'Temporary Relocation Numbers'!$O$2</f>
        <v>286569.94399278041</v>
      </c>
      <c r="P105" s="45">
        <f>Displacement_Number!P105*'Temporary Relocation Numbers'!$O$2</f>
        <v>217238.21231505962</v>
      </c>
      <c r="Q105" s="45">
        <f>Displacement_Number!Q105*'Temporary Relocation Numbers'!$O$2</f>
        <v>106852.07652400807</v>
      </c>
      <c r="R105" s="45">
        <f>Displacement_Number!R105*'Temporary Relocation Numbers'!$O$2</f>
        <v>68534.290595145081</v>
      </c>
      <c r="S105" s="45">
        <f>Displacement_Number!S105*'Temporary Relocation Numbers'!$O$2</f>
        <v>37420.358243251409</v>
      </c>
      <c r="U105">
        <v>2124</v>
      </c>
      <c r="V105" s="43">
        <f>Displacement_Number!V105*'Temporary Relocation Numbers'!$C$2</f>
        <v>0</v>
      </c>
      <c r="W105" s="43">
        <f>Displacement_Number!W105*'Temporary Relocation Numbers'!$C$2</f>
        <v>0</v>
      </c>
      <c r="X105" s="43">
        <f>Displacement_Number!X105*'Temporary Relocation Numbers'!$C$2</f>
        <v>0</v>
      </c>
      <c r="Y105" s="43">
        <f>Displacement_Number!Y105*'Temporary Relocation Numbers'!$C$2</f>
        <v>0</v>
      </c>
      <c r="Z105" s="43">
        <f>Displacement_Number!Z105*'Temporary Relocation Numbers'!$C$2</f>
        <v>0</v>
      </c>
      <c r="AA105" s="43">
        <f>Displacement_Number!AA105*'Temporary Relocation Numbers'!$C$2</f>
        <v>0</v>
      </c>
      <c r="AB105" s="44">
        <f>Displacement_Number!AB105*'Temporary Relocation Numbers'!$I$2</f>
        <v>168.05973903853479</v>
      </c>
      <c r="AC105" s="44">
        <f>Displacement_Number!AC105*'Temporary Relocation Numbers'!$I$2</f>
        <v>201.42119771897319</v>
      </c>
      <c r="AD105" s="44">
        <f>Displacement_Number!AD105*'Temporary Relocation Numbers'!$I$2</f>
        <v>130.28214890237496</v>
      </c>
      <c r="AE105" s="44">
        <f>Displacement_Number!AE105*'Temporary Relocation Numbers'!$I$2</f>
        <v>156.15131066075921</v>
      </c>
      <c r="AF105" s="44">
        <f>Displacement_Number!AF105*'Temporary Relocation Numbers'!$I$2</f>
        <v>126.10484127664814</v>
      </c>
      <c r="AG105" s="44">
        <f>Displacement_Number!AG105*'Temporary Relocation Numbers'!$I$2</f>
        <v>48.217376174071092</v>
      </c>
      <c r="AH105" s="45">
        <f>Displacement_Number!AH105*'Temporary Relocation Numbers'!$O$2</f>
        <v>130240.90639345706</v>
      </c>
      <c r="AI105" s="45">
        <f>Displacement_Number!AI105*'Temporary Relocation Numbers'!$O$2</f>
        <v>261693.37315125205</v>
      </c>
      <c r="AJ105" s="45">
        <f>Displacement_Number!AJ105*'Temporary Relocation Numbers'!$O$2</f>
        <v>196296.82665104288</v>
      </c>
      <c r="AK105" s="45">
        <f>Displacement_Number!AK105*'Temporary Relocation Numbers'!$O$2</f>
        <v>106577.12661594065</v>
      </c>
      <c r="AL105" s="45">
        <f>Displacement_Number!AL105*'Temporary Relocation Numbers'!$O$2</f>
        <v>67134.341885619913</v>
      </c>
      <c r="AM105" s="45">
        <f>Displacement_Number!AM105*'Temporary Relocation Numbers'!$O$2</f>
        <v>34225.932265320174</v>
      </c>
    </row>
    <row r="106" spans="1:39" x14ac:dyDescent="0.35">
      <c r="A106">
        <v>2125</v>
      </c>
      <c r="B106" s="43">
        <f>Displacement_Number!B106*'Temporary Relocation Numbers'!$C$2</f>
        <v>0</v>
      </c>
      <c r="C106" s="43">
        <f>Displacement_Number!C106*'Temporary Relocation Numbers'!$C$2</f>
        <v>0</v>
      </c>
      <c r="D106" s="43">
        <f>Displacement_Number!D106*'Temporary Relocation Numbers'!$C$2</f>
        <v>0</v>
      </c>
      <c r="E106" s="43">
        <f>Displacement_Number!E106*'Temporary Relocation Numbers'!$C$2</f>
        <v>0</v>
      </c>
      <c r="F106" s="43">
        <f>Displacement_Number!F106*'Temporary Relocation Numbers'!$C$2</f>
        <v>0</v>
      </c>
      <c r="G106" s="43">
        <f>Displacement_Number!G106*'Temporary Relocation Numbers'!$C$2</f>
        <v>0</v>
      </c>
      <c r="H106" s="44">
        <f>Displacement_Number!H106*'Temporary Relocation Numbers'!$I$2</f>
        <v>181.60915212981061</v>
      </c>
      <c r="I106" s="44">
        <f>Displacement_Number!I106*'Temporary Relocation Numbers'!$I$2</f>
        <v>221.8990616503246</v>
      </c>
      <c r="J106" s="44">
        <f>Displacement_Number!J106*'Temporary Relocation Numbers'!$I$2</f>
        <v>145.05083483670305</v>
      </c>
      <c r="K106" s="44">
        <f>Displacement_Number!K106*'Temporary Relocation Numbers'!$I$2</f>
        <v>157.49869914557394</v>
      </c>
      <c r="L106" s="44">
        <f>Displacement_Number!L106*'Temporary Relocation Numbers'!$I$2</f>
        <v>129.51119887418679</v>
      </c>
      <c r="M106" s="44">
        <f>Displacement_Number!M106*'Temporary Relocation Numbers'!$I$2</f>
        <v>53.035736741780333</v>
      </c>
      <c r="N106" s="45">
        <f>Displacement_Number!N106*'Temporary Relocation Numbers'!$O$2</f>
        <v>141840.6494108224</v>
      </c>
      <c r="O106" s="45">
        <f>Displacement_Number!O106*'Temporary Relocation Numbers'!$O$2</f>
        <v>290550.93128521781</v>
      </c>
      <c r="P106" s="45">
        <f>Displacement_Number!P106*'Temporary Relocation Numbers'!$O$2</f>
        <v>220256.05344176147</v>
      </c>
      <c r="Q106" s="45">
        <f>Displacement_Number!Q106*'Temporary Relocation Numbers'!$O$2</f>
        <v>108336.44977294632</v>
      </c>
      <c r="R106" s="45">
        <f>Displacement_Number!R106*'Temporary Relocation Numbers'!$O$2</f>
        <v>69486.35882726351</v>
      </c>
      <c r="S106" s="45">
        <f>Displacement_Number!S106*'Temporary Relocation Numbers'!$O$2</f>
        <v>37940.196327347876</v>
      </c>
      <c r="U106">
        <v>2125</v>
      </c>
      <c r="V106" s="43">
        <f>Displacement_Number!V106*'Temporary Relocation Numbers'!$C$2</f>
        <v>0</v>
      </c>
      <c r="W106" s="43">
        <f>Displacement_Number!W106*'Temporary Relocation Numbers'!$C$2</f>
        <v>0</v>
      </c>
      <c r="X106" s="43">
        <f>Displacement_Number!X106*'Temporary Relocation Numbers'!$C$2</f>
        <v>0</v>
      </c>
      <c r="Y106" s="43">
        <f>Displacement_Number!Y106*'Temporary Relocation Numbers'!$C$2</f>
        <v>0</v>
      </c>
      <c r="Z106" s="43">
        <f>Displacement_Number!Z106*'Temporary Relocation Numbers'!$C$2</f>
        <v>0</v>
      </c>
      <c r="AA106" s="43">
        <f>Displacement_Number!AA106*'Temporary Relocation Numbers'!$C$2</f>
        <v>0</v>
      </c>
      <c r="AB106" s="44">
        <f>Displacement_Number!AB106*'Temporary Relocation Numbers'!$I$2</f>
        <v>169.07370232598612</v>
      </c>
      <c r="AC106" s="44">
        <f>Displacement_Number!AC106*'Temporary Relocation Numbers'!$I$2</f>
        <v>202.63644237524795</v>
      </c>
      <c r="AD106" s="44">
        <f>Displacement_Number!AD106*'Temporary Relocation Numbers'!$I$2</f>
        <v>131.06818675268357</v>
      </c>
      <c r="AE106" s="44">
        <f>Displacement_Number!AE106*'Temporary Relocation Numbers'!$I$2</f>
        <v>157.09342622754056</v>
      </c>
      <c r="AF106" s="44">
        <f>Displacement_Number!AF106*'Temporary Relocation Numbers'!$I$2</f>
        <v>126.86567596647875</v>
      </c>
      <c r="AG106" s="44">
        <f>Displacement_Number!AG106*'Temporary Relocation Numbers'!$I$2</f>
        <v>48.508288498090167</v>
      </c>
      <c r="AH106" s="45">
        <f>Displacement_Number!AH106*'Temporary Relocation Numbers'!$O$2</f>
        <v>132050.19380889149</v>
      </c>
      <c r="AI106" s="45">
        <f>Displacement_Number!AI106*'Temporary Relocation Numbers'!$O$2</f>
        <v>265328.77879957249</v>
      </c>
      <c r="AJ106" s="45">
        <f>Displacement_Number!AJ106*'Temporary Relocation Numbers'!$O$2</f>
        <v>199023.75314429466</v>
      </c>
      <c r="AK106" s="45">
        <f>Displacement_Number!AK106*'Temporary Relocation Numbers'!$O$2</f>
        <v>108057.68030140756</v>
      </c>
      <c r="AL106" s="45">
        <f>Displacement_Number!AL106*'Temporary Relocation Numbers'!$O$2</f>
        <v>68066.96223724875</v>
      </c>
      <c r="AM106" s="45">
        <f>Displacement_Number!AM106*'Temporary Relocation Numbers'!$O$2</f>
        <v>34701.393856028706</v>
      </c>
    </row>
    <row r="107" spans="1:39" x14ac:dyDescent="0.35">
      <c r="A107">
        <v>2126</v>
      </c>
      <c r="B107" s="43">
        <f>Displacement_Number!B107*'Temporary Relocation Numbers'!$C$2</f>
        <v>0</v>
      </c>
      <c r="C107" s="43">
        <f>Displacement_Number!C107*'Temporary Relocation Numbers'!$C$2</f>
        <v>0</v>
      </c>
      <c r="D107" s="43">
        <f>Displacement_Number!D107*'Temporary Relocation Numbers'!$C$2</f>
        <v>0</v>
      </c>
      <c r="E107" s="43">
        <f>Displacement_Number!E107*'Temporary Relocation Numbers'!$C$2</f>
        <v>0</v>
      </c>
      <c r="F107" s="43">
        <f>Displacement_Number!F107*'Temporary Relocation Numbers'!$C$2</f>
        <v>0</v>
      </c>
      <c r="G107" s="43">
        <f>Displacement_Number!G107*'Temporary Relocation Numbers'!$C$2</f>
        <v>0</v>
      </c>
      <c r="H107" s="44">
        <f>Displacement_Number!H107*'Temporary Relocation Numbers'!$I$2</f>
        <v>182.70486377364796</v>
      </c>
      <c r="I107" s="44">
        <f>Displacement_Number!I107*'Temporary Relocation Numbers'!$I$2</f>
        <v>223.23785643437299</v>
      </c>
      <c r="J107" s="44">
        <f>Displacement_Number!J107*'Temporary Relocation Numbers'!$I$2</f>
        <v>145.92597734364733</v>
      </c>
      <c r="K107" s="44">
        <f>Displacement_Number!K107*'Temporary Relocation Numbers'!$I$2</f>
        <v>158.4489439791586</v>
      </c>
      <c r="L107" s="44">
        <f>Displacement_Number!L107*'Temporary Relocation Numbers'!$I$2</f>
        <v>130.29258531286331</v>
      </c>
      <c r="M107" s="44">
        <f>Displacement_Number!M107*'Temporary Relocation Numbers'!$I$2</f>
        <v>53.355719923277285</v>
      </c>
      <c r="N107" s="45">
        <f>Displacement_Number!N107*'Temporary Relocation Numbers'!$O$2</f>
        <v>143811.07874122623</v>
      </c>
      <c r="O107" s="45">
        <f>Displacement_Number!O107*'Temporary Relocation Numbers'!$O$2</f>
        <v>294587.22186453076</v>
      </c>
      <c r="P107" s="45">
        <f>Displacement_Number!P107*'Temporary Relocation Numbers'!$O$2</f>
        <v>223315.81797120615</v>
      </c>
      <c r="Q107" s="45">
        <f>Displacement_Number!Q107*'Temporary Relocation Numbers'!$O$2</f>
        <v>109841.44371559353</v>
      </c>
      <c r="R107" s="45">
        <f>Displacement_Number!R107*'Temporary Relocation Numbers'!$O$2</f>
        <v>70451.65305049876</v>
      </c>
      <c r="S107" s="45">
        <f>Displacement_Number!S107*'Temporary Relocation Numbers'!$O$2</f>
        <v>38467.255925250298</v>
      </c>
      <c r="U107">
        <v>2126</v>
      </c>
      <c r="V107" s="43">
        <f>Displacement_Number!V107*'Temporary Relocation Numbers'!$C$2</f>
        <v>0</v>
      </c>
      <c r="W107" s="43">
        <f>Displacement_Number!W107*'Temporary Relocation Numbers'!$C$2</f>
        <v>0</v>
      </c>
      <c r="X107" s="43">
        <f>Displacement_Number!X107*'Temporary Relocation Numbers'!$C$2</f>
        <v>0</v>
      </c>
      <c r="Y107" s="43">
        <f>Displacement_Number!Y107*'Temporary Relocation Numbers'!$C$2</f>
        <v>0</v>
      </c>
      <c r="Z107" s="43">
        <f>Displacement_Number!Z107*'Temporary Relocation Numbers'!$C$2</f>
        <v>0</v>
      </c>
      <c r="AA107" s="43">
        <f>Displacement_Number!AA107*'Temporary Relocation Numbers'!$C$2</f>
        <v>0</v>
      </c>
      <c r="AB107" s="44">
        <f>Displacement_Number!AB107*'Temporary Relocation Numbers'!$I$2</f>
        <v>170.09378320920536</v>
      </c>
      <c r="AC107" s="44">
        <f>Displacement_Number!AC107*'Temporary Relocation Numbers'!$I$2</f>
        <v>203.85901902831023</v>
      </c>
      <c r="AD107" s="44">
        <f>Displacement_Number!AD107*'Temporary Relocation Numbers'!$I$2</f>
        <v>131.85896704474126</v>
      </c>
      <c r="AE107" s="44">
        <f>Displacement_Number!AE107*'Temporary Relocation Numbers'!$I$2</f>
        <v>158.04122590761827</v>
      </c>
      <c r="AF107" s="44">
        <f>Displacement_Number!AF107*'Temporary Relocation Numbers'!$I$2</f>
        <v>127.63110103856104</v>
      </c>
      <c r="AG107" s="44">
        <f>Displacement_Number!AG107*'Temporary Relocation Numbers'!$I$2</f>
        <v>48.80095599808481</v>
      </c>
      <c r="AH107" s="45">
        <f>Displacement_Number!AH107*'Temporary Relocation Numbers'!$O$2</f>
        <v>133884.61557759705</v>
      </c>
      <c r="AI107" s="45">
        <f>Displacement_Number!AI107*'Temporary Relocation Numbers'!$O$2</f>
        <v>269014.68696566281</v>
      </c>
      <c r="AJ107" s="45">
        <f>Displacement_Number!AJ107*'Temporary Relocation Numbers'!$O$2</f>
        <v>201788.56169721315</v>
      </c>
      <c r="AK107" s="45">
        <f>Displacement_Number!AK107*'Temporary Relocation Numbers'!$O$2</f>
        <v>109558.8016197723</v>
      </c>
      <c r="AL107" s="45">
        <f>Displacement_Number!AL107*'Temporary Relocation Numbers'!$O$2</f>
        <v>69012.538412914</v>
      </c>
      <c r="AM107" s="45">
        <f>Displacement_Number!AM107*'Temporary Relocation Numbers'!$O$2</f>
        <v>35183.460488858131</v>
      </c>
    </row>
    <row r="108" spans="1:39" x14ac:dyDescent="0.35">
      <c r="A108">
        <v>2127</v>
      </c>
      <c r="B108" s="43">
        <f>Displacement_Number!B108*'Temporary Relocation Numbers'!$C$2</f>
        <v>0</v>
      </c>
      <c r="C108" s="43">
        <f>Displacement_Number!C108*'Temporary Relocation Numbers'!$C$2</f>
        <v>0</v>
      </c>
      <c r="D108" s="43">
        <f>Displacement_Number!D108*'Temporary Relocation Numbers'!$C$2</f>
        <v>0</v>
      </c>
      <c r="E108" s="43">
        <f>Displacement_Number!E108*'Temporary Relocation Numbers'!$C$2</f>
        <v>0</v>
      </c>
      <c r="F108" s="43">
        <f>Displacement_Number!F108*'Temporary Relocation Numbers'!$C$2</f>
        <v>0</v>
      </c>
      <c r="G108" s="43">
        <f>Displacement_Number!G108*'Temporary Relocation Numbers'!$C$2</f>
        <v>0</v>
      </c>
      <c r="H108" s="44">
        <f>Displacement_Number!H108*'Temporary Relocation Numbers'!$I$2</f>
        <v>183.8071862297289</v>
      </c>
      <c r="I108" s="44">
        <f>Displacement_Number!I108*'Temporary Relocation Numbers'!$I$2</f>
        <v>224.58472863641708</v>
      </c>
      <c r="J108" s="44">
        <f>Displacement_Number!J108*'Temporary Relocation Numbers'!$I$2</f>
        <v>146.80639989195311</v>
      </c>
      <c r="K108" s="44">
        <f>Displacement_Number!K108*'Temporary Relocation Numbers'!$I$2</f>
        <v>159.40492197275444</v>
      </c>
      <c r="L108" s="44">
        <f>Displacement_Number!L108*'Temporary Relocation Numbers'!$I$2</f>
        <v>131.0786861296929</v>
      </c>
      <c r="M108" s="44">
        <f>Displacement_Number!M108*'Temporary Relocation Numbers'!$I$2</f>
        <v>53.677633675418321</v>
      </c>
      <c r="N108" s="45">
        <f>Displacement_Number!N108*'Temporary Relocation Numbers'!$O$2</f>
        <v>145808.88098455907</v>
      </c>
      <c r="O108" s="45">
        <f>Displacement_Number!O108*'Temporary Relocation Numbers'!$O$2</f>
        <v>298679.58399580396</v>
      </c>
      <c r="P108" s="45">
        <f>Displacement_Number!P108*'Temporary Relocation Numbers'!$O$2</f>
        <v>226418.08829710624</v>
      </c>
      <c r="Q108" s="45">
        <f>Displacement_Number!Q108*'Temporary Relocation Numbers'!$O$2</f>
        <v>111367.34481157787</v>
      </c>
      <c r="R108" s="45">
        <f>Displacement_Number!R108*'Temporary Relocation Numbers'!$O$2</f>
        <v>71430.356998363946</v>
      </c>
      <c r="S108" s="45">
        <f>Displacement_Number!S108*'Temporary Relocation Numbers'!$O$2</f>
        <v>39001.63735716074</v>
      </c>
      <c r="U108">
        <v>2127</v>
      </c>
      <c r="V108" s="43">
        <f>Displacement_Number!V108*'Temporary Relocation Numbers'!$C$2</f>
        <v>0</v>
      </c>
      <c r="W108" s="43">
        <f>Displacement_Number!W108*'Temporary Relocation Numbers'!$C$2</f>
        <v>0</v>
      </c>
      <c r="X108" s="43">
        <f>Displacement_Number!X108*'Temporary Relocation Numbers'!$C$2</f>
        <v>0</v>
      </c>
      <c r="Y108" s="43">
        <f>Displacement_Number!Y108*'Temporary Relocation Numbers'!$C$2</f>
        <v>0</v>
      </c>
      <c r="Z108" s="43">
        <f>Displacement_Number!Z108*'Temporary Relocation Numbers'!$C$2</f>
        <v>0</v>
      </c>
      <c r="AA108" s="43">
        <f>Displacement_Number!AA108*'Temporary Relocation Numbers'!$C$2</f>
        <v>0</v>
      </c>
      <c r="AB108" s="44">
        <f>Displacement_Number!AB108*'Temporary Relocation Numbers'!$I$2</f>
        <v>171.12001859779119</v>
      </c>
      <c r="AC108" s="44">
        <f>Displacement_Number!AC108*'Temporary Relocation Numbers'!$I$2</f>
        <v>205.08897191466539</v>
      </c>
      <c r="AD108" s="44">
        <f>Displacement_Number!AD108*'Temporary Relocation Numbers'!$I$2</f>
        <v>132.65451839136071</v>
      </c>
      <c r="AE108" s="44">
        <f>Displacement_Number!AE108*'Temporary Relocation Numbers'!$I$2</f>
        <v>158.99474399523936</v>
      </c>
      <c r="AF108" s="44">
        <f>Displacement_Number!AF108*'Temporary Relocation Numbers'!$I$2</f>
        <v>128.40114418827946</v>
      </c>
      <c r="AG108" s="44">
        <f>Displacement_Number!AG108*'Temporary Relocation Numbers'!$I$2</f>
        <v>49.095389263646645</v>
      </c>
      <c r="AH108" s="45">
        <f>Displacement_Number!AH108*'Temporary Relocation Numbers'!$O$2</f>
        <v>135744.52086229331</v>
      </c>
      <c r="AI108" s="45">
        <f>Displacement_Number!AI108*'Temporary Relocation Numbers'!$O$2</f>
        <v>272751.79922303301</v>
      </c>
      <c r="AJ108" s="45">
        <f>Displacement_Number!AJ108*'Temporary Relocation Numbers'!$O$2</f>
        <v>204591.77856177057</v>
      </c>
      <c r="AK108" s="45">
        <f>Displacement_Number!AK108*'Temporary Relocation Numbers'!$O$2</f>
        <v>111080.77629355027</v>
      </c>
      <c r="AL108" s="45">
        <f>Displacement_Number!AL108*'Temporary Relocation Numbers'!$O$2</f>
        <v>69971.250393007693</v>
      </c>
      <c r="AM108" s="45">
        <f>Displacement_Number!AM108*'Temporary Relocation Numbers'!$O$2</f>
        <v>35672.223920077027</v>
      </c>
    </row>
    <row r="109" spans="1:39" x14ac:dyDescent="0.35">
      <c r="A109">
        <v>2128</v>
      </c>
      <c r="B109" s="43">
        <f>Displacement_Number!B109*'Temporary Relocation Numbers'!$C$2</f>
        <v>0</v>
      </c>
      <c r="C109" s="43">
        <f>Displacement_Number!C109*'Temporary Relocation Numbers'!$C$2</f>
        <v>0</v>
      </c>
      <c r="D109" s="43">
        <f>Displacement_Number!D109*'Temporary Relocation Numbers'!$C$2</f>
        <v>0</v>
      </c>
      <c r="E109" s="43">
        <f>Displacement_Number!E109*'Temporary Relocation Numbers'!$C$2</f>
        <v>0</v>
      </c>
      <c r="F109" s="43">
        <f>Displacement_Number!F109*'Temporary Relocation Numbers'!$C$2</f>
        <v>0</v>
      </c>
      <c r="G109" s="43">
        <f>Displacement_Number!G109*'Temporary Relocation Numbers'!$C$2</f>
        <v>0</v>
      </c>
      <c r="H109" s="44">
        <f>Displacement_Number!H109*'Temporary Relocation Numbers'!$I$2</f>
        <v>184.91615938339979</v>
      </c>
      <c r="I109" s="44">
        <f>Displacement_Number!I109*'Temporary Relocation Numbers'!$I$2</f>
        <v>225.93972699034958</v>
      </c>
      <c r="J109" s="44">
        <f>Displacement_Number!J109*'Temporary Relocation Numbers'!$I$2</f>
        <v>147.69213433795986</v>
      </c>
      <c r="K109" s="44">
        <f>Displacement_Number!K109*'Temporary Relocation Numbers'!$I$2</f>
        <v>160.36666771652446</v>
      </c>
      <c r="L109" s="44">
        <f>Displacement_Number!L109*'Temporary Relocation Numbers'!$I$2</f>
        <v>131.86952976817071</v>
      </c>
      <c r="M109" s="44">
        <f>Displacement_Number!M109*'Temporary Relocation Numbers'!$I$2</f>
        <v>54.001489646012523</v>
      </c>
      <c r="N109" s="45">
        <f>Displacement_Number!N109*'Temporary Relocation Numbers'!$O$2</f>
        <v>147834.43640128017</v>
      </c>
      <c r="O109" s="45">
        <f>Displacement_Number!O109*'Temporary Relocation Numbers'!$O$2</f>
        <v>302828.79661674704</v>
      </c>
      <c r="P109" s="45">
        <f>Displacement_Number!P109*'Temporary Relocation Numbers'!$O$2</f>
        <v>229563.45490370144</v>
      </c>
      <c r="Q109" s="45">
        <f>Displacement_Number!Q109*'Temporary Relocation Numbers'!$O$2</f>
        <v>112914.44349998239</v>
      </c>
      <c r="R109" s="45">
        <f>Displacement_Number!R109*'Temporary Relocation Numbers'!$O$2</f>
        <v>72422.656956771054</v>
      </c>
      <c r="S109" s="45">
        <f>Displacement_Number!S109*'Temporary Relocation Numbers'!$O$2</f>
        <v>39543.442336914719</v>
      </c>
      <c r="U109">
        <v>2128</v>
      </c>
      <c r="V109" s="43">
        <f>Displacement_Number!V109*'Temporary Relocation Numbers'!$C$2</f>
        <v>0</v>
      </c>
      <c r="W109" s="43">
        <f>Displacement_Number!W109*'Temporary Relocation Numbers'!$C$2</f>
        <v>0</v>
      </c>
      <c r="X109" s="43">
        <f>Displacement_Number!X109*'Temporary Relocation Numbers'!$C$2</f>
        <v>0</v>
      </c>
      <c r="Y109" s="43">
        <f>Displacement_Number!Y109*'Temporary Relocation Numbers'!$C$2</f>
        <v>0</v>
      </c>
      <c r="Z109" s="43">
        <f>Displacement_Number!Z109*'Temporary Relocation Numbers'!$C$2</f>
        <v>0</v>
      </c>
      <c r="AA109" s="43">
        <f>Displacement_Number!AA109*'Temporary Relocation Numbers'!$C$2</f>
        <v>0</v>
      </c>
      <c r="AB109" s="44">
        <f>Displacement_Number!AB109*'Temporary Relocation Numbers'!$I$2</f>
        <v>172.15244562403066</v>
      </c>
      <c r="AC109" s="44">
        <f>Displacement_Number!AC109*'Temporary Relocation Numbers'!$I$2</f>
        <v>206.32634553771331</v>
      </c>
      <c r="AD109" s="44">
        <f>Displacement_Number!AD109*'Temporary Relocation Numbers'!$I$2</f>
        <v>133.4548695779857</v>
      </c>
      <c r="AE109" s="44">
        <f>Displacement_Number!AE109*'Temporary Relocation Numbers'!$I$2</f>
        <v>159.95401499156006</v>
      </c>
      <c r="AF109" s="44">
        <f>Displacement_Number!AF109*'Temporary Relocation Numbers'!$I$2</f>
        <v>129.1758332781144</v>
      </c>
      <c r="AG109" s="44">
        <f>Displacement_Number!AG109*'Temporary Relocation Numbers'!$I$2</f>
        <v>49.391598948257986</v>
      </c>
      <c r="AH109" s="45">
        <f>Displacement_Number!AH109*'Temporary Relocation Numbers'!$O$2</f>
        <v>137630.26367621659</v>
      </c>
      <c r="AI109" s="45">
        <f>Displacement_Number!AI109*'Temporary Relocation Numbers'!$O$2</f>
        <v>276540.8268913487</v>
      </c>
      <c r="AJ109" s="45">
        <f>Displacement_Number!AJ109*'Temporary Relocation Numbers'!$O$2</f>
        <v>207433.93730055337</v>
      </c>
      <c r="AK109" s="45">
        <f>Displacement_Number!AK109*'Temporary Relocation Numbers'!$O$2</f>
        <v>112623.89401447168</v>
      </c>
      <c r="AL109" s="45">
        <f>Displacement_Number!AL109*'Temporary Relocation Numbers'!$O$2</f>
        <v>70943.280658182834</v>
      </c>
      <c r="AM109" s="45">
        <f>Displacement_Number!AM109*'Temporary Relocation Numbers'!$O$2</f>
        <v>36167.77718061849</v>
      </c>
    </row>
    <row r="110" spans="1:39" x14ac:dyDescent="0.35">
      <c r="A110">
        <v>2129</v>
      </c>
      <c r="B110" s="43">
        <f>Displacement_Number!B110*'Temporary Relocation Numbers'!$C$2</f>
        <v>0</v>
      </c>
      <c r="C110" s="43">
        <f>Displacement_Number!C110*'Temporary Relocation Numbers'!$C$2</f>
        <v>0</v>
      </c>
      <c r="D110" s="43">
        <f>Displacement_Number!D110*'Temporary Relocation Numbers'!$C$2</f>
        <v>0</v>
      </c>
      <c r="E110" s="43">
        <f>Displacement_Number!E110*'Temporary Relocation Numbers'!$C$2</f>
        <v>0</v>
      </c>
      <c r="F110" s="43">
        <f>Displacement_Number!F110*'Temporary Relocation Numbers'!$C$2</f>
        <v>0</v>
      </c>
      <c r="G110" s="43">
        <f>Displacement_Number!G110*'Temporary Relocation Numbers'!$C$2</f>
        <v>0</v>
      </c>
      <c r="H110" s="44">
        <f>Displacement_Number!H110*'Temporary Relocation Numbers'!$I$2</f>
        <v>186.03182336064935</v>
      </c>
      <c r="I110" s="44">
        <f>Displacement_Number!I110*'Temporary Relocation Numbers'!$I$2</f>
        <v>227.30290052409202</v>
      </c>
      <c r="J110" s="44">
        <f>Displacement_Number!J110*'Temporary Relocation Numbers'!$I$2</f>
        <v>148.58321273020752</v>
      </c>
      <c r="K110" s="44">
        <f>Displacement_Number!K110*'Temporary Relocation Numbers'!$I$2</f>
        <v>161.3342160093263</v>
      </c>
      <c r="L110" s="44">
        <f>Displacement_Number!L110*'Temporary Relocation Numbers'!$I$2</f>
        <v>132.66514484340138</v>
      </c>
      <c r="M110" s="44">
        <f>Displacement_Number!M110*'Temporary Relocation Numbers'!$I$2</f>
        <v>54.327299553144336</v>
      </c>
      <c r="N110" s="45">
        <f>Displacement_Number!N110*'Temporary Relocation Numbers'!$O$2</f>
        <v>149888.13053437098</v>
      </c>
      <c r="O110" s="45">
        <f>Displacement_Number!O110*'Temporary Relocation Numbers'!$O$2</f>
        <v>307035.64948595699</v>
      </c>
      <c r="P110" s="45">
        <f>Displacement_Number!P110*'Temporary Relocation Numbers'!$O$2</f>
        <v>232752.5164781514</v>
      </c>
      <c r="Q110" s="45">
        <f>Displacement_Number!Q110*'Temporary Relocation Numbers'!$O$2</f>
        <v>114483.03425462688</v>
      </c>
      <c r="R110" s="45">
        <f>Displacement_Number!R110*'Temporary Relocation Numbers'!$O$2</f>
        <v>73428.741799488242</v>
      </c>
      <c r="S110" s="45">
        <f>Displacement_Number!S110*'Temporary Relocation Numbers'!$O$2</f>
        <v>40092.77399134131</v>
      </c>
      <c r="U110">
        <v>2129</v>
      </c>
      <c r="V110" s="43">
        <f>Displacement_Number!V110*'Temporary Relocation Numbers'!$C$2</f>
        <v>0</v>
      </c>
      <c r="W110" s="43">
        <f>Displacement_Number!W110*'Temporary Relocation Numbers'!$C$2</f>
        <v>0</v>
      </c>
      <c r="X110" s="43">
        <f>Displacement_Number!X110*'Temporary Relocation Numbers'!$C$2</f>
        <v>0</v>
      </c>
      <c r="Y110" s="43">
        <f>Displacement_Number!Y110*'Temporary Relocation Numbers'!$C$2</f>
        <v>0</v>
      </c>
      <c r="Z110" s="43">
        <f>Displacement_Number!Z110*'Temporary Relocation Numbers'!$C$2</f>
        <v>0</v>
      </c>
      <c r="AA110" s="43">
        <f>Displacement_Number!AA110*'Temporary Relocation Numbers'!$C$2</f>
        <v>0</v>
      </c>
      <c r="AB110" s="44">
        <f>Displacement_Number!AB110*'Temporary Relocation Numbers'!$I$2</f>
        <v>173.19110164424322</v>
      </c>
      <c r="AC110" s="44">
        <f>Displacement_Number!AC110*'Temporary Relocation Numbers'!$I$2</f>
        <v>207.57118466935844</v>
      </c>
      <c r="AD110" s="44">
        <f>Displacement_Number!AD110*'Temporary Relocation Numbers'!$I$2</f>
        <v>134.26004956373262</v>
      </c>
      <c r="AE110" s="44">
        <f>Displacement_Number!AE110*'Temporary Relocation Numbers'!$I$2</f>
        <v>160.91907360589417</v>
      </c>
      <c r="AF110" s="44">
        <f>Displacement_Number!AF110*'Temporary Relocation Numbers'!$I$2</f>
        <v>129.95519633865035</v>
      </c>
      <c r="AG110" s="44">
        <f>Displacement_Number!AG110*'Temporary Relocation Numbers'!$I$2</f>
        <v>49.689595769677368</v>
      </c>
      <c r="AH110" s="45">
        <f>Displacement_Number!AH110*'Temporary Relocation Numbers'!$O$2</f>
        <v>139542.20295050292</v>
      </c>
      <c r="AI110" s="45">
        <f>Displacement_Number!AI110*'Temporary Relocation Numbers'!$O$2</f>
        <v>280382.491171823</v>
      </c>
      <c r="AJ110" s="45">
        <f>Displacement_Number!AJ110*'Temporary Relocation Numbers'!$O$2</f>
        <v>210315.57888832074</v>
      </c>
      <c r="AK110" s="45">
        <f>Displacement_Number!AK110*'Temporary Relocation Numbers'!$O$2</f>
        <v>114188.44849862132</v>
      </c>
      <c r="AL110" s="45">
        <f>Displacement_Number!AL110*'Temporary Relocation Numbers'!$O$2</f>
        <v>71928.814224086571</v>
      </c>
      <c r="AM110" s="45">
        <f>Displacement_Number!AM110*'Temporary Relocation Numbers'!$O$2</f>
        <v>36670.214593787605</v>
      </c>
    </row>
    <row r="111" spans="1:39" x14ac:dyDescent="0.35">
      <c r="A111">
        <v>2130</v>
      </c>
      <c r="B111" s="43">
        <f>Displacement_Number!B111*'Temporary Relocation Numbers'!$C$2</f>
        <v>0</v>
      </c>
      <c r="C111" s="43">
        <f>Displacement_Number!C111*'Temporary Relocation Numbers'!$C$2</f>
        <v>0</v>
      </c>
      <c r="D111" s="43">
        <f>Displacement_Number!D111*'Temporary Relocation Numbers'!$C$2</f>
        <v>0</v>
      </c>
      <c r="E111" s="43">
        <f>Displacement_Number!E111*'Temporary Relocation Numbers'!$C$2</f>
        <v>0</v>
      </c>
      <c r="F111" s="43">
        <f>Displacement_Number!F111*'Temporary Relocation Numbers'!$C$2</f>
        <v>0</v>
      </c>
      <c r="G111" s="43">
        <f>Displacement_Number!G111*'Temporary Relocation Numbers'!$C$2</f>
        <v>0</v>
      </c>
      <c r="H111" s="44">
        <f>Displacement_Number!H111*'Temporary Relocation Numbers'!$I$2</f>
        <v>177.84966969827664</v>
      </c>
      <c r="I111" s="44">
        <f>Displacement_Number!I111*'Temporary Relocation Numbers'!$I$2</f>
        <v>217.30553971563714</v>
      </c>
      <c r="J111" s="44">
        <f>Displacement_Number!J111*'Temporary Relocation Numbers'!$I$2</f>
        <v>142.04814439487919</v>
      </c>
      <c r="K111" s="44">
        <f>Displacement_Number!K111*'Temporary Relocation Numbers'!$I$2</f>
        <v>154.2383260559842</v>
      </c>
      <c r="L111" s="44">
        <f>Displacement_Number!L111*'Temporary Relocation Numbers'!$I$2</f>
        <v>126.83019369826707</v>
      </c>
      <c r="M111" s="44">
        <f>Displacement_Number!M111*'Temporary Relocation Numbers'!$I$2</f>
        <v>51.937846474765223</v>
      </c>
      <c r="N111" s="45">
        <f>Displacement_Number!N111*'Temporary Relocation Numbers'!$O$2</f>
        <v>144415.00451053242</v>
      </c>
      <c r="O111" s="45">
        <f>Displacement_Number!O111*'Temporary Relocation Numbers'!$O$2</f>
        <v>295824.32276210794</v>
      </c>
      <c r="P111" s="45">
        <f>Displacement_Number!P111*'Temporary Relocation Numbers'!$O$2</f>
        <v>224253.61899701715</v>
      </c>
      <c r="Q111" s="45">
        <f>Displacement_Number!Q111*'Temporary Relocation Numbers'!$O$2</f>
        <v>110302.71609445527</v>
      </c>
      <c r="R111" s="45">
        <f>Displacement_Number!R111*'Temporary Relocation Numbers'!$O$2</f>
        <v>70747.510429080648</v>
      </c>
      <c r="S111" s="45">
        <f>Displacement_Number!S111*'Temporary Relocation Numbers'!$O$2</f>
        <v>38628.796797699746</v>
      </c>
      <c r="U111">
        <v>2130</v>
      </c>
      <c r="V111" s="43">
        <f>Displacement_Number!V111*'Temporary Relocation Numbers'!$C$2</f>
        <v>0</v>
      </c>
      <c r="W111" s="43">
        <f>Displacement_Number!W111*'Temporary Relocation Numbers'!$C$2</f>
        <v>0</v>
      </c>
      <c r="X111" s="43">
        <f>Displacement_Number!X111*'Temporary Relocation Numbers'!$C$2</f>
        <v>0</v>
      </c>
      <c r="Y111" s="43">
        <f>Displacement_Number!Y111*'Temporary Relocation Numbers'!$C$2</f>
        <v>0</v>
      </c>
      <c r="Z111" s="43">
        <f>Displacement_Number!Z111*'Temporary Relocation Numbers'!$C$2</f>
        <v>0</v>
      </c>
      <c r="AA111" s="43">
        <f>Displacement_Number!AA111*'Temporary Relocation Numbers'!$C$2</f>
        <v>0</v>
      </c>
      <c r="AB111" s="44">
        <f>Displacement_Number!AB111*'Temporary Relocation Numbers'!$I$2</f>
        <v>165.57371564538857</v>
      </c>
      <c r="AC111" s="44">
        <f>Displacement_Number!AC111*'Temporary Relocation Numbers'!$I$2</f>
        <v>198.44167500717072</v>
      </c>
      <c r="AD111" s="44">
        <f>Displacement_Number!AD111*'Temporary Relocation Numbers'!$I$2</f>
        <v>128.35495044465034</v>
      </c>
      <c r="AE111" s="44">
        <f>Displacement_Number!AE111*'Temporary Relocation Numbers'!$I$2</f>
        <v>153.84144267337595</v>
      </c>
      <c r="AF111" s="44">
        <f>Displacement_Number!AF111*'Temporary Relocation Numbers'!$I$2</f>
        <v>124.23943563460527</v>
      </c>
      <c r="AG111" s="44">
        <f>Displacement_Number!AG111*'Temporary Relocation Numbers'!$I$2</f>
        <v>47.504120722107167</v>
      </c>
      <c r="AH111" s="45">
        <f>Displacement_Number!AH111*'Temporary Relocation Numbers'!$O$2</f>
        <v>134446.85577611788</v>
      </c>
      <c r="AI111" s="45">
        <f>Displacement_Number!AI111*'Temporary Relocation Numbers'!$O$2</f>
        <v>270144.39757768554</v>
      </c>
      <c r="AJ111" s="45">
        <f>Displacement_Number!AJ111*'Temporary Relocation Numbers'!$O$2</f>
        <v>202635.96033594717</v>
      </c>
      <c r="AK111" s="45">
        <f>Displacement_Number!AK111*'Temporary Relocation Numbers'!$O$2</f>
        <v>110018.88706055772</v>
      </c>
      <c r="AL111" s="45">
        <f>Displacement_Number!AL111*'Temporary Relocation Numbers'!$O$2</f>
        <v>69302.352318195874</v>
      </c>
      <c r="AM111" s="45">
        <f>Displacement_Number!AM111*'Temporary Relocation Numbers'!$O$2</f>
        <v>35331.211264588157</v>
      </c>
    </row>
    <row r="112" spans="1:39" x14ac:dyDescent="0.35">
      <c r="A112">
        <v>2131</v>
      </c>
      <c r="B112" s="43">
        <f>Displacement_Number!B112*'Temporary Relocation Numbers'!$C$2</f>
        <v>0</v>
      </c>
      <c r="C112" s="43">
        <f>Displacement_Number!C112*'Temporary Relocation Numbers'!$C$2</f>
        <v>0</v>
      </c>
      <c r="D112" s="43">
        <f>Displacement_Number!D112*'Temporary Relocation Numbers'!$C$2</f>
        <v>0</v>
      </c>
      <c r="E112" s="43">
        <f>Displacement_Number!E112*'Temporary Relocation Numbers'!$C$2</f>
        <v>0</v>
      </c>
      <c r="F112" s="43">
        <f>Displacement_Number!F112*'Temporary Relocation Numbers'!$C$2</f>
        <v>0</v>
      </c>
      <c r="G112" s="43">
        <f>Displacement_Number!G112*'Temporary Relocation Numbers'!$C$2</f>
        <v>0</v>
      </c>
      <c r="H112" s="44">
        <f>Displacement_Number!H112*'Temporary Relocation Numbers'!$I$2</f>
        <v>178.92269906742283</v>
      </c>
      <c r="I112" s="44">
        <f>Displacement_Number!I112*'Temporary Relocation Numbers'!$I$2</f>
        <v>218.61662017245575</v>
      </c>
      <c r="J112" s="44">
        <f>Displacement_Number!J112*'Temporary Relocation Numbers'!$I$2</f>
        <v>142.90517061835774</v>
      </c>
      <c r="K112" s="44">
        <f>Displacement_Number!K112*'Temporary Relocation Numbers'!$I$2</f>
        <v>155.16889991640687</v>
      </c>
      <c r="L112" s="44">
        <f>Displacement_Number!L112*'Temporary Relocation Numbers'!$I$2</f>
        <v>127.5954046933936</v>
      </c>
      <c r="M112" s="44">
        <f>Displacement_Number!M112*'Temporary Relocation Numbers'!$I$2</f>
        <v>52.251205699621686</v>
      </c>
      <c r="N112" s="45">
        <f>Displacement_Number!N112*'Temporary Relocation Numbers'!$O$2</f>
        <v>146421.1964013617</v>
      </c>
      <c r="O112" s="45">
        <f>Displacement_Number!O112*'Temporary Relocation Numbers'!$O$2</f>
        <v>299933.87051614432</v>
      </c>
      <c r="P112" s="45">
        <f>Displacement_Number!P112*'Temporary Relocation Numbers'!$O$2</f>
        <v>227368.91711611336</v>
      </c>
      <c r="Q112" s="45">
        <f>Displacement_Number!Q112*'Temporary Relocation Numbers'!$O$2</f>
        <v>111835.02511812744</v>
      </c>
      <c r="R112" s="45">
        <f>Displacement_Number!R112*'Temporary Relocation Numbers'!$O$2</f>
        <v>71730.324383906453</v>
      </c>
      <c r="S112" s="45">
        <f>Displacement_Number!S112*'Temporary Relocation Numbers'!$O$2</f>
        <v>39165.422331526359</v>
      </c>
      <c r="U112">
        <v>2131</v>
      </c>
      <c r="V112" s="43">
        <f>Displacement_Number!V112*'Temporary Relocation Numbers'!$C$2</f>
        <v>0</v>
      </c>
      <c r="W112" s="43">
        <f>Displacement_Number!W112*'Temporary Relocation Numbers'!$C$2</f>
        <v>0</v>
      </c>
      <c r="X112" s="43">
        <f>Displacement_Number!X112*'Temporary Relocation Numbers'!$C$2</f>
        <v>0</v>
      </c>
      <c r="Y112" s="43">
        <f>Displacement_Number!Y112*'Temporary Relocation Numbers'!$C$2</f>
        <v>0</v>
      </c>
      <c r="Z112" s="43">
        <f>Displacement_Number!Z112*'Temporary Relocation Numbers'!$C$2</f>
        <v>0</v>
      </c>
      <c r="AA112" s="43">
        <f>Displacement_Number!AA112*'Temporary Relocation Numbers'!$C$2</f>
        <v>0</v>
      </c>
      <c r="AB112" s="44">
        <f>Displacement_Number!AB112*'Temporary Relocation Numbers'!$I$2</f>
        <v>166.57267988269962</v>
      </c>
      <c r="AC112" s="44">
        <f>Displacement_Number!AC112*'Temporary Relocation Numbers'!$I$2</f>
        <v>199.63894315901217</v>
      </c>
      <c r="AD112" s="44">
        <f>Displacement_Number!AD112*'Temporary Relocation Numbers'!$I$2</f>
        <v>129.12936083144538</v>
      </c>
      <c r="AE112" s="44">
        <f>Displacement_Number!AE112*'Temporary Relocation Numbers'!$I$2</f>
        <v>154.76962199729826</v>
      </c>
      <c r="AF112" s="44">
        <f>Displacement_Number!AF112*'Temporary Relocation Numbers'!$I$2</f>
        <v>124.98901567862924</v>
      </c>
      <c r="AG112" s="44">
        <f>Displacement_Number!AG112*'Temporary Relocation Numbers'!$I$2</f>
        <v>47.790729726086568</v>
      </c>
      <c r="AH112" s="45">
        <f>Displacement_Number!AH112*'Temporary Relocation Numbers'!$O$2</f>
        <v>136314.5716185245</v>
      </c>
      <c r="AI112" s="45">
        <f>Displacement_Number!AI112*'Temporary Relocation Numbers'!$O$2</f>
        <v>273897.20360784966</v>
      </c>
      <c r="AJ112" s="45">
        <f>Displacement_Number!AJ112*'Temporary Relocation Numbers'!$O$2</f>
        <v>205450.94913710555</v>
      </c>
      <c r="AK112" s="45">
        <f>Displacement_Number!AK112*'Temporary Relocation Numbers'!$O$2</f>
        <v>111547.25317325523</v>
      </c>
      <c r="AL112" s="45">
        <f>Displacement_Number!AL112*'Temporary Relocation Numbers'!$O$2</f>
        <v>70265.090350212617</v>
      </c>
      <c r="AM112" s="45">
        <f>Displacement_Number!AM112*'Temporary Relocation Numbers'!$O$2</f>
        <v>35822.027227738465</v>
      </c>
    </row>
    <row r="113" spans="1:39" x14ac:dyDescent="0.35">
      <c r="A113">
        <v>2132</v>
      </c>
      <c r="B113" s="43">
        <f>Displacement_Number!B113*'Temporary Relocation Numbers'!$C$2</f>
        <v>0</v>
      </c>
      <c r="C113" s="43">
        <f>Displacement_Number!C113*'Temporary Relocation Numbers'!$C$2</f>
        <v>0</v>
      </c>
      <c r="D113" s="43">
        <f>Displacement_Number!D113*'Temporary Relocation Numbers'!$C$2</f>
        <v>0</v>
      </c>
      <c r="E113" s="43">
        <f>Displacement_Number!E113*'Temporary Relocation Numbers'!$C$2</f>
        <v>0</v>
      </c>
      <c r="F113" s="43">
        <f>Displacement_Number!F113*'Temporary Relocation Numbers'!$C$2</f>
        <v>0</v>
      </c>
      <c r="G113" s="43">
        <f>Displacement_Number!G113*'Temporary Relocation Numbers'!$C$2</f>
        <v>0</v>
      </c>
      <c r="H113" s="44">
        <f>Displacement_Number!H113*'Temporary Relocation Numbers'!$I$2</f>
        <v>180.00220239870237</v>
      </c>
      <c r="I113" s="44">
        <f>Displacement_Number!I113*'Temporary Relocation Numbers'!$I$2</f>
        <v>219.93561083702372</v>
      </c>
      <c r="J113" s="44">
        <f>Displacement_Number!J113*'Temporary Relocation Numbers'!$I$2</f>
        <v>143.76736758131244</v>
      </c>
      <c r="K113" s="44">
        <f>Displacement_Number!K113*'Temporary Relocation Numbers'!$I$2</f>
        <v>156.10508825496765</v>
      </c>
      <c r="L113" s="44">
        <f>Displacement_Number!L113*'Temporary Relocation Numbers'!$I$2</f>
        <v>128.365232474555</v>
      </c>
      <c r="M113" s="44">
        <f>Displacement_Number!M113*'Temporary Relocation Numbers'!$I$2</f>
        <v>52.566455530471032</v>
      </c>
      <c r="N113" s="45">
        <f>Displacement_Number!N113*'Temporary Relocation Numbers'!$O$2</f>
        <v>148455.2580133219</v>
      </c>
      <c r="O113" s="45">
        <f>Displacement_Number!O113*'Temporary Relocation Numbers'!$O$2</f>
        <v>304100.50749998097</v>
      </c>
      <c r="P113" s="45">
        <f>Displacement_Number!P113*'Temporary Relocation Numbers'!$O$2</f>
        <v>230527.49249608169</v>
      </c>
      <c r="Q113" s="45">
        <f>Displacement_Number!Q113*'Temporary Relocation Numbers'!$O$2</f>
        <v>113388.62075220373</v>
      </c>
      <c r="R113" s="45">
        <f>Displacement_Number!R113*'Temporary Relocation Numbers'!$O$2</f>
        <v>72726.791444883158</v>
      </c>
      <c r="S113" s="45">
        <f>Displacement_Number!S113*'Temporary Relocation Numbers'!$O$2</f>
        <v>39709.502587928531</v>
      </c>
      <c r="U113">
        <v>2132</v>
      </c>
      <c r="V113" s="43">
        <f>Displacement_Number!V113*'Temporary Relocation Numbers'!$C$2</f>
        <v>0</v>
      </c>
      <c r="W113" s="43">
        <f>Displacement_Number!W113*'Temporary Relocation Numbers'!$C$2</f>
        <v>0</v>
      </c>
      <c r="X113" s="43">
        <f>Displacement_Number!X113*'Temporary Relocation Numbers'!$C$2</f>
        <v>0</v>
      </c>
      <c r="Y113" s="43">
        <f>Displacement_Number!Y113*'Temporary Relocation Numbers'!$C$2</f>
        <v>0</v>
      </c>
      <c r="Z113" s="43">
        <f>Displacement_Number!Z113*'Temporary Relocation Numbers'!$C$2</f>
        <v>0</v>
      </c>
      <c r="AA113" s="43">
        <f>Displacement_Number!AA113*'Temporary Relocation Numbers'!$C$2</f>
        <v>0</v>
      </c>
      <c r="AB113" s="44">
        <f>Displacement_Number!AB113*'Temporary Relocation Numbers'!$I$2</f>
        <v>167.57767122125401</v>
      </c>
      <c r="AC113" s="44">
        <f>Displacement_Number!AC113*'Temporary Relocation Numbers'!$I$2</f>
        <v>200.84343484909149</v>
      </c>
      <c r="AD113" s="44">
        <f>Displacement_Number!AD113*'Temporary Relocation Numbers'!$I$2</f>
        <v>129.90844350742833</v>
      </c>
      <c r="AE113" s="44">
        <f>Displacement_Number!AE113*'Temporary Relocation Numbers'!$I$2</f>
        <v>155.70340135228108</v>
      </c>
      <c r="AF113" s="44">
        <f>Displacement_Number!AF113*'Temporary Relocation Numbers'!$I$2</f>
        <v>125.74311820168357</v>
      </c>
      <c r="AG113" s="44">
        <f>Displacement_Number!AG113*'Temporary Relocation Numbers'!$I$2</f>
        <v>48.079067942604013</v>
      </c>
      <c r="AH113" s="45">
        <f>Displacement_Number!AH113*'Temporary Relocation Numbers'!$O$2</f>
        <v>138208.23349327105</v>
      </c>
      <c r="AI113" s="45">
        <f>Displacement_Number!AI113*'Temporary Relocation Numbers'!$O$2</f>
        <v>277702.14306453062</v>
      </c>
      <c r="AJ113" s="45">
        <f>Displacement_Number!AJ113*'Temporary Relocation Numbers'!$O$2</f>
        <v>208305.04334649199</v>
      </c>
      <c r="AK113" s="45">
        <f>Displacement_Number!AK113*'Temporary Relocation Numbers'!$O$2</f>
        <v>113096.8511220206</v>
      </c>
      <c r="AL113" s="45">
        <f>Displacement_Number!AL113*'Temporary Relocation Numbers'!$O$2</f>
        <v>71241.202596628835</v>
      </c>
      <c r="AM113" s="45">
        <f>Displacement_Number!AM113*'Temporary Relocation Numbers'!$O$2</f>
        <v>36319.661533681458</v>
      </c>
    </row>
    <row r="114" spans="1:39" x14ac:dyDescent="0.35">
      <c r="A114">
        <v>2133</v>
      </c>
      <c r="B114" s="43">
        <f>Displacement_Number!B114*'Temporary Relocation Numbers'!$C$2</f>
        <v>0</v>
      </c>
      <c r="C114" s="43">
        <f>Displacement_Number!C114*'Temporary Relocation Numbers'!$C$2</f>
        <v>0</v>
      </c>
      <c r="D114" s="43">
        <f>Displacement_Number!D114*'Temporary Relocation Numbers'!$C$2</f>
        <v>0</v>
      </c>
      <c r="E114" s="43">
        <f>Displacement_Number!E114*'Temporary Relocation Numbers'!$C$2</f>
        <v>0</v>
      </c>
      <c r="F114" s="43">
        <f>Displacement_Number!F114*'Temporary Relocation Numbers'!$C$2</f>
        <v>0</v>
      </c>
      <c r="G114" s="43">
        <f>Displacement_Number!G114*'Temporary Relocation Numbers'!$C$2</f>
        <v>0</v>
      </c>
      <c r="H114" s="44">
        <f>Displacement_Number!H114*'Temporary Relocation Numbers'!$I$2</f>
        <v>181.088218751797</v>
      </c>
      <c r="I114" s="44">
        <f>Displacement_Number!I114*'Temporary Relocation Numbers'!$I$2</f>
        <v>221.26255943439591</v>
      </c>
      <c r="J114" s="44">
        <f>Displacement_Number!J114*'Temporary Relocation Numbers'!$I$2</f>
        <v>144.63476648062613</v>
      </c>
      <c r="K114" s="44">
        <f>Displacement_Number!K114*'Temporary Relocation Numbers'!$I$2</f>
        <v>157.04692494578023</v>
      </c>
      <c r="L114" s="44">
        <f>Displacement_Number!L114*'Temporary Relocation Numbers'!$I$2</f>
        <v>129.1397048964389</v>
      </c>
      <c r="M114" s="44">
        <f>Displacement_Number!M114*'Temporary Relocation Numbers'!$I$2</f>
        <v>52.883607374001613</v>
      </c>
      <c r="N114" s="45">
        <f>Displacement_Number!N114*'Temporary Relocation Numbers'!$O$2</f>
        <v>150517.57650845841</v>
      </c>
      <c r="O114" s="45">
        <f>Displacement_Number!O114*'Temporary Relocation Numbers'!$O$2</f>
        <v>308325.02678875776</v>
      </c>
      <c r="P114" s="45">
        <f>Displacement_Number!P114*'Temporary Relocation Numbers'!$O$2</f>
        <v>233729.94633823156</v>
      </c>
      <c r="Q114" s="45">
        <f>Displacement_Number!Q114*'Temporary Relocation Numbers'!$O$2</f>
        <v>114963.79870712875</v>
      </c>
      <c r="R114" s="45">
        <f>Displacement_Number!R114*'Temporary Relocation Numbers'!$O$2</f>
        <v>73737.101278942777</v>
      </c>
      <c r="S114" s="45">
        <f>Displacement_Number!S114*'Temporary Relocation Numbers'!$O$2</f>
        <v>40261.141126810115</v>
      </c>
      <c r="U114">
        <v>2133</v>
      </c>
      <c r="V114" s="43">
        <f>Displacement_Number!V114*'Temporary Relocation Numbers'!$C$2</f>
        <v>0</v>
      </c>
      <c r="W114" s="43">
        <f>Displacement_Number!W114*'Temporary Relocation Numbers'!$C$2</f>
        <v>0</v>
      </c>
      <c r="X114" s="43">
        <f>Displacement_Number!X114*'Temporary Relocation Numbers'!$C$2</f>
        <v>0</v>
      </c>
      <c r="Y114" s="43">
        <f>Displacement_Number!Y114*'Temporary Relocation Numbers'!$C$2</f>
        <v>0</v>
      </c>
      <c r="Z114" s="43">
        <f>Displacement_Number!Z114*'Temporary Relocation Numbers'!$C$2</f>
        <v>0</v>
      </c>
      <c r="AA114" s="43">
        <f>Displacement_Number!AA114*'Temporary Relocation Numbers'!$C$2</f>
        <v>0</v>
      </c>
      <c r="AB114" s="44">
        <f>Displacement_Number!AB114*'Temporary Relocation Numbers'!$I$2</f>
        <v>168.58872602466519</v>
      </c>
      <c r="AC114" s="44">
        <f>Displacement_Number!AC114*'Temporary Relocation Numbers'!$I$2</f>
        <v>202.05519365954581</v>
      </c>
      <c r="AD114" s="44">
        <f>Displacement_Number!AD114*'Temporary Relocation Numbers'!$I$2</f>
        <v>130.69222666215688</v>
      </c>
      <c r="AE114" s="44">
        <f>Displacement_Number!AE114*'Temporary Relocation Numbers'!$I$2</f>
        <v>156.64281452527374</v>
      </c>
      <c r="AF114" s="44">
        <f>Displacement_Number!AF114*'Temporary Relocation Numbers'!$I$2</f>
        <v>126.50177048946871</v>
      </c>
      <c r="AG114" s="44">
        <f>Displacement_Number!AG114*'Temporary Relocation Numbers'!$I$2</f>
        <v>48.369145804604621</v>
      </c>
      <c r="AH114" s="45">
        <f>Displacement_Number!AH114*'Temporary Relocation Numbers'!$O$2</f>
        <v>140128.20183880272</v>
      </c>
      <c r="AI114" s="45">
        <f>Displacement_Number!AI114*'Temporary Relocation Numbers'!$O$2</f>
        <v>281559.94017758162</v>
      </c>
      <c r="AJ114" s="45">
        <f>Displacement_Number!AJ114*'Temporary Relocation Numbers'!$O$2</f>
        <v>211198.78621065608</v>
      </c>
      <c r="AK114" s="45">
        <f>Displacement_Number!AK114*'Temporary Relocation Numbers'!$O$2</f>
        <v>114667.97585638141</v>
      </c>
      <c r="AL114" s="45">
        <f>Displacement_Number!AL114*'Temporary Relocation Numbers'!$O$2</f>
        <v>72230.874850053573</v>
      </c>
      <c r="AM114" s="45">
        <f>Displacement_Number!AM114*'Temporary Relocation Numbers'!$O$2</f>
        <v>36824.208901827151</v>
      </c>
    </row>
    <row r="115" spans="1:39" x14ac:dyDescent="0.35">
      <c r="A115">
        <v>2134</v>
      </c>
      <c r="B115" s="43">
        <f>Displacement_Number!B115*'Temporary Relocation Numbers'!$C$2</f>
        <v>0</v>
      </c>
      <c r="C115" s="43">
        <f>Displacement_Number!C115*'Temporary Relocation Numbers'!$C$2</f>
        <v>0</v>
      </c>
      <c r="D115" s="43">
        <f>Displacement_Number!D115*'Temporary Relocation Numbers'!$C$2</f>
        <v>0</v>
      </c>
      <c r="E115" s="43">
        <f>Displacement_Number!E115*'Temporary Relocation Numbers'!$C$2</f>
        <v>0</v>
      </c>
      <c r="F115" s="43">
        <f>Displacement_Number!F115*'Temporary Relocation Numbers'!$C$2</f>
        <v>0</v>
      </c>
      <c r="G115" s="43">
        <f>Displacement_Number!G115*'Temporary Relocation Numbers'!$C$2</f>
        <v>0</v>
      </c>
      <c r="H115" s="44">
        <f>Displacement_Number!H115*'Temporary Relocation Numbers'!$I$2</f>
        <v>182.18078742204926</v>
      </c>
      <c r="I115" s="44">
        <f>Displacement_Number!I115*'Temporary Relocation Numbers'!$I$2</f>
        <v>222.59751397756906</v>
      </c>
      <c r="J115" s="44">
        <f>Displacement_Number!J115*'Temporary Relocation Numbers'!$I$2</f>
        <v>145.50739870140342</v>
      </c>
      <c r="K115" s="44">
        <f>Displacement_Number!K115*'Temporary Relocation Numbers'!$I$2</f>
        <v>157.99444406733275</v>
      </c>
      <c r="L115" s="44">
        <f>Displacement_Number!L115*'Temporary Relocation Numbers'!$I$2</f>
        <v>129.91884998179012</v>
      </c>
      <c r="M115" s="44">
        <f>Displacement_Number!M115*'Temporary Relocation Numbers'!$I$2</f>
        <v>53.202672705722321</v>
      </c>
      <c r="N115" s="45">
        <f>Displacement_Number!N115*'Temporary Relocation Numbers'!$O$2</f>
        <v>152608.54442721457</v>
      </c>
      <c r="O115" s="45">
        <f>Displacement_Number!O115*'Temporary Relocation Numbers'!$O$2</f>
        <v>312608.232474897</v>
      </c>
      <c r="P115" s="45">
        <f>Displacement_Number!P115*'Temporary Relocation Numbers'!$O$2</f>
        <v>236976.88819567219</v>
      </c>
      <c r="Q115" s="45">
        <f>Displacement_Number!Q115*'Temporary Relocation Numbers'!$O$2</f>
        <v>116560.85880131272</v>
      </c>
      <c r="R115" s="45">
        <f>Displacement_Number!R115*'Temporary Relocation Numbers'!$O$2</f>
        <v>74761.446187842346</v>
      </c>
      <c r="S115" s="45">
        <f>Displacement_Number!S115*'Temporary Relocation Numbers'!$O$2</f>
        <v>40820.442946713796</v>
      </c>
      <c r="U115">
        <v>2134</v>
      </c>
      <c r="V115" s="43">
        <f>Displacement_Number!V115*'Temporary Relocation Numbers'!$C$2</f>
        <v>0</v>
      </c>
      <c r="W115" s="43">
        <f>Displacement_Number!W115*'Temporary Relocation Numbers'!$C$2</f>
        <v>0</v>
      </c>
      <c r="X115" s="43">
        <f>Displacement_Number!X115*'Temporary Relocation Numbers'!$C$2</f>
        <v>0</v>
      </c>
      <c r="Y115" s="43">
        <f>Displacement_Number!Y115*'Temporary Relocation Numbers'!$C$2</f>
        <v>0</v>
      </c>
      <c r="Z115" s="43">
        <f>Displacement_Number!Z115*'Temporary Relocation Numbers'!$C$2</f>
        <v>0</v>
      </c>
      <c r="AA115" s="43">
        <f>Displacement_Number!AA115*'Temporary Relocation Numbers'!$C$2</f>
        <v>0</v>
      </c>
      <c r="AB115" s="44">
        <f>Displacement_Number!AB115*'Temporary Relocation Numbers'!$I$2</f>
        <v>169.60588087594101</v>
      </c>
      <c r="AC115" s="44">
        <f>Displacement_Number!AC115*'Temporary Relocation Numbers'!$I$2</f>
        <v>203.27426343545844</v>
      </c>
      <c r="AD115" s="44">
        <f>Displacement_Number!AD115*'Temporary Relocation Numbers'!$I$2</f>
        <v>131.48073865526612</v>
      </c>
      <c r="AE115" s="44">
        <f>Displacement_Number!AE115*'Temporary Relocation Numbers'!$I$2</f>
        <v>157.58789550707417</v>
      </c>
      <c r="AF115" s="44">
        <f>Displacement_Number!AF115*'Temporary Relocation Numbers'!$I$2</f>
        <v>127.26499999230937</v>
      </c>
      <c r="AG115" s="44">
        <f>Displacement_Number!AG115*'Temporary Relocation Numbers'!$I$2</f>
        <v>48.660973807979076</v>
      </c>
      <c r="AH115" s="45">
        <f>Displacement_Number!AH115*'Temporary Relocation Numbers'!$O$2</f>
        <v>142074.84210072231</v>
      </c>
      <c r="AI115" s="45">
        <f>Displacement_Number!AI115*'Temporary Relocation Numbers'!$O$2</f>
        <v>285471.32923774986</v>
      </c>
      <c r="AJ115" s="45">
        <f>Displacement_Number!AJ115*'Temporary Relocation Numbers'!$O$2</f>
        <v>214132.72852284781</v>
      </c>
      <c r="AK115" s="45">
        <f>Displacement_Number!AK115*'Temporary Relocation Numbers'!$O$2</f>
        <v>116260.92642326036</v>
      </c>
      <c r="AL115" s="45">
        <f>Displacement_Number!AL115*'Temporary Relocation Numbers'!$O$2</f>
        <v>73234.295484099363</v>
      </c>
      <c r="AM115" s="45">
        <f>Displacement_Number!AM115*'Temporary Relocation Numbers'!$O$2</f>
        <v>37335.765367413529</v>
      </c>
    </row>
    <row r="116" spans="1:39" x14ac:dyDescent="0.35">
      <c r="A116">
        <v>2135</v>
      </c>
      <c r="B116" s="43">
        <f>Displacement_Number!B116*'Temporary Relocation Numbers'!$C$2</f>
        <v>0</v>
      </c>
      <c r="C116" s="43">
        <f>Displacement_Number!C116*'Temporary Relocation Numbers'!$C$2</f>
        <v>0</v>
      </c>
      <c r="D116" s="43">
        <f>Displacement_Number!D116*'Temporary Relocation Numbers'!$C$2</f>
        <v>0</v>
      </c>
      <c r="E116" s="43">
        <f>Displacement_Number!E116*'Temporary Relocation Numbers'!$C$2</f>
        <v>0</v>
      </c>
      <c r="F116" s="43">
        <f>Displacement_Number!F116*'Temporary Relocation Numbers'!$C$2</f>
        <v>0</v>
      </c>
      <c r="G116" s="43">
        <f>Displacement_Number!G116*'Temporary Relocation Numbers'!$C$2</f>
        <v>0</v>
      </c>
      <c r="H116" s="44">
        <f>Displacement_Number!H116*'Temporary Relocation Numbers'!$I$2</f>
        <v>183.27994794188422</v>
      </c>
      <c r="I116" s="44">
        <f>Displacement_Number!I116*'Temporary Relocation Numbers'!$I$2</f>
        <v>223.94052276921931</v>
      </c>
      <c r="J116" s="44">
        <f>Displacement_Number!J116*'Temporary Relocation Numbers'!$I$2</f>
        <v>146.38529581810624</v>
      </c>
      <c r="K116" s="44">
        <f>Displacement_Number!K116*'Temporary Relocation Numbers'!$I$2</f>
        <v>158.9476799037208</v>
      </c>
      <c r="L116" s="44">
        <f>Displacement_Number!L116*'Temporary Relocation Numbers'!$I$2</f>
        <v>130.70269592242448</v>
      </c>
      <c r="M116" s="44">
        <f>Displacement_Number!M116*'Temporary Relocation Numbers'!$I$2</f>
        <v>53.523663070377836</v>
      </c>
      <c r="N116" s="45">
        <f>Displacement_Number!N116*'Temporary Relocation Numbers'!$O$2</f>
        <v>154728.55976314738</v>
      </c>
      <c r="O116" s="45">
        <f>Displacement_Number!O116*'Temporary Relocation Numbers'!$O$2</f>
        <v>316950.93982115388</v>
      </c>
      <c r="P116" s="45">
        <f>Displacement_Number!P116*'Temporary Relocation Numbers'!$O$2</f>
        <v>240268.93608933443</v>
      </c>
      <c r="Q116" s="45">
        <f>Displacement_Number!Q116*'Temporary Relocation Numbers'!$O$2</f>
        <v>118180.10501819898</v>
      </c>
      <c r="R116" s="45">
        <f>Displacement_Number!R116*'Temporary Relocation Numbers'!$O$2</f>
        <v>75800.021144766448</v>
      </c>
      <c r="S116" s="45">
        <f>Displacement_Number!S116*'Temporary Relocation Numbers'!$O$2</f>
        <v>41387.514504806531</v>
      </c>
      <c r="U116">
        <v>2135</v>
      </c>
      <c r="V116" s="43">
        <f>Displacement_Number!V116*'Temporary Relocation Numbers'!$C$2</f>
        <v>0</v>
      </c>
      <c r="W116" s="43">
        <f>Displacement_Number!W116*'Temporary Relocation Numbers'!$C$2</f>
        <v>0</v>
      </c>
      <c r="X116" s="43">
        <f>Displacement_Number!X116*'Temporary Relocation Numbers'!$C$2</f>
        <v>0</v>
      </c>
      <c r="Y116" s="43">
        <f>Displacement_Number!Y116*'Temporary Relocation Numbers'!$C$2</f>
        <v>0</v>
      </c>
      <c r="Z116" s="43">
        <f>Displacement_Number!Z116*'Temporary Relocation Numbers'!$C$2</f>
        <v>0</v>
      </c>
      <c r="AA116" s="43">
        <f>Displacement_Number!AA116*'Temporary Relocation Numbers'!$C$2</f>
        <v>0</v>
      </c>
      <c r="AB116" s="44">
        <f>Displacement_Number!AB116*'Temporary Relocation Numbers'!$I$2</f>
        <v>170.62917257880747</v>
      </c>
      <c r="AC116" s="44">
        <f>Displacement_Number!AC116*'Temporary Relocation Numbers'!$I$2</f>
        <v>204.50068828644555</v>
      </c>
      <c r="AD116" s="44">
        <f>Displacement_Number!AD116*'Temporary Relocation Numbers'!$I$2</f>
        <v>132.27400801749479</v>
      </c>
      <c r="AE116" s="44">
        <f>Displacement_Number!AE116*'Temporary Relocation Numbers'!$I$2</f>
        <v>158.53867849355882</v>
      </c>
      <c r="AF116" s="44">
        <f>Displacement_Number!AF116*'Temporary Relocation Numbers'!$I$2</f>
        <v>128.03283432614765</v>
      </c>
      <c r="AG116" s="44">
        <f>Displacement_Number!AG116*'Temporary Relocation Numbers'!$I$2</f>
        <v>48.9545625119435</v>
      </c>
      <c r="AH116" s="45">
        <f>Displacement_Number!AH116*'Temporary Relocation Numbers'!$O$2</f>
        <v>144048.52480134863</v>
      </c>
      <c r="AI116" s="45">
        <f>Displacement_Number!AI116*'Temporary Relocation Numbers'!$O$2</f>
        <v>289437.05473644106</v>
      </c>
      <c r="AJ116" s="45">
        <f>Displacement_Number!AJ116*'Temporary Relocation Numbers'!$O$2</f>
        <v>217107.42872785561</v>
      </c>
      <c r="AK116" s="45">
        <f>Displacement_Number!AK116*'Temporary Relocation Numbers'!$O$2</f>
        <v>117876.00602389587</v>
      </c>
      <c r="AL116" s="45">
        <f>Displacement_Number!AL116*'Temporary Relocation Numbers'!$O$2</f>
        <v>74251.655489237048</v>
      </c>
      <c r="AM116" s="45">
        <f>Displacement_Number!AM116*'Temporary Relocation Numbers'!$O$2</f>
        <v>37854.428299785955</v>
      </c>
    </row>
    <row r="117" spans="1:39" x14ac:dyDescent="0.35">
      <c r="A117">
        <v>2136</v>
      </c>
      <c r="B117" s="43">
        <f>Displacement_Number!B117*'Temporary Relocation Numbers'!$C$2</f>
        <v>0</v>
      </c>
      <c r="C117" s="43">
        <f>Displacement_Number!C117*'Temporary Relocation Numbers'!$C$2</f>
        <v>0</v>
      </c>
      <c r="D117" s="43">
        <f>Displacement_Number!D117*'Temporary Relocation Numbers'!$C$2</f>
        <v>0</v>
      </c>
      <c r="E117" s="43">
        <f>Displacement_Number!E117*'Temporary Relocation Numbers'!$C$2</f>
        <v>0</v>
      </c>
      <c r="F117" s="43">
        <f>Displacement_Number!F117*'Temporary Relocation Numbers'!$C$2</f>
        <v>0</v>
      </c>
      <c r="G117" s="43">
        <f>Displacement_Number!G117*'Temporary Relocation Numbers'!$C$2</f>
        <v>0</v>
      </c>
      <c r="H117" s="44">
        <f>Displacement_Number!H117*'Temporary Relocation Numbers'!$I$2</f>
        <v>184.38574008224003</v>
      </c>
      <c r="I117" s="44">
        <f>Displacement_Number!I117*'Temporary Relocation Numbers'!$I$2</f>
        <v>225.29163440344942</v>
      </c>
      <c r="J117" s="44">
        <f>Displacement_Number!J117*'Temporary Relocation Numbers'!$I$2</f>
        <v>147.26848959569642</v>
      </c>
      <c r="K117" s="44">
        <f>Displacement_Number!K117*'Temporary Relocation Numbers'!$I$2</f>
        <v>159.90666694588791</v>
      </c>
      <c r="L117" s="44">
        <f>Displacement_Number!L117*'Temporary Relocation Numbers'!$I$2</f>
        <v>131.49127108024896</v>
      </c>
      <c r="M117" s="44">
        <f>Displacement_Number!M117*'Temporary Relocation Numbers'!$I$2</f>
        <v>53.846590082366312</v>
      </c>
      <c r="N117" s="45">
        <f>Displacement_Number!N117*'Temporary Relocation Numbers'!$O$2</f>
        <v>156878.02603868168</v>
      </c>
      <c r="O117" s="45">
        <f>Displacement_Number!O117*'Temporary Relocation Numbers'!$O$2</f>
        <v>321353.9754157936</v>
      </c>
      <c r="P117" s="45">
        <f>Displacement_Number!P117*'Temporary Relocation Numbers'!$O$2</f>
        <v>243606.7166256044</v>
      </c>
      <c r="Q117" s="45">
        <f>Displacement_Number!Q117*'Temporary Relocation Numbers'!$O$2</f>
        <v>119821.84556412385</v>
      </c>
      <c r="R117" s="45">
        <f>Displacement_Number!R117*'Temporary Relocation Numbers'!$O$2</f>
        <v>76853.023831438302</v>
      </c>
      <c r="S117" s="45">
        <f>Displacement_Number!S117*'Temporary Relocation Numbers'!$O$2</f>
        <v>41962.463737142469</v>
      </c>
      <c r="U117">
        <v>2136</v>
      </c>
      <c r="V117" s="43">
        <f>Displacement_Number!V117*'Temporary Relocation Numbers'!$C$2</f>
        <v>0</v>
      </c>
      <c r="W117" s="43">
        <f>Displacement_Number!W117*'Temporary Relocation Numbers'!$C$2</f>
        <v>0</v>
      </c>
      <c r="X117" s="43">
        <f>Displacement_Number!X117*'Temporary Relocation Numbers'!$C$2</f>
        <v>0</v>
      </c>
      <c r="Y117" s="43">
        <f>Displacement_Number!Y117*'Temporary Relocation Numbers'!$C$2</f>
        <v>0</v>
      </c>
      <c r="Z117" s="43">
        <f>Displacement_Number!Z117*'Temporary Relocation Numbers'!$C$2</f>
        <v>0</v>
      </c>
      <c r="AA117" s="43">
        <f>Displacement_Number!AA117*'Temporary Relocation Numbers'!$C$2</f>
        <v>0</v>
      </c>
      <c r="AB117" s="44">
        <f>Displacement_Number!AB117*'Temporary Relocation Numbers'!$I$2</f>
        <v>171.65863815904046</v>
      </c>
      <c r="AC117" s="44">
        <f>Displacement_Number!AC117*'Temporary Relocation Numbers'!$I$2</f>
        <v>205.7345125882519</v>
      </c>
      <c r="AD117" s="44">
        <f>Displacement_Number!AD117*'Temporary Relocation Numbers'!$I$2</f>
        <v>133.0720634517177</v>
      </c>
      <c r="AE117" s="44">
        <f>Displacement_Number!AE117*'Temporary Relocation Numbers'!$I$2</f>
        <v>159.49519788691967</v>
      </c>
      <c r="AF117" s="44">
        <f>Displacement_Number!AF117*'Temporary Relocation Numbers'!$I$2</f>
        <v>128.80530127354237</v>
      </c>
      <c r="AG117" s="44">
        <f>Displacement_Number!AG117*'Temporary Relocation Numbers'!$I$2</f>
        <v>49.249922539421398</v>
      </c>
      <c r="AH117" s="45">
        <f>Displacement_Number!AH117*'Temporary Relocation Numbers'!$O$2</f>
        <v>146049.62561024219</v>
      </c>
      <c r="AI117" s="45">
        <f>Displacement_Number!AI117*'Temporary Relocation Numbers'!$O$2</f>
        <v>293457.87150742568</v>
      </c>
      <c r="AJ117" s="45">
        <f>Displacement_Number!AJ117*'Temporary Relocation Numbers'!$O$2</f>
        <v>220123.45302830049</v>
      </c>
      <c r="AK117" s="45">
        <f>Displacement_Number!AK117*'Temporary Relocation Numbers'!$O$2</f>
        <v>119513.52207155309</v>
      </c>
      <c r="AL117" s="45">
        <f>Displacement_Number!AL117*'Temporary Relocation Numbers'!$O$2</f>
        <v>75283.14850914893</v>
      </c>
      <c r="AM117" s="45">
        <f>Displacement_Number!AM117*'Temporary Relocation Numbers'!$O$2</f>
        <v>38380.296420930317</v>
      </c>
    </row>
    <row r="118" spans="1:39" x14ac:dyDescent="0.35">
      <c r="A118">
        <v>2137</v>
      </c>
      <c r="B118" s="43">
        <f>Displacement_Number!B118*'Temporary Relocation Numbers'!$C$2</f>
        <v>0</v>
      </c>
      <c r="C118" s="43">
        <f>Displacement_Number!C118*'Temporary Relocation Numbers'!$C$2</f>
        <v>0</v>
      </c>
      <c r="D118" s="43">
        <f>Displacement_Number!D118*'Temporary Relocation Numbers'!$C$2</f>
        <v>0</v>
      </c>
      <c r="E118" s="43">
        <f>Displacement_Number!E118*'Temporary Relocation Numbers'!$C$2</f>
        <v>0</v>
      </c>
      <c r="F118" s="43">
        <f>Displacement_Number!F118*'Temporary Relocation Numbers'!$C$2</f>
        <v>0</v>
      </c>
      <c r="G118" s="43">
        <f>Displacement_Number!G118*'Temporary Relocation Numbers'!$C$2</f>
        <v>0</v>
      </c>
      <c r="H118" s="44">
        <f>Displacement_Number!H118*'Temporary Relocation Numbers'!$I$2</f>
        <v>185.4982038540067</v>
      </c>
      <c r="I118" s="44">
        <f>Displacement_Number!I118*'Temporary Relocation Numbers'!$I$2</f>
        <v>226.65089776754766</v>
      </c>
      <c r="J118" s="44">
        <f>Displacement_Number!J118*'Temporary Relocation Numbers'!$I$2</f>
        <v>148.15701199078472</v>
      </c>
      <c r="K118" s="44">
        <f>Displacement_Number!K118*'Temporary Relocation Numbers'!$I$2</f>
        <v>160.87143989287344</v>
      </c>
      <c r="L118" s="44">
        <f>Displacement_Number!L118*'Temporary Relocation Numbers'!$I$2</f>
        <v>132.28460398828776</v>
      </c>
      <c r="M118" s="44">
        <f>Displacement_Number!M118*'Temporary Relocation Numbers'!$I$2</f>
        <v>54.171465426159628</v>
      </c>
      <c r="N118" s="45">
        <f>Displacement_Number!N118*'Temporary Relocation Numbers'!$O$2</f>
        <v>159057.35238191599</v>
      </c>
      <c r="O118" s="45">
        <f>Displacement_Number!O118*'Temporary Relocation Numbers'!$O$2</f>
        <v>325818.17732992297</v>
      </c>
      <c r="P118" s="45">
        <f>Displacement_Number!P118*'Temporary Relocation Numbers'!$O$2</f>
        <v>246990.86511559176</v>
      </c>
      <c r="Q118" s="45">
        <f>Displacement_Number!Q118*'Temporary Relocation Numbers'!$O$2</f>
        <v>121486.39292698054</v>
      </c>
      <c r="R118" s="45">
        <f>Displacement_Number!R118*'Temporary Relocation Numbers'!$O$2</f>
        <v>77920.654675746438</v>
      </c>
      <c r="S118" s="45">
        <f>Displacement_Number!S118*'Temporary Relocation Numbers'!$O$2</f>
        <v>42545.400079207495</v>
      </c>
      <c r="U118">
        <v>2137</v>
      </c>
      <c r="V118" s="43">
        <f>Displacement_Number!V118*'Temporary Relocation Numbers'!$C$2</f>
        <v>0</v>
      </c>
      <c r="W118" s="43">
        <f>Displacement_Number!W118*'Temporary Relocation Numbers'!$C$2</f>
        <v>0</v>
      </c>
      <c r="X118" s="43">
        <f>Displacement_Number!X118*'Temporary Relocation Numbers'!$C$2</f>
        <v>0</v>
      </c>
      <c r="Y118" s="43">
        <f>Displacement_Number!Y118*'Temporary Relocation Numbers'!$C$2</f>
        <v>0</v>
      </c>
      <c r="Z118" s="43">
        <f>Displacement_Number!Z118*'Temporary Relocation Numbers'!$C$2</f>
        <v>0</v>
      </c>
      <c r="AA118" s="43">
        <f>Displacement_Number!AA118*'Temporary Relocation Numbers'!$C$2</f>
        <v>0</v>
      </c>
      <c r="AB118" s="44">
        <f>Displacement_Number!AB118*'Temporary Relocation Numbers'!$I$2</f>
        <v>172.6943148658051</v>
      </c>
      <c r="AC118" s="44">
        <f>Displacement_Number!AC118*'Temporary Relocation Numbers'!$I$2</f>
        <v>206.97578098435682</v>
      </c>
      <c r="AD118" s="44">
        <f>Displacement_Number!AD118*'Temporary Relocation Numbers'!$I$2</f>
        <v>133.8749338339839</v>
      </c>
      <c r="AE118" s="44">
        <f>Displacement_Number!AE118*'Temporary Relocation Numbers'!$I$2</f>
        <v>160.45748829690913</v>
      </c>
      <c r="AF118" s="44">
        <f>Displacement_Number!AF118*'Temporary Relocation Numbers'!$I$2</f>
        <v>129.58242878467419</v>
      </c>
      <c r="AG118" s="44">
        <f>Displacement_Number!AG118*'Temporary Relocation Numbers'!$I$2</f>
        <v>49.547064577428152</v>
      </c>
      <c r="AH118" s="45">
        <f>Displacement_Number!AH118*'Temporary Relocation Numbers'!$O$2</f>
        <v>148078.52541570907</v>
      </c>
      <c r="AI118" s="45">
        <f>Displacement_Number!AI118*'Temporary Relocation Numbers'!$O$2</f>
        <v>297534.54487051297</v>
      </c>
      <c r="AJ118" s="45">
        <f>Displacement_Number!AJ118*'Temporary Relocation Numbers'!$O$2</f>
        <v>223181.37549240643</v>
      </c>
      <c r="AK118" s="45">
        <f>Displacement_Number!AK118*'Temporary Relocation Numbers'!$O$2</f>
        <v>121173.78625003679</v>
      </c>
      <c r="AL118" s="45">
        <f>Displacement_Number!AL118*'Temporary Relocation Numbers'!$O$2</f>
        <v>76328.970877586689</v>
      </c>
      <c r="AM118" s="45">
        <f>Displacement_Number!AM118*'Temporary Relocation Numbers'!$O$2</f>
        <v>38913.469824263768</v>
      </c>
    </row>
    <row r="119" spans="1:39" x14ac:dyDescent="0.35">
      <c r="A119">
        <v>2138</v>
      </c>
      <c r="B119" s="43">
        <f>Displacement_Number!B119*'Temporary Relocation Numbers'!$C$2</f>
        <v>0</v>
      </c>
      <c r="C119" s="43">
        <f>Displacement_Number!C119*'Temporary Relocation Numbers'!$C$2</f>
        <v>0</v>
      </c>
      <c r="D119" s="43">
        <f>Displacement_Number!D119*'Temporary Relocation Numbers'!$C$2</f>
        <v>0</v>
      </c>
      <c r="E119" s="43">
        <f>Displacement_Number!E119*'Temporary Relocation Numbers'!$C$2</f>
        <v>0</v>
      </c>
      <c r="F119" s="43">
        <f>Displacement_Number!F119*'Temporary Relocation Numbers'!$C$2</f>
        <v>0</v>
      </c>
      <c r="G119" s="43">
        <f>Displacement_Number!G119*'Temporary Relocation Numbers'!$C$2</f>
        <v>0</v>
      </c>
      <c r="H119" s="44">
        <f>Displacement_Number!H119*'Temporary Relocation Numbers'!$I$2</f>
        <v>186.61737950947398</v>
      </c>
      <c r="I119" s="44">
        <f>Displacement_Number!I119*'Temporary Relocation Numbers'!$I$2</f>
        <v>228.0183620437565</v>
      </c>
      <c r="J119" s="44">
        <f>Displacement_Number!J119*'Temporary Relocation Numbers'!$I$2</f>
        <v>149.05089515278758</v>
      </c>
      <c r="K119" s="44">
        <f>Displacement_Number!K119*'Temporary Relocation Numbers'!$I$2</f>
        <v>161.84203365306848</v>
      </c>
      <c r="L119" s="44">
        <f>Displacement_Number!L119*'Temporary Relocation Numbers'!$I$2</f>
        <v>133.08272335171483</v>
      </c>
      <c r="M119" s="44">
        <f>Displacement_Number!M119*'Temporary Relocation Numbers'!$I$2</f>
        <v>54.498300856726196</v>
      </c>
      <c r="N119" s="45">
        <f>Displacement_Number!N119*'Temporary Relocation Numbers'!$O$2</f>
        <v>161266.95360449603</v>
      </c>
      <c r="O119" s="45">
        <f>Displacement_Number!O119*'Temporary Relocation Numbers'!$O$2</f>
        <v>330344.39527700882</v>
      </c>
      <c r="P119" s="45">
        <f>Displacement_Number!P119*'Temporary Relocation Numbers'!$O$2</f>
        <v>250422.02569605398</v>
      </c>
      <c r="Q119" s="45">
        <f>Displacement_Number!Q119*'Temporary Relocation Numbers'!$O$2</f>
        <v>123174.06393569786</v>
      </c>
      <c r="R119" s="45">
        <f>Displacement_Number!R119*'Temporary Relocation Numbers'!$O$2</f>
        <v>79003.116889893921</v>
      </c>
      <c r="S119" s="45">
        <f>Displacement_Number!S119*'Temporary Relocation Numbers'!$O$2</f>
        <v>43136.434486749058</v>
      </c>
      <c r="U119">
        <v>2138</v>
      </c>
      <c r="V119" s="43">
        <f>Displacement_Number!V119*'Temporary Relocation Numbers'!$C$2</f>
        <v>0</v>
      </c>
      <c r="W119" s="43">
        <f>Displacement_Number!W119*'Temporary Relocation Numbers'!$C$2</f>
        <v>0</v>
      </c>
      <c r="X119" s="43">
        <f>Displacement_Number!X119*'Temporary Relocation Numbers'!$C$2</f>
        <v>0</v>
      </c>
      <c r="Y119" s="43">
        <f>Displacement_Number!Y119*'Temporary Relocation Numbers'!$C$2</f>
        <v>0</v>
      </c>
      <c r="Z119" s="43">
        <f>Displacement_Number!Z119*'Temporary Relocation Numbers'!$C$2</f>
        <v>0</v>
      </c>
      <c r="AA119" s="43">
        <f>Displacement_Number!AA119*'Temporary Relocation Numbers'!$C$2</f>
        <v>0</v>
      </c>
      <c r="AB119" s="44">
        <f>Displacement_Number!AB119*'Temporary Relocation Numbers'!$I$2</f>
        <v>173.73624017300392</v>
      </c>
      <c r="AC119" s="44">
        <f>Displacement_Number!AC119*'Temporary Relocation Numbers'!$I$2</f>
        <v>208.2245383875894</v>
      </c>
      <c r="AD119" s="44">
        <f>Displacement_Number!AD119*'Temporary Relocation Numbers'!$I$2</f>
        <v>134.68264821456202</v>
      </c>
      <c r="AE119" s="44">
        <f>Displacement_Number!AE119*'Temporary Relocation Numbers'!$I$2</f>
        <v>161.42558454209259</v>
      </c>
      <c r="AF119" s="44">
        <f>Displacement_Number!AF119*'Temporary Relocation Numbers'!$I$2</f>
        <v>130.36424497835699</v>
      </c>
      <c r="AG119" s="44">
        <f>Displacement_Number!AG119*'Temporary Relocation Numbers'!$I$2</f>
        <v>49.845999377457638</v>
      </c>
      <c r="AH119" s="45">
        <f>Displacement_Number!AH119*'Temporary Relocation Numbers'!$O$2</f>
        <v>150135.61039729966</v>
      </c>
      <c r="AI119" s="45">
        <f>Displacement_Number!AI119*'Temporary Relocation Numbers'!$O$2</f>
        <v>301667.85077722208</v>
      </c>
      <c r="AJ119" s="45">
        <f>Displacement_Number!AJ119*'Temporary Relocation Numbers'!$O$2</f>
        <v>226281.77816326835</v>
      </c>
      <c r="AK119" s="45">
        <f>Displacement_Number!AK119*'Temporary Relocation Numbers'!$O$2</f>
        <v>122857.11457301705</v>
      </c>
      <c r="AL119" s="45">
        <f>Displacement_Number!AL119*'Temporary Relocation Numbers'!$O$2</f>
        <v>77389.321655741383</v>
      </c>
      <c r="AM119" s="45">
        <f>Displacement_Number!AM119*'Temporary Relocation Numbers'!$O$2</f>
        <v>39454.049993686363</v>
      </c>
    </row>
    <row r="120" spans="1:39" x14ac:dyDescent="0.35">
      <c r="A120">
        <v>2139</v>
      </c>
      <c r="B120" s="43">
        <f>Displacement_Number!B120*'Temporary Relocation Numbers'!$C$2</f>
        <v>0</v>
      </c>
      <c r="C120" s="43">
        <f>Displacement_Number!C120*'Temporary Relocation Numbers'!$C$2</f>
        <v>0</v>
      </c>
      <c r="D120" s="43">
        <f>Displacement_Number!D120*'Temporary Relocation Numbers'!$C$2</f>
        <v>0</v>
      </c>
      <c r="E120" s="43">
        <f>Displacement_Number!E120*'Temporary Relocation Numbers'!$C$2</f>
        <v>0</v>
      </c>
      <c r="F120" s="43">
        <f>Displacement_Number!F120*'Temporary Relocation Numbers'!$C$2</f>
        <v>0</v>
      </c>
      <c r="G120" s="43">
        <f>Displacement_Number!G120*'Temporary Relocation Numbers'!$C$2</f>
        <v>0</v>
      </c>
      <c r="H120" s="44">
        <f>Displacement_Number!H120*'Temporary Relocation Numbers'!$I$2</f>
        <v>187.74330754378798</v>
      </c>
      <c r="I120" s="44">
        <f>Displacement_Number!I120*'Temporary Relocation Numbers'!$I$2</f>
        <v>229.39407671105192</v>
      </c>
      <c r="J120" s="44">
        <f>Displacement_Number!J120*'Temporary Relocation Numbers'!$I$2</f>
        <v>149.95017142508996</v>
      </c>
      <c r="K120" s="44">
        <f>Displacement_Number!K120*'Temporary Relocation Numbers'!$I$2</f>
        <v>162.8184833454784</v>
      </c>
      <c r="L120" s="44">
        <f>Displacement_Number!L120*'Temporary Relocation Numbers'!$I$2</f>
        <v>133.88565804889259</v>
      </c>
      <c r="M120" s="44">
        <f>Displacement_Number!M120*'Temporary Relocation Numbers'!$I$2</f>
        <v>54.827108199956257</v>
      </c>
      <c r="N120" s="45">
        <f>Displacement_Number!N120*'Temporary Relocation Numbers'!$O$2</f>
        <v>163507.25028056948</v>
      </c>
      <c r="O120" s="45">
        <f>Displacement_Number!O120*'Temporary Relocation Numbers'!$O$2</f>
        <v>334933.49077461212</v>
      </c>
      <c r="P120" s="45">
        <f>Displacement_Number!P120*'Temporary Relocation Numbers'!$O$2</f>
        <v>253900.85145200114</v>
      </c>
      <c r="Q120" s="45">
        <f>Displacement_Number!Q120*'Temporary Relocation Numbers'!$O$2</f>
        <v>124885.17982054528</v>
      </c>
      <c r="R120" s="45">
        <f>Displacement_Number!R120*'Temporary Relocation Numbers'!$O$2</f>
        <v>80100.61650907775</v>
      </c>
      <c r="S120" s="45">
        <f>Displacement_Number!S120*'Temporary Relocation Numbers'!$O$2</f>
        <v>43735.679456895436</v>
      </c>
      <c r="U120">
        <v>2139</v>
      </c>
      <c r="V120" s="43">
        <f>Displacement_Number!V120*'Temporary Relocation Numbers'!$C$2</f>
        <v>0</v>
      </c>
      <c r="W120" s="43">
        <f>Displacement_Number!W120*'Temporary Relocation Numbers'!$C$2</f>
        <v>0</v>
      </c>
      <c r="X120" s="43">
        <f>Displacement_Number!X120*'Temporary Relocation Numbers'!$C$2</f>
        <v>0</v>
      </c>
      <c r="Y120" s="43">
        <f>Displacement_Number!Y120*'Temporary Relocation Numbers'!$C$2</f>
        <v>0</v>
      </c>
      <c r="Z120" s="43">
        <f>Displacement_Number!Z120*'Temporary Relocation Numbers'!$C$2</f>
        <v>0</v>
      </c>
      <c r="AA120" s="43">
        <f>Displacement_Number!AA120*'Temporary Relocation Numbers'!$C$2</f>
        <v>0</v>
      </c>
      <c r="AB120" s="44">
        <f>Displacement_Number!AB120*'Temporary Relocation Numbers'!$I$2</f>
        <v>174.78445178063271</v>
      </c>
      <c r="AC120" s="44">
        <f>Displacement_Number!AC120*'Temporary Relocation Numbers'!$I$2</f>
        <v>209.48082998175343</v>
      </c>
      <c r="AD120" s="44">
        <f>Displacement_Number!AD120*'Temporary Relocation Numbers'!$I$2</f>
        <v>135.49523581899106</v>
      </c>
      <c r="AE120" s="44">
        <f>Displacement_Number!AE120*'Temporary Relocation Numbers'!$I$2</f>
        <v>162.39952165110785</v>
      </c>
      <c r="AF120" s="44">
        <f>Displacement_Number!AF120*'Temporary Relocation Numbers'!$I$2</f>
        <v>131.15077814305536</v>
      </c>
      <c r="AG120" s="44">
        <f>Displacement_Number!AG120*'Temporary Relocation Numbers'!$I$2</f>
        <v>50.146737755871243</v>
      </c>
      <c r="AH120" s="45">
        <f>Displacement_Number!AH120*'Temporary Relocation Numbers'!$O$2</f>
        <v>152221.27209931347</v>
      </c>
      <c r="AI120" s="45">
        <f>Displacement_Number!AI120*'Temporary Relocation Numbers'!$O$2</f>
        <v>305858.57595847582</v>
      </c>
      <c r="AJ120" s="45">
        <f>Displacement_Number!AJ120*'Temporary Relocation Numbers'!$O$2</f>
        <v>229425.25116963784</v>
      </c>
      <c r="AK120" s="45">
        <f>Displacement_Number!AK120*'Temporary Relocation Numbers'!$O$2</f>
        <v>124563.82744417923</v>
      </c>
      <c r="AL120" s="45">
        <f>Displacement_Number!AL120*'Temporary Relocation Numbers'!$O$2</f>
        <v>78464.402670132811</v>
      </c>
      <c r="AM120" s="45">
        <f>Displacement_Number!AM120*'Temporary Relocation Numbers'!$O$2</f>
        <v>40002.139822897516</v>
      </c>
    </row>
    <row r="121" spans="1:39" x14ac:dyDescent="0.35">
      <c r="A121">
        <v>2140</v>
      </c>
      <c r="B121" s="43">
        <f>Displacement_Number!B121*'Temporary Relocation Numbers'!$C$2</f>
        <v>0</v>
      </c>
      <c r="C121" s="43">
        <f>Displacement_Number!C121*'Temporary Relocation Numbers'!$C$2</f>
        <v>0</v>
      </c>
      <c r="D121" s="43">
        <f>Displacement_Number!D121*'Temporary Relocation Numbers'!$C$2</f>
        <v>0</v>
      </c>
      <c r="E121" s="43">
        <f>Displacement_Number!E121*'Temporary Relocation Numbers'!$C$2</f>
        <v>0</v>
      </c>
      <c r="F121" s="43">
        <f>Displacement_Number!F121*'Temporary Relocation Numbers'!$C$2</f>
        <v>0</v>
      </c>
      <c r="G121" s="43">
        <f>Displacement_Number!G121*'Temporary Relocation Numbers'!$C$2</f>
        <v>0</v>
      </c>
      <c r="H121" s="44">
        <f>Displacement_Number!H121*'Temporary Relocation Numbers'!$I$2</f>
        <v>188.87602869641594</v>
      </c>
      <c r="I121" s="44">
        <f>Displacement_Number!I121*'Temporary Relocation Numbers'!$I$2</f>
        <v>230.77809154693398</v>
      </c>
      <c r="J121" s="44">
        <f>Displacement_Number!J121*'Temporary Relocation Numbers'!$I$2</f>
        <v>150.85487334621581</v>
      </c>
      <c r="K121" s="44">
        <f>Displacement_Number!K121*'Temporary Relocation Numbers'!$I$2</f>
        <v>163.80082430099401</v>
      </c>
      <c r="L121" s="44">
        <f>Displacement_Number!L121*'Temporary Relocation Numbers'!$I$2</f>
        <v>134.69343713241662</v>
      </c>
      <c r="M121" s="44">
        <f>Displacement_Number!M121*'Temporary Relocation Numbers'!$I$2</f>
        <v>55.157899353089775</v>
      </c>
      <c r="N121" s="45">
        <f>Displacement_Number!N121*'Temporary Relocation Numbers'!$O$2</f>
        <v>165778.66882683799</v>
      </c>
      <c r="O121" s="45">
        <f>Displacement_Number!O121*'Temporary Relocation Numbers'!$O$2</f>
        <v>339586.33730836795</v>
      </c>
      <c r="P121" s="45">
        <f>Displacement_Number!P121*'Temporary Relocation Numbers'!$O$2</f>
        <v>257428.00454100381</v>
      </c>
      <c r="Q121" s="45">
        <f>Displacement_Number!Q121*'Temporary Relocation Numbers'!$O$2</f>
        <v>126620.06627427568</v>
      </c>
      <c r="R121" s="45">
        <f>Displacement_Number!R121*'Temporary Relocation Numbers'!$O$2</f>
        <v>81213.362430705427</v>
      </c>
      <c r="S121" s="45">
        <f>Displacement_Number!S121*'Temporary Relocation Numbers'!$O$2</f>
        <v>44343.249049568425</v>
      </c>
      <c r="U121">
        <v>2140</v>
      </c>
      <c r="V121" s="43">
        <f>Displacement_Number!V121*'Temporary Relocation Numbers'!$C$2</f>
        <v>0</v>
      </c>
      <c r="W121" s="43">
        <f>Displacement_Number!W121*'Temporary Relocation Numbers'!$C$2</f>
        <v>0</v>
      </c>
      <c r="X121" s="43">
        <f>Displacement_Number!X121*'Temporary Relocation Numbers'!$C$2</f>
        <v>0</v>
      </c>
      <c r="Y121" s="43">
        <f>Displacement_Number!Y121*'Temporary Relocation Numbers'!$C$2</f>
        <v>0</v>
      </c>
      <c r="Z121" s="43">
        <f>Displacement_Number!Z121*'Temporary Relocation Numbers'!$C$2</f>
        <v>0</v>
      </c>
      <c r="AA121" s="43">
        <f>Displacement_Number!AA121*'Temporary Relocation Numbers'!$C$2</f>
        <v>0</v>
      </c>
      <c r="AB121" s="44">
        <f>Displacement_Number!AB121*'Temporary Relocation Numbers'!$I$2</f>
        <v>175.83898761614429</v>
      </c>
      <c r="AC121" s="44">
        <f>Displacement_Number!AC121*'Temporary Relocation Numbers'!$I$2</f>
        <v>210.74470122326258</v>
      </c>
      <c r="AD121" s="44">
        <f>Displacement_Number!AD121*'Temporary Relocation Numbers'!$I$2</f>
        <v>136.31272604913778</v>
      </c>
      <c r="AE121" s="44">
        <f>Displacement_Number!AE121*'Temporary Relocation Numbers'!$I$2</f>
        <v>163.37933486393285</v>
      </c>
      <c r="AF121" s="44">
        <f>Displacement_Number!AF121*'Temporary Relocation Numbers'!$I$2</f>
        <v>131.94205673790808</v>
      </c>
      <c r="AG121" s="44">
        <f>Displacement_Number!AG121*'Temporary Relocation Numbers'!$I$2</f>
        <v>50.449290594289266</v>
      </c>
      <c r="AH121" s="45">
        <f>Displacement_Number!AH121*'Temporary Relocation Numbers'!$O$2</f>
        <v>154335.90750532551</v>
      </c>
      <c r="AI121" s="45">
        <f>Displacement_Number!AI121*'Temporary Relocation Numbers'!$O$2</f>
        <v>310107.51807434671</v>
      </c>
      <c r="AJ121" s="45">
        <f>Displacement_Number!AJ121*'Temporary Relocation Numbers'!$O$2</f>
        <v>232612.3928382477</v>
      </c>
      <c r="AK121" s="45">
        <f>Displacement_Number!AK121*'Temporary Relocation Numbers'!$O$2</f>
        <v>126294.24971820926</v>
      </c>
      <c r="AL121" s="45">
        <f>Displacement_Number!AL121*'Temporary Relocation Numbers'!$O$2</f>
        <v>79554.418551024908</v>
      </c>
      <c r="AM121" s="45">
        <f>Displacement_Number!AM121*'Temporary Relocation Numbers'!$O$2</f>
        <v>40557.843634980716</v>
      </c>
    </row>
    <row r="122" spans="1:39" x14ac:dyDescent="0.35">
      <c r="A122">
        <v>2141</v>
      </c>
      <c r="B122" s="43">
        <f>Displacement_Number!B122*'Temporary Relocation Numbers'!$C$2</f>
        <v>0</v>
      </c>
      <c r="C122" s="43">
        <f>Displacement_Number!C122*'Temporary Relocation Numbers'!$C$2</f>
        <v>0</v>
      </c>
      <c r="D122" s="43">
        <f>Displacement_Number!D122*'Temporary Relocation Numbers'!$C$2</f>
        <v>0</v>
      </c>
      <c r="E122" s="43">
        <f>Displacement_Number!E122*'Temporary Relocation Numbers'!$C$2</f>
        <v>0</v>
      </c>
      <c r="F122" s="43">
        <f>Displacement_Number!F122*'Temporary Relocation Numbers'!$C$2</f>
        <v>0</v>
      </c>
      <c r="G122" s="43">
        <f>Displacement_Number!G122*'Temporary Relocation Numbers'!$C$2</f>
        <v>0</v>
      </c>
      <c r="H122" s="44">
        <f>Displacement_Number!H122*'Temporary Relocation Numbers'!$I$2</f>
        <v>190.01558395262069</v>
      </c>
      <c r="I122" s="44">
        <f>Displacement_Number!I122*'Temporary Relocation Numbers'!$I$2</f>
        <v>232.17045662922777</v>
      </c>
      <c r="J122" s="44">
        <f>Displacement_Number!J122*'Temporary Relocation Numbers'!$I$2</f>
        <v>151.76503365100547</v>
      </c>
      <c r="K122" s="44">
        <f>Displacement_Number!K122*'Temporary Relocation Numbers'!$I$2</f>
        <v>164.78909206366964</v>
      </c>
      <c r="L122" s="44">
        <f>Displacement_Number!L122*'Temporary Relocation Numbers'!$I$2</f>
        <v>135.50608983016707</v>
      </c>
      <c r="M122" s="44">
        <f>Displacement_Number!M122*'Temporary Relocation Numbers'!$I$2</f>
        <v>55.490686285146964</v>
      </c>
      <c r="N122" s="45">
        <f>Displacement_Number!N122*'Temporary Relocation Numbers'!$O$2</f>
        <v>168081.64158372086</v>
      </c>
      <c r="O122" s="45">
        <f>Displacement_Number!O122*'Temporary Relocation Numbers'!$O$2</f>
        <v>344303.82049824507</v>
      </c>
      <c r="P122" s="45">
        <f>Displacement_Number!P122*'Temporary Relocation Numbers'!$O$2</f>
        <v>261004.15631922751</v>
      </c>
      <c r="Q122" s="45">
        <f>Displacement_Number!Q122*'Temporary Relocation Numbers'!$O$2</f>
        <v>128379.05351411743</v>
      </c>
      <c r="R122" s="45">
        <f>Displacement_Number!R122*'Temporary Relocation Numbers'!$O$2</f>
        <v>82341.566454156331</v>
      </c>
      <c r="S122" s="45">
        <f>Displacement_Number!S122*'Temporary Relocation Numbers'!$O$2</f>
        <v>44959.258909193362</v>
      </c>
      <c r="U122">
        <v>2141</v>
      </c>
      <c r="V122" s="43">
        <f>Displacement_Number!V122*'Temporary Relocation Numbers'!$C$2</f>
        <v>0</v>
      </c>
      <c r="W122" s="43">
        <f>Displacement_Number!W122*'Temporary Relocation Numbers'!$C$2</f>
        <v>0</v>
      </c>
      <c r="X122" s="43">
        <f>Displacement_Number!X122*'Temporary Relocation Numbers'!$C$2</f>
        <v>0</v>
      </c>
      <c r="Y122" s="43">
        <f>Displacement_Number!Y122*'Temporary Relocation Numbers'!$C$2</f>
        <v>0</v>
      </c>
      <c r="Z122" s="43">
        <f>Displacement_Number!Z122*'Temporary Relocation Numbers'!$C$2</f>
        <v>0</v>
      </c>
      <c r="AA122" s="43">
        <f>Displacement_Number!AA122*'Temporary Relocation Numbers'!$C$2</f>
        <v>0</v>
      </c>
      <c r="AB122" s="44">
        <f>Displacement_Number!AB122*'Temporary Relocation Numbers'!$I$2</f>
        <v>176.89988583582138</v>
      </c>
      <c r="AC122" s="44">
        <f>Displacement_Number!AC122*'Temporary Relocation Numbers'!$I$2</f>
        <v>212.01619784278475</v>
      </c>
      <c r="AD122" s="44">
        <f>Displacement_Number!AD122*'Temporary Relocation Numbers'!$I$2</f>
        <v>137.13514848426095</v>
      </c>
      <c r="AE122" s="44">
        <f>Displacement_Number!AE122*'Temporary Relocation Numbers'!$I$2</f>
        <v>164.36505963316063</v>
      </c>
      <c r="AF122" s="44">
        <f>Displacement_Number!AF122*'Temporary Relocation Numbers'!$I$2</f>
        <v>132.73810939375792</v>
      </c>
      <c r="AG122" s="44">
        <f>Displacement_Number!AG122*'Temporary Relocation Numbers'!$I$2</f>
        <v>50.753668839984634</v>
      </c>
      <c r="AH122" s="45">
        <f>Displacement_Number!AH122*'Temporary Relocation Numbers'!$O$2</f>
        <v>156479.91911374795</v>
      </c>
      <c r="AI122" s="45">
        <f>Displacement_Number!AI122*'Temporary Relocation Numbers'!$O$2</f>
        <v>314415.48586588306</v>
      </c>
      <c r="AJ122" s="45">
        <f>Displacement_Number!AJ122*'Temporary Relocation Numbers'!$O$2</f>
        <v>235843.80980769737</v>
      </c>
      <c r="AK122" s="45">
        <f>Displacement_Number!AK122*'Temporary Relocation Numbers'!$O$2</f>
        <v>128048.71076262629</v>
      </c>
      <c r="AL122" s="45">
        <f>Displacement_Number!AL122*'Temporary Relocation Numbers'!$O$2</f>
        <v>80659.576771374952</v>
      </c>
      <c r="AM122" s="45">
        <f>Displacement_Number!AM122*'Temporary Relocation Numbers'!$O$2</f>
        <v>41121.267202260293</v>
      </c>
    </row>
    <row r="123" spans="1:39" x14ac:dyDescent="0.35">
      <c r="A123">
        <v>2142</v>
      </c>
      <c r="B123" s="43">
        <f>Displacement_Number!B123*'Temporary Relocation Numbers'!$C$2</f>
        <v>0</v>
      </c>
      <c r="C123" s="43">
        <f>Displacement_Number!C123*'Temporary Relocation Numbers'!$C$2</f>
        <v>0</v>
      </c>
      <c r="D123" s="43">
        <f>Displacement_Number!D123*'Temporary Relocation Numbers'!$C$2</f>
        <v>0</v>
      </c>
      <c r="E123" s="43">
        <f>Displacement_Number!E123*'Temporary Relocation Numbers'!$C$2</f>
        <v>0</v>
      </c>
      <c r="F123" s="43">
        <f>Displacement_Number!F123*'Temporary Relocation Numbers'!$C$2</f>
        <v>0</v>
      </c>
      <c r="G123" s="43">
        <f>Displacement_Number!G123*'Temporary Relocation Numbers'!$C$2</f>
        <v>0</v>
      </c>
      <c r="H123" s="44">
        <f>Displacement_Number!H123*'Temporary Relocation Numbers'!$I$2</f>
        <v>191.16201454494359</v>
      </c>
      <c r="I123" s="44">
        <f>Displacement_Number!I123*'Temporary Relocation Numbers'!$I$2</f>
        <v>233.57122233789559</v>
      </c>
      <c r="J123" s="44">
        <f>Displacement_Number!J123*'Temporary Relocation Numbers'!$I$2</f>
        <v>152.68068527179989</v>
      </c>
      <c r="K123" s="44">
        <f>Displacement_Number!K123*'Temporary Relocation Numbers'!$I$2</f>
        <v>165.78332239200952</v>
      </c>
      <c r="L123" s="44">
        <f>Displacement_Number!L123*'Temporary Relocation Numbers'!$I$2</f>
        <v>136.32364554636607</v>
      </c>
      <c r="M123" s="44">
        <f>Displacement_Number!M123*'Temporary Relocation Numbers'!$I$2</f>
        <v>55.825481037361335</v>
      </c>
      <c r="N123" s="45">
        <f>Displacement_Number!N123*'Temporary Relocation Numbers'!$O$2</f>
        <v>170416.60689764671</v>
      </c>
      <c r="O123" s="45">
        <f>Displacement_Number!O123*'Temporary Relocation Numbers'!$O$2</f>
        <v>349086.83826711366</v>
      </c>
      <c r="P123" s="45">
        <f>Displacement_Number!P123*'Temporary Relocation Numbers'!$O$2</f>
        <v>264629.98746921838</v>
      </c>
      <c r="Q123" s="45">
        <f>Displacement_Number!Q123*'Temporary Relocation Numbers'!$O$2</f>
        <v>130162.47634462792</v>
      </c>
      <c r="R123" s="45">
        <f>Displacement_Number!R123*'Temporary Relocation Numbers'!$O$2</f>
        <v>83485.443321095459</v>
      </c>
      <c r="S123" s="45">
        <f>Displacement_Number!S123*'Temporary Relocation Numbers'!$O$2</f>
        <v>45583.826286710835</v>
      </c>
      <c r="U123">
        <v>2142</v>
      </c>
      <c r="V123" s="43">
        <f>Displacement_Number!V123*'Temporary Relocation Numbers'!$C$2</f>
        <v>0</v>
      </c>
      <c r="W123" s="43">
        <f>Displacement_Number!W123*'Temporary Relocation Numbers'!$C$2</f>
        <v>0</v>
      </c>
      <c r="X123" s="43">
        <f>Displacement_Number!X123*'Temporary Relocation Numbers'!$C$2</f>
        <v>0</v>
      </c>
      <c r="Y123" s="43">
        <f>Displacement_Number!Y123*'Temporary Relocation Numbers'!$C$2</f>
        <v>0</v>
      </c>
      <c r="Z123" s="43">
        <f>Displacement_Number!Z123*'Temporary Relocation Numbers'!$C$2</f>
        <v>0</v>
      </c>
      <c r="AA123" s="43">
        <f>Displacement_Number!AA123*'Temporary Relocation Numbers'!$C$2</f>
        <v>0</v>
      </c>
      <c r="AB123" s="44">
        <f>Displacement_Number!AB123*'Temporary Relocation Numbers'!$I$2</f>
        <v>177.96718482615671</v>
      </c>
      <c r="AC123" s="44">
        <f>Displacement_Number!AC123*'Temporary Relocation Numbers'!$I$2</f>
        <v>213.29536584689728</v>
      </c>
      <c r="AD123" s="44">
        <f>Displacement_Number!AD123*'Temporary Relocation Numbers'!$I$2</f>
        <v>137.96253288208115</v>
      </c>
      <c r="AE123" s="44">
        <f>Displacement_Number!AE123*'Temporary Relocation Numbers'!$I$2</f>
        <v>165.35673162528215</v>
      </c>
      <c r="AF123" s="44">
        <f>Displacement_Number!AF123*'Temporary Relocation Numbers'!$I$2</f>
        <v>133.53896491418752</v>
      </c>
      <c r="AG123" s="44">
        <f>Displacement_Number!AG123*'Temporary Relocation Numbers'!$I$2</f>
        <v>51.059883506279029</v>
      </c>
      <c r="AH123" s="45">
        <f>Displacement_Number!AH123*'Temporary Relocation Numbers'!$O$2</f>
        <v>158653.7150144414</v>
      </c>
      <c r="AI123" s="45">
        <f>Displacement_Number!AI123*'Temporary Relocation Numbers'!$O$2</f>
        <v>318783.29930904415</v>
      </c>
      <c r="AJ123" s="45">
        <f>Displacement_Number!AJ123*'Temporary Relocation Numbers'!$O$2</f>
        <v>239120.11714391998</v>
      </c>
      <c r="AK123" s="45">
        <f>Displacement_Number!AK123*'Temporary Relocation Numbers'!$O$2</f>
        <v>129827.5445204744</v>
      </c>
      <c r="AL123" s="45">
        <f>Displacement_Number!AL123*'Temporary Relocation Numbers'!$O$2</f>
        <v>81780.08768632391</v>
      </c>
      <c r="AM123" s="45">
        <f>Displacement_Number!AM123*'Temporary Relocation Numbers'!$O$2</f>
        <v>41692.517766434052</v>
      </c>
    </row>
    <row r="124" spans="1:39" x14ac:dyDescent="0.35">
      <c r="A124">
        <v>2143</v>
      </c>
      <c r="B124" s="43">
        <f>Displacement_Number!B124*'Temporary Relocation Numbers'!$C$2</f>
        <v>0</v>
      </c>
      <c r="C124" s="43">
        <f>Displacement_Number!C124*'Temporary Relocation Numbers'!$C$2</f>
        <v>0</v>
      </c>
      <c r="D124" s="43">
        <f>Displacement_Number!D124*'Temporary Relocation Numbers'!$C$2</f>
        <v>0</v>
      </c>
      <c r="E124" s="43">
        <f>Displacement_Number!E124*'Temporary Relocation Numbers'!$C$2</f>
        <v>0</v>
      </c>
      <c r="F124" s="43">
        <f>Displacement_Number!F124*'Temporary Relocation Numbers'!$C$2</f>
        <v>0</v>
      </c>
      <c r="G124" s="43">
        <f>Displacement_Number!G124*'Temporary Relocation Numbers'!$C$2</f>
        <v>0</v>
      </c>
      <c r="H124" s="44">
        <f>Displacement_Number!H124*'Temporary Relocation Numbers'!$I$2</f>
        <v>192.31536195469627</v>
      </c>
      <c r="I124" s="44">
        <f>Displacement_Number!I124*'Temporary Relocation Numbers'!$I$2</f>
        <v>234.98043935685965</v>
      </c>
      <c r="J124" s="44">
        <f>Displacement_Number!J124*'Temporary Relocation Numbers'!$I$2</f>
        <v>153.60186133963265</v>
      </c>
      <c r="K124" s="44">
        <f>Displacement_Number!K124*'Temporary Relocation Numbers'!$I$2</f>
        <v>166.78355126026131</v>
      </c>
      <c r="L124" s="44">
        <f>Displacement_Number!L124*'Temporary Relocation Numbers'!$I$2</f>
        <v>137.14613386264179</v>
      </c>
      <c r="M124" s="44">
        <f>Displacement_Number!M124*'Temporary Relocation Numbers'!$I$2</f>
        <v>56.162295723615337</v>
      </c>
      <c r="N124" s="45">
        <f>Displacement_Number!N124*'Temporary Relocation Numbers'!$O$2</f>
        <v>172784.00920448778</v>
      </c>
      <c r="O124" s="45">
        <f>Displacement_Number!O124*'Temporary Relocation Numbers'!$O$2</f>
        <v>353936.30101165583</v>
      </c>
      <c r="P124" s="45">
        <f>Displacement_Number!P124*'Temporary Relocation Numbers'!$O$2</f>
        <v>268306.18812946405</v>
      </c>
      <c r="Q124" s="45">
        <f>Displacement_Number!Q124*'Temporary Relocation Numbers'!$O$2</f>
        <v>131970.67422141993</v>
      </c>
      <c r="R124" s="45">
        <f>Displacement_Number!R124*'Temporary Relocation Numbers'!$O$2</f>
        <v>84645.210756347355</v>
      </c>
      <c r="S124" s="45">
        <f>Displacement_Number!S124*'Temporary Relocation Numbers'!$O$2</f>
        <v>46217.070061894192</v>
      </c>
      <c r="U124">
        <v>2143</v>
      </c>
      <c r="V124" s="43">
        <f>Displacement_Number!V124*'Temporary Relocation Numbers'!$C$2</f>
        <v>0</v>
      </c>
      <c r="W124" s="43">
        <f>Displacement_Number!W124*'Temporary Relocation Numbers'!$C$2</f>
        <v>0</v>
      </c>
      <c r="X124" s="43">
        <f>Displacement_Number!X124*'Temporary Relocation Numbers'!$C$2</f>
        <v>0</v>
      </c>
      <c r="Y124" s="43">
        <f>Displacement_Number!Y124*'Temporary Relocation Numbers'!$C$2</f>
        <v>0</v>
      </c>
      <c r="Z124" s="43">
        <f>Displacement_Number!Z124*'Temporary Relocation Numbers'!$C$2</f>
        <v>0</v>
      </c>
      <c r="AA124" s="43">
        <f>Displacement_Number!AA124*'Temporary Relocation Numbers'!$C$2</f>
        <v>0</v>
      </c>
      <c r="AB124" s="44">
        <f>Displacement_Number!AB124*'Temporary Relocation Numbers'!$I$2</f>
        <v>179.04092320524228</v>
      </c>
      <c r="AC124" s="44">
        <f>Displacement_Number!AC124*'Temporary Relocation Numbers'!$I$2</f>
        <v>214.58225151975117</v>
      </c>
      <c r="AD124" s="44">
        <f>Displacement_Number!AD124*'Temporary Relocation Numbers'!$I$2</f>
        <v>138.79490917985794</v>
      </c>
      <c r="AE124" s="44">
        <f>Displacement_Number!AE124*'Temporary Relocation Numbers'!$I$2</f>
        <v>166.35438672197685</v>
      </c>
      <c r="AF124" s="44">
        <f>Displacement_Number!AF124*'Temporary Relocation Numbers'!$I$2</f>
        <v>134.34465227656162</v>
      </c>
      <c r="AG124" s="44">
        <f>Displacement_Number!AG124*'Temporary Relocation Numbers'!$I$2</f>
        <v>51.367945672941303</v>
      </c>
      <c r="AH124" s="45">
        <f>Displacement_Number!AH124*'Temporary Relocation Numbers'!$O$2</f>
        <v>160857.70896639043</v>
      </c>
      <c r="AI124" s="45">
        <f>Displacement_Number!AI124*'Temporary Relocation Numbers'!$O$2</f>
        <v>323211.78977077431</v>
      </c>
      <c r="AJ124" s="45">
        <f>Displacement_Number!AJ124*'Temporary Relocation Numbers'!$O$2</f>
        <v>242441.9384572538</v>
      </c>
      <c r="AK124" s="45">
        <f>Displacement_Number!AK124*'Temporary Relocation Numbers'!$O$2</f>
        <v>131631.08957388511</v>
      </c>
      <c r="AL124" s="45">
        <f>Displacement_Number!AL124*'Temporary Relocation Numbers'!$O$2</f>
        <v>82916.164573235234</v>
      </c>
      <c r="AM124" s="45">
        <f>Displacement_Number!AM124*'Temporary Relocation Numbers'!$O$2</f>
        <v>42271.704058985648</v>
      </c>
    </row>
    <row r="125" spans="1:39" x14ac:dyDescent="0.35">
      <c r="A125">
        <v>2144</v>
      </c>
      <c r="B125" s="43">
        <f>Displacement_Number!B125*'Temporary Relocation Numbers'!$C$2</f>
        <v>0</v>
      </c>
      <c r="C125" s="43">
        <f>Displacement_Number!C125*'Temporary Relocation Numbers'!$C$2</f>
        <v>0</v>
      </c>
      <c r="D125" s="43">
        <f>Displacement_Number!D125*'Temporary Relocation Numbers'!$C$2</f>
        <v>0</v>
      </c>
      <c r="E125" s="43">
        <f>Displacement_Number!E125*'Temporary Relocation Numbers'!$C$2</f>
        <v>0</v>
      </c>
      <c r="F125" s="43">
        <f>Displacement_Number!F125*'Temporary Relocation Numbers'!$C$2</f>
        <v>0</v>
      </c>
      <c r="G125" s="43">
        <f>Displacement_Number!G125*'Temporary Relocation Numbers'!$C$2</f>
        <v>0</v>
      </c>
      <c r="H125" s="44">
        <f>Displacement_Number!H125*'Temporary Relocation Numbers'!$I$2</f>
        <v>193.47566791346168</v>
      </c>
      <c r="I125" s="44">
        <f>Displacement_Number!I125*'Temporary Relocation Numbers'!$I$2</f>
        <v>236.39815867583584</v>
      </c>
      <c r="J125" s="44">
        <f>Displacement_Number!J125*'Temporary Relocation Numbers'!$I$2</f>
        <v>154.52859518542817</v>
      </c>
      <c r="K125" s="44">
        <f>Displacement_Number!K125*'Temporary Relocation Numbers'!$I$2</f>
        <v>167.78981485971795</v>
      </c>
      <c r="L125" s="44">
        <f>Displacement_Number!L125*'Temporary Relocation Numbers'!$I$2</f>
        <v>137.97358453909868</v>
      </c>
      <c r="M125" s="44">
        <f>Displacement_Number!M125*'Temporary Relocation Numbers'!$I$2</f>
        <v>56.501142530878745</v>
      </c>
      <c r="N125" s="45">
        <f>Displacement_Number!N125*'Temporary Relocation Numbers'!$O$2</f>
        <v>175184.2991141539</v>
      </c>
      <c r="O125" s="45">
        <f>Displacement_Number!O125*'Temporary Relocation Numbers'!$O$2</f>
        <v>358853.13177564967</v>
      </c>
      <c r="P125" s="45">
        <f>Displacement_Number!P125*'Temporary Relocation Numbers'!$O$2</f>
        <v>272033.45802575373</v>
      </c>
      <c r="Q125" s="45">
        <f>Displacement_Number!Q125*'Temporary Relocation Numbers'!$O$2</f>
        <v>133803.99131577334</v>
      </c>
      <c r="R125" s="45">
        <f>Displacement_Number!R125*'Temporary Relocation Numbers'!$O$2</f>
        <v>85821.089509337558</v>
      </c>
      <c r="S125" s="45">
        <f>Displacement_Number!S125*'Temporary Relocation Numbers'!$O$2</f>
        <v>46859.110765976962</v>
      </c>
      <c r="U125">
        <v>2144</v>
      </c>
      <c r="V125" s="43">
        <f>Displacement_Number!V125*'Temporary Relocation Numbers'!$C$2</f>
        <v>0</v>
      </c>
      <c r="W125" s="43">
        <f>Displacement_Number!W125*'Temporary Relocation Numbers'!$C$2</f>
        <v>0</v>
      </c>
      <c r="X125" s="43">
        <f>Displacement_Number!X125*'Temporary Relocation Numbers'!$C$2</f>
        <v>0</v>
      </c>
      <c r="Y125" s="43">
        <f>Displacement_Number!Y125*'Temporary Relocation Numbers'!$C$2</f>
        <v>0</v>
      </c>
      <c r="Z125" s="43">
        <f>Displacement_Number!Z125*'Temporary Relocation Numbers'!$C$2</f>
        <v>0</v>
      </c>
      <c r="AA125" s="43">
        <f>Displacement_Number!AA125*'Temporary Relocation Numbers'!$C$2</f>
        <v>0</v>
      </c>
      <c r="AB125" s="44">
        <f>Displacement_Number!AB125*'Temporary Relocation Numbers'!$I$2</f>
        <v>180.12113982416656</v>
      </c>
      <c r="AC125" s="44">
        <f>Displacement_Number!AC125*'Temporary Relocation Numbers'!$I$2</f>
        <v>215.87690142474588</v>
      </c>
      <c r="AD125" s="44">
        <f>Displacement_Number!AD125*'Temporary Relocation Numbers'!$I$2</f>
        <v>139.63230749547265</v>
      </c>
      <c r="AE125" s="44">
        <f>Displacement_Number!AE125*'Temporary Relocation Numbers'!$I$2</f>
        <v>167.35806102141086</v>
      </c>
      <c r="AF125" s="44">
        <f>Displacement_Number!AF125*'Temporary Relocation Numbers'!$I$2</f>
        <v>135.15520063307554</v>
      </c>
      <c r="AG125" s="44">
        <f>Displacement_Number!AG125*'Temporary Relocation Numbers'!$I$2</f>
        <v>51.677866486588492</v>
      </c>
      <c r="AH125" s="45">
        <f>Displacement_Number!AH125*'Temporary Relocation Numbers'!$O$2</f>
        <v>163092.32047645841</v>
      </c>
      <c r="AI125" s="45">
        <f>Displacement_Number!AI125*'Temporary Relocation Numbers'!$O$2</f>
        <v>327701.80016724428</v>
      </c>
      <c r="AJ125" s="45">
        <f>Displacement_Number!AJ125*'Temporary Relocation Numbers'!$O$2</f>
        <v>245809.90602113944</v>
      </c>
      <c r="AK125" s="45">
        <f>Displacement_Number!AK125*'Temporary Relocation Numbers'!$O$2</f>
        <v>133459.6892085227</v>
      </c>
      <c r="AL125" s="45">
        <f>Displacement_Number!AL125*'Temporary Relocation Numbers'!$O$2</f>
        <v>84068.023672289972</v>
      </c>
      <c r="AM125" s="45">
        <f>Displacement_Number!AM125*'Temporary Relocation Numbers'!$O$2</f>
        <v>42858.93632188037</v>
      </c>
    </row>
    <row r="126" spans="1:39" x14ac:dyDescent="0.35">
      <c r="A126">
        <v>2145</v>
      </c>
      <c r="B126" s="43">
        <f>Displacement_Number!B126*'Temporary Relocation Numbers'!$C$2</f>
        <v>0</v>
      </c>
      <c r="C126" s="43">
        <f>Displacement_Number!C126*'Temporary Relocation Numbers'!$C$2</f>
        <v>0</v>
      </c>
      <c r="D126" s="43">
        <f>Displacement_Number!D126*'Temporary Relocation Numbers'!$C$2</f>
        <v>0</v>
      </c>
      <c r="E126" s="43">
        <f>Displacement_Number!E126*'Temporary Relocation Numbers'!$C$2</f>
        <v>0</v>
      </c>
      <c r="F126" s="43">
        <f>Displacement_Number!F126*'Temporary Relocation Numbers'!$C$2</f>
        <v>0</v>
      </c>
      <c r="G126" s="43">
        <f>Displacement_Number!G126*'Temporary Relocation Numbers'!$C$2</f>
        <v>0</v>
      </c>
      <c r="H126" s="44">
        <f>Displacement_Number!H126*'Temporary Relocation Numbers'!$I$2</f>
        <v>194.64297440460402</v>
      </c>
      <c r="I126" s="44">
        <f>Displacement_Number!I126*'Temporary Relocation Numbers'!$I$2</f>
        <v>237.82443159217922</v>
      </c>
      <c r="J126" s="44">
        <f>Displacement_Number!J126*'Temporary Relocation Numbers'!$I$2</f>
        <v>155.46092034120821</v>
      </c>
      <c r="K126" s="44">
        <f>Displacement_Number!K126*'Temporary Relocation Numbers'!$I$2</f>
        <v>168.80214960002712</v>
      </c>
      <c r="L126" s="44">
        <f>Displacement_Number!L126*'Temporary Relocation Numbers'!$I$2</f>
        <v>138.80602751539433</v>
      </c>
      <c r="M126" s="44">
        <f>Displacement_Number!M126*'Temporary Relocation Numbers'!$I$2</f>
        <v>56.842033719649599</v>
      </c>
      <c r="N126" s="45">
        <f>Displacement_Number!N126*'Temporary Relocation Numbers'!$O$2</f>
        <v>177617.93349636093</v>
      </c>
      <c r="O126" s="45">
        <f>Displacement_Number!O126*'Temporary Relocation Numbers'!$O$2</f>
        <v>363838.26642566104</v>
      </c>
      <c r="P126" s="45">
        <f>Displacement_Number!P126*'Temporary Relocation Numbers'!$O$2</f>
        <v>275812.50660436397</v>
      </c>
      <c r="Q126" s="45">
        <f>Displacement_Number!Q126*'Temporary Relocation Numbers'!$O$2</f>
        <v>135662.77658014462</v>
      </c>
      <c r="R126" s="45">
        <f>Displacement_Number!R126*'Temporary Relocation Numbers'!$O$2</f>
        <v>87013.303396110045</v>
      </c>
      <c r="S126" s="45">
        <f>Displacement_Number!S126*'Temporary Relocation Numbers'!$O$2</f>
        <v>47510.070604594825</v>
      </c>
      <c r="U126">
        <v>2145</v>
      </c>
      <c r="V126" s="43">
        <f>Displacement_Number!V126*'Temporary Relocation Numbers'!$C$2</f>
        <v>0</v>
      </c>
      <c r="W126" s="43">
        <f>Displacement_Number!W126*'Temporary Relocation Numbers'!$C$2</f>
        <v>0</v>
      </c>
      <c r="X126" s="43">
        <f>Displacement_Number!X126*'Temporary Relocation Numbers'!$C$2</f>
        <v>0</v>
      </c>
      <c r="Y126" s="43">
        <f>Displacement_Number!Y126*'Temporary Relocation Numbers'!$C$2</f>
        <v>0</v>
      </c>
      <c r="Z126" s="43">
        <f>Displacement_Number!Z126*'Temporary Relocation Numbers'!$C$2</f>
        <v>0</v>
      </c>
      <c r="AA126" s="43">
        <f>Displacement_Number!AA126*'Temporary Relocation Numbers'!$C$2</f>
        <v>0</v>
      </c>
      <c r="AB126" s="44">
        <f>Displacement_Number!AB126*'Temporary Relocation Numbers'!$I$2</f>
        <v>181.20787376842023</v>
      </c>
      <c r="AC126" s="44">
        <f>Displacement_Number!AC126*'Temporary Relocation Numbers'!$I$2</f>
        <v>217.17936240621421</v>
      </c>
      <c r="AD126" s="44">
        <f>Displacement_Number!AD126*'Temporary Relocation Numbers'!$I$2</f>
        <v>140.4747581285184</v>
      </c>
      <c r="AE126" s="44">
        <f>Displacement_Number!AE126*'Temporary Relocation Numbers'!$I$2</f>
        <v>168.36779083954318</v>
      </c>
      <c r="AF126" s="44">
        <f>Displacement_Number!AF126*'Temporary Relocation Numbers'!$I$2</f>
        <v>135.97063931181009</v>
      </c>
      <c r="AG126" s="44">
        <f>Displacement_Number!AG126*'Temporary Relocation Numbers'!$I$2</f>
        <v>51.989657161089056</v>
      </c>
      <c r="AH126" s="45">
        <f>Displacement_Number!AH126*'Temporary Relocation Numbers'!$O$2</f>
        <v>165357.97487923573</v>
      </c>
      <c r="AI126" s="45">
        <f>Displacement_Number!AI126*'Temporary Relocation Numbers'!$O$2</f>
        <v>332254.18512429169</v>
      </c>
      <c r="AJ126" s="45">
        <f>Displacement_Number!AJ126*'Temporary Relocation Numbers'!$O$2</f>
        <v>249224.66089246684</v>
      </c>
      <c r="AK126" s="45">
        <f>Displacement_Number!AK126*'Temporary Relocation Numbers'!$O$2</f>
        <v>135313.69147892535</v>
      </c>
      <c r="AL126" s="45">
        <f>Displacement_Number!AL126*'Temporary Relocation Numbers'!$O$2</f>
        <v>85235.884227645845</v>
      </c>
      <c r="AM126" s="45">
        <f>Displacement_Number!AM126*'Temporary Relocation Numbers'!$O$2</f>
        <v>43454.326328548654</v>
      </c>
    </row>
    <row r="127" spans="1:39" x14ac:dyDescent="0.35">
      <c r="A127">
        <v>2146</v>
      </c>
      <c r="B127" s="43">
        <f>Displacement_Number!B127*'Temporary Relocation Numbers'!$C$2</f>
        <v>0</v>
      </c>
      <c r="C127" s="43">
        <f>Displacement_Number!C127*'Temporary Relocation Numbers'!$C$2</f>
        <v>0</v>
      </c>
      <c r="D127" s="43">
        <f>Displacement_Number!D127*'Temporary Relocation Numbers'!$C$2</f>
        <v>0</v>
      </c>
      <c r="E127" s="43">
        <f>Displacement_Number!E127*'Temporary Relocation Numbers'!$C$2</f>
        <v>0</v>
      </c>
      <c r="F127" s="43">
        <f>Displacement_Number!F127*'Temporary Relocation Numbers'!$C$2</f>
        <v>0</v>
      </c>
      <c r="G127" s="43">
        <f>Displacement_Number!G127*'Temporary Relocation Numbers'!$C$2</f>
        <v>0</v>
      </c>
      <c r="H127" s="44">
        <f>Displacement_Number!H127*'Temporary Relocation Numbers'!$I$2</f>
        <v>195.81732366478789</v>
      </c>
      <c r="I127" s="44">
        <f>Displacement_Number!I127*'Temporary Relocation Numbers'!$I$2</f>
        <v>239.25930971273937</v>
      </c>
      <c r="J127" s="44">
        <f>Displacement_Number!J127*'Temporary Relocation Numbers'!$I$2</f>
        <v>156.3988705413048</v>
      </c>
      <c r="K127" s="44">
        <f>Displacement_Number!K127*'Temporary Relocation Numbers'!$I$2</f>
        <v>169.82059211050876</v>
      </c>
      <c r="L127" s="44">
        <f>Displacement_Number!L127*'Temporary Relocation Numbers'!$I$2</f>
        <v>139.64349291182276</v>
      </c>
      <c r="M127" s="44">
        <f>Displacement_Number!M127*'Temporary Relocation Numbers'!$I$2</f>
        <v>57.1849816243978</v>
      </c>
      <c r="N127" s="45">
        <f>Displacement_Number!N127*'Temporary Relocation Numbers'!$O$2</f>
        <v>180085.37556759163</v>
      </c>
      <c r="O127" s="45">
        <f>Displacement_Number!O127*'Temporary Relocation Numbers'!$O$2</f>
        <v>368892.65382917575</v>
      </c>
      <c r="P127" s="45">
        <f>Displacement_Number!P127*'Temporary Relocation Numbers'!$O$2</f>
        <v>279644.05316709401</v>
      </c>
      <c r="Q127" s="45">
        <f>Displacement_Number!Q127*'Temporary Relocation Numbers'!$O$2</f>
        <v>137547.38381458627</v>
      </c>
      <c r="R127" s="45">
        <f>Displacement_Number!R127*'Temporary Relocation Numbers'!$O$2</f>
        <v>88222.079341928125</v>
      </c>
      <c r="S127" s="45">
        <f>Displacement_Number!S127*'Temporary Relocation Numbers'!$O$2</f>
        <v>48170.073481046049</v>
      </c>
      <c r="U127">
        <v>2146</v>
      </c>
      <c r="V127" s="43">
        <f>Displacement_Number!V127*'Temporary Relocation Numbers'!$C$2</f>
        <v>0</v>
      </c>
      <c r="W127" s="43">
        <f>Displacement_Number!W127*'Temporary Relocation Numbers'!$C$2</f>
        <v>0</v>
      </c>
      <c r="X127" s="43">
        <f>Displacement_Number!X127*'Temporary Relocation Numbers'!$C$2</f>
        <v>0</v>
      </c>
      <c r="Y127" s="43">
        <f>Displacement_Number!Y127*'Temporary Relocation Numbers'!$C$2</f>
        <v>0</v>
      </c>
      <c r="Z127" s="43">
        <f>Displacement_Number!Z127*'Temporary Relocation Numbers'!$C$2</f>
        <v>0</v>
      </c>
      <c r="AA127" s="43">
        <f>Displacement_Number!AA127*'Temporary Relocation Numbers'!$C$2</f>
        <v>0</v>
      </c>
      <c r="AB127" s="44">
        <f>Displacement_Number!AB127*'Temporary Relocation Numbers'!$I$2</f>
        <v>182.30116435931041</v>
      </c>
      <c r="AC127" s="44">
        <f>Displacement_Number!AC127*'Temporary Relocation Numbers'!$I$2</f>
        <v>218.4896815911172</v>
      </c>
      <c r="AD127" s="44">
        <f>Displacement_Number!AD127*'Temporary Relocation Numbers'!$I$2</f>
        <v>141.32229156139647</v>
      </c>
      <c r="AE127" s="44">
        <f>Displacement_Number!AE127*'Temporary Relocation Numbers'!$I$2</f>
        <v>169.38361271143978</v>
      </c>
      <c r="AF127" s="44">
        <f>Displacement_Number!AF127*'Temporary Relocation Numbers'!$I$2</f>
        <v>136.79099781779257</v>
      </c>
      <c r="AG127" s="44">
        <f>Displacement_Number!AG127*'Temporary Relocation Numbers'!$I$2</f>
        <v>52.303328977968619</v>
      </c>
      <c r="AH127" s="45">
        <f>Displacement_Number!AH127*'Temporary Relocation Numbers'!$O$2</f>
        <v>167655.10341799833</v>
      </c>
      <c r="AI127" s="45">
        <f>Displacement_Number!AI127*'Temporary Relocation Numbers'!$O$2</f>
        <v>336869.81114009011</v>
      </c>
      <c r="AJ127" s="45">
        <f>Displacement_Number!AJ127*'Temporary Relocation Numbers'!$O$2</f>
        <v>252686.85303359356</v>
      </c>
      <c r="AK127" s="45">
        <f>Displacement_Number!AK127*'Temporary Relocation Numbers'!$O$2</f>
        <v>137193.44927475322</v>
      </c>
      <c r="AL127" s="45">
        <f>Displacement_Number!AL127*'Temporary Relocation Numbers'!$O$2</f>
        <v>86419.968529167963</v>
      </c>
      <c r="AM127" s="45">
        <f>Displacement_Number!AM127*'Temporary Relocation Numbers'!$O$2</f>
        <v>44057.987405160857</v>
      </c>
    </row>
    <row r="128" spans="1:39" x14ac:dyDescent="0.35">
      <c r="A128">
        <v>2147</v>
      </c>
      <c r="B128" s="43">
        <f>Displacement_Number!B128*'Temporary Relocation Numbers'!$C$2</f>
        <v>0</v>
      </c>
      <c r="C128" s="43">
        <f>Displacement_Number!C128*'Temporary Relocation Numbers'!$C$2</f>
        <v>0</v>
      </c>
      <c r="D128" s="43">
        <f>Displacement_Number!D128*'Temporary Relocation Numbers'!$C$2</f>
        <v>0</v>
      </c>
      <c r="E128" s="43">
        <f>Displacement_Number!E128*'Temporary Relocation Numbers'!$C$2</f>
        <v>0</v>
      </c>
      <c r="F128" s="43">
        <f>Displacement_Number!F128*'Temporary Relocation Numbers'!$C$2</f>
        <v>0</v>
      </c>
      <c r="G128" s="43">
        <f>Displacement_Number!G128*'Temporary Relocation Numbers'!$C$2</f>
        <v>0</v>
      </c>
      <c r="H128" s="44">
        <f>Displacement_Number!H128*'Temporary Relocation Numbers'!$I$2</f>
        <v>196.99875818550638</v>
      </c>
      <c r="I128" s="44">
        <f>Displacement_Number!I128*'Temporary Relocation Numbers'!$I$2</f>
        <v>240.70284495572841</v>
      </c>
      <c r="J128" s="44">
        <f>Displacement_Number!J128*'Temporary Relocation Numbers'!$I$2</f>
        <v>157.34247972358119</v>
      </c>
      <c r="K128" s="44">
        <f>Displacement_Number!K128*'Temporary Relocation Numbers'!$I$2</f>
        <v>170.8451792414802</v>
      </c>
      <c r="L128" s="44">
        <f>Displacement_Number!L128*'Temporary Relocation Numbers'!$I$2</f>
        <v>140.48601103040437</v>
      </c>
      <c r="M128" s="44">
        <f>Displacement_Number!M128*'Temporary Relocation Numbers'!$I$2</f>
        <v>57.529998654011436</v>
      </c>
      <c r="N128" s="45">
        <f>Displacement_Number!N128*'Temporary Relocation Numbers'!$O$2</f>
        <v>182587.09497926323</v>
      </c>
      <c r="O128" s="45">
        <f>Displacement_Number!O128*'Temporary Relocation Numbers'!$O$2</f>
        <v>374017.25603520626</v>
      </c>
      <c r="P128" s="45">
        <f>Displacement_Number!P128*'Temporary Relocation Numbers'!$O$2</f>
        <v>283528.82700817729</v>
      </c>
      <c r="Q128" s="45">
        <f>Displacement_Number!Q128*'Temporary Relocation Numbers'!$O$2</f>
        <v>139458.17173408865</v>
      </c>
      <c r="R128" s="45">
        <f>Displacement_Number!R128*'Temporary Relocation Numbers'!$O$2</f>
        <v>89447.647424467417</v>
      </c>
      <c r="S128" s="45">
        <f>Displacement_Number!S128*'Temporary Relocation Numbers'!$O$2</f>
        <v>48839.245019875147</v>
      </c>
      <c r="U128">
        <v>2147</v>
      </c>
      <c r="V128" s="43">
        <f>Displacement_Number!V128*'Temporary Relocation Numbers'!$C$2</f>
        <v>0</v>
      </c>
      <c r="W128" s="43">
        <f>Displacement_Number!W128*'Temporary Relocation Numbers'!$C$2</f>
        <v>0</v>
      </c>
      <c r="X128" s="43">
        <f>Displacement_Number!X128*'Temporary Relocation Numbers'!$C$2</f>
        <v>0</v>
      </c>
      <c r="Y128" s="43">
        <f>Displacement_Number!Y128*'Temporary Relocation Numbers'!$C$2</f>
        <v>0</v>
      </c>
      <c r="Z128" s="43">
        <f>Displacement_Number!Z128*'Temporary Relocation Numbers'!$C$2</f>
        <v>0</v>
      </c>
      <c r="AA128" s="43">
        <f>Displacement_Number!AA128*'Temporary Relocation Numbers'!$C$2</f>
        <v>0</v>
      </c>
      <c r="AB128" s="44">
        <f>Displacement_Number!AB128*'Temporary Relocation Numbers'!$I$2</f>
        <v>183.40105115538347</v>
      </c>
      <c r="AC128" s="44">
        <f>Displacement_Number!AC128*'Temporary Relocation Numbers'!$I$2</f>
        <v>219.80790639074945</v>
      </c>
      <c r="AD128" s="44">
        <f>Displacement_Number!AD128*'Temporary Relocation Numbers'!$I$2</f>
        <v>142.17493846041901</v>
      </c>
      <c r="AE128" s="44">
        <f>Displacement_Number!AE128*'Temporary Relocation Numbers'!$I$2</f>
        <v>170.40556339259547</v>
      </c>
      <c r="AF128" s="44">
        <f>Displacement_Number!AF128*'Temporary Relocation Numbers'!$I$2</f>
        <v>137.61630583406452</v>
      </c>
      <c r="AG128" s="44">
        <f>Displacement_Number!AG128*'Temporary Relocation Numbers'!$I$2</f>
        <v>52.618893286818277</v>
      </c>
      <c r="AH128" s="45">
        <f>Displacement_Number!AH128*'Temporary Relocation Numbers'!$O$2</f>
        <v>169984.14332678978</v>
      </c>
      <c r="AI128" s="45">
        <f>Displacement_Number!AI128*'Temporary Relocation Numbers'!$O$2</f>
        <v>341549.55675007717</v>
      </c>
      <c r="AJ128" s="45">
        <f>Displacement_Number!AJ128*'Temporary Relocation Numbers'!$O$2</f>
        <v>256197.14143605786</v>
      </c>
      <c r="AK128" s="45">
        <f>Displacement_Number!AK128*'Temporary Relocation Numbers'!$O$2</f>
        <v>139099.32038795768</v>
      </c>
      <c r="AL128" s="45">
        <f>Displacement_Number!AL128*'Temporary Relocation Numbers'!$O$2</f>
        <v>87620.50195473936</v>
      </c>
      <c r="AM128" s="45">
        <f>Displacement_Number!AM128*'Temporary Relocation Numbers'!$O$2</f>
        <v>44670.034452197753</v>
      </c>
    </row>
    <row r="129" spans="1:39" x14ac:dyDescent="0.35">
      <c r="A129">
        <v>2148</v>
      </c>
      <c r="B129" s="43">
        <f>Displacement_Number!B129*'Temporary Relocation Numbers'!$C$2</f>
        <v>0</v>
      </c>
      <c r="C129" s="43">
        <f>Displacement_Number!C129*'Temporary Relocation Numbers'!$C$2</f>
        <v>0</v>
      </c>
      <c r="D129" s="43">
        <f>Displacement_Number!D129*'Temporary Relocation Numbers'!$C$2</f>
        <v>0</v>
      </c>
      <c r="E129" s="43">
        <f>Displacement_Number!E129*'Temporary Relocation Numbers'!$C$2</f>
        <v>0</v>
      </c>
      <c r="F129" s="43">
        <f>Displacement_Number!F129*'Temporary Relocation Numbers'!$C$2</f>
        <v>0</v>
      </c>
      <c r="G129" s="43">
        <f>Displacement_Number!G129*'Temporary Relocation Numbers'!$C$2</f>
        <v>0</v>
      </c>
      <c r="H129" s="44">
        <f>Displacement_Number!H129*'Temporary Relocation Numbers'!$I$2</f>
        <v>198.18732071461869</v>
      </c>
      <c r="I129" s="44">
        <f>Displacement_Number!I129*'Temporary Relocation Numbers'!$I$2</f>
        <v>242.15508955259898</v>
      </c>
      <c r="J129" s="44">
        <f>Displacement_Number!J129*'Temporary Relocation Numbers'!$I$2</f>
        <v>158.2917820306595</v>
      </c>
      <c r="K129" s="44">
        <f>Displacement_Number!K129*'Temporary Relocation Numbers'!$I$2</f>
        <v>171.87594806558965</v>
      </c>
      <c r="L129" s="44">
        <f>Displacement_Number!L129*'Temporary Relocation Numbers'!$I$2</f>
        <v>141.3336123559821</v>
      </c>
      <c r="M129" s="44">
        <f>Displacement_Number!M129*'Temporary Relocation Numbers'!$I$2</f>
        <v>57.877097292245757</v>
      </c>
      <c r="N129" s="45">
        <f>Displacement_Number!N129*'Temporary Relocation Numbers'!$O$2</f>
        <v>185123.56790712135</v>
      </c>
      <c r="O129" s="45">
        <f>Displacement_Number!O129*'Temporary Relocation Numbers'!$O$2</f>
        <v>379213.04845740797</v>
      </c>
      <c r="P129" s="45">
        <f>Displacement_Number!P129*'Temporary Relocation Numbers'!$O$2</f>
        <v>287467.56755309529</v>
      </c>
      <c r="Q129" s="45">
        <f>Displacement_Number!Q129*'Temporary Relocation Numbers'!$O$2</f>
        <v>141395.5040368578</v>
      </c>
      <c r="R129" s="45">
        <f>Displacement_Number!R129*'Temporary Relocation Numbers'!$O$2</f>
        <v>90690.240917608491</v>
      </c>
      <c r="S129" s="45">
        <f>Displacement_Number!S129*'Temporary Relocation Numbers'!$O$2</f>
        <v>49517.712590784315</v>
      </c>
      <c r="U129">
        <v>2148</v>
      </c>
      <c r="V129" s="43">
        <f>Displacement_Number!V129*'Temporary Relocation Numbers'!$C$2</f>
        <v>0</v>
      </c>
      <c r="W129" s="43">
        <f>Displacement_Number!W129*'Temporary Relocation Numbers'!$C$2</f>
        <v>0</v>
      </c>
      <c r="X129" s="43">
        <f>Displacement_Number!X129*'Temporary Relocation Numbers'!$C$2</f>
        <v>0</v>
      </c>
      <c r="Y129" s="43">
        <f>Displacement_Number!Y129*'Temporary Relocation Numbers'!$C$2</f>
        <v>0</v>
      </c>
      <c r="Z129" s="43">
        <f>Displacement_Number!Z129*'Temporary Relocation Numbers'!$C$2</f>
        <v>0</v>
      </c>
      <c r="AA129" s="43">
        <f>Displacement_Number!AA129*'Temporary Relocation Numbers'!$C$2</f>
        <v>0</v>
      </c>
      <c r="AB129" s="44">
        <f>Displacement_Number!AB129*'Temporary Relocation Numbers'!$I$2</f>
        <v>184.50757395385631</v>
      </c>
      <c r="AC129" s="44">
        <f>Displacement_Number!AC129*'Temporary Relocation Numbers'!$I$2</f>
        <v>221.13408450245441</v>
      </c>
      <c r="AD129" s="44">
        <f>Displacement_Number!AD129*'Temporary Relocation Numbers'!$I$2</f>
        <v>143.03272967691888</v>
      </c>
      <c r="AE129" s="44">
        <f>Displacement_Number!AE129*'Temporary Relocation Numbers'!$I$2</f>
        <v>171.43367986026368</v>
      </c>
      <c r="AF129" s="44">
        <f>Displacement_Number!AF129*'Temporary Relocation Numbers'!$I$2</f>
        <v>138.44659322275561</v>
      </c>
      <c r="AG129" s="44">
        <f>Displacement_Number!AG129*'Temporary Relocation Numbers'!$I$2</f>
        <v>52.936361505705129</v>
      </c>
      <c r="AH129" s="45">
        <f>Displacement_Number!AH129*'Temporary Relocation Numbers'!$O$2</f>
        <v>172345.53791364448</v>
      </c>
      <c r="AI129" s="45">
        <f>Displacement_Number!AI129*'Temporary Relocation Numbers'!$O$2</f>
        <v>346294.31269417563</v>
      </c>
      <c r="AJ129" s="45">
        <f>Displacement_Number!AJ129*'Temporary Relocation Numbers'!$O$2</f>
        <v>259756.1942460115</v>
      </c>
      <c r="AK129" s="45">
        <f>Displacement_Number!AK129*'Temporary Relocation Numbers'!$O$2</f>
        <v>141031.66758088273</v>
      </c>
      <c r="AL129" s="45">
        <f>Displacement_Number!AL129*'Temporary Relocation Numbers'!$O$2</f>
        <v>88837.713013159344</v>
      </c>
      <c r="AM129" s="45">
        <f>Displacement_Number!AM129*'Temporary Relocation Numbers'!$O$2</f>
        <v>45290.583966320628</v>
      </c>
    </row>
    <row r="130" spans="1:39" x14ac:dyDescent="0.35">
      <c r="A130">
        <v>2149</v>
      </c>
      <c r="B130" s="43">
        <f>Displacement_Number!B130*'Temporary Relocation Numbers'!$C$2</f>
        <v>0</v>
      </c>
      <c r="C130" s="43">
        <f>Displacement_Number!C130*'Temporary Relocation Numbers'!$C$2</f>
        <v>0</v>
      </c>
      <c r="D130" s="43">
        <f>Displacement_Number!D130*'Temporary Relocation Numbers'!$C$2</f>
        <v>0</v>
      </c>
      <c r="E130" s="43">
        <f>Displacement_Number!E130*'Temporary Relocation Numbers'!$C$2</f>
        <v>0</v>
      </c>
      <c r="F130" s="43">
        <f>Displacement_Number!F130*'Temporary Relocation Numbers'!$C$2</f>
        <v>0</v>
      </c>
      <c r="G130" s="43">
        <f>Displacement_Number!G130*'Temporary Relocation Numbers'!$C$2</f>
        <v>0</v>
      </c>
      <c r="H130" s="44">
        <f>Displacement_Number!H130*'Temporary Relocation Numbers'!$I$2</f>
        <v>199.38305425789687</v>
      </c>
      <c r="I130" s="44">
        <f>Displacement_Number!I130*'Temporary Relocation Numbers'!$I$2</f>
        <v>243.61609604993455</v>
      </c>
      <c r="J130" s="44">
        <f>Displacement_Number!J130*'Temporary Relocation Numbers'!$I$2</f>
        <v>159.24681181115636</v>
      </c>
      <c r="K130" s="44">
        <f>Displacement_Number!K130*'Temporary Relocation Numbers'!$I$2</f>
        <v>172.9129358791578</v>
      </c>
      <c r="L130" s="44">
        <f>Displacement_Number!L130*'Temporary Relocation Numbers'!$I$2</f>
        <v>142.18632755732474</v>
      </c>
      <c r="M130" s="44">
        <f>Displacement_Number!M130*'Temporary Relocation Numbers'!$I$2</f>
        <v>58.226290098174914</v>
      </c>
      <c r="N130" s="45">
        <f>Displacement_Number!N130*'Temporary Relocation Numbers'!$O$2</f>
        <v>187695.27714187448</v>
      </c>
      <c r="O130" s="45">
        <f>Displacement_Number!O130*'Temporary Relocation Numbers'!$O$2</f>
        <v>384481.02005973837</v>
      </c>
      <c r="P130" s="45">
        <f>Displacement_Number!P130*'Temporary Relocation Numbers'!$O$2</f>
        <v>291461.02449931845</v>
      </c>
      <c r="Q130" s="45">
        <f>Displacement_Number!Q130*'Temporary Relocation Numbers'!$O$2</f>
        <v>143359.74947354145</v>
      </c>
      <c r="R130" s="45">
        <f>Displacement_Number!R130*'Temporary Relocation Numbers'!$O$2</f>
        <v>91950.09633583817</v>
      </c>
      <c r="S130" s="45">
        <f>Displacement_Number!S130*'Temporary Relocation Numbers'!$O$2</f>
        <v>50205.605332876803</v>
      </c>
      <c r="U130">
        <v>2149</v>
      </c>
      <c r="V130" s="43">
        <f>Displacement_Number!V130*'Temporary Relocation Numbers'!$C$2</f>
        <v>0</v>
      </c>
      <c r="W130" s="43">
        <f>Displacement_Number!W130*'Temporary Relocation Numbers'!$C$2</f>
        <v>0</v>
      </c>
      <c r="X130" s="43">
        <f>Displacement_Number!X130*'Temporary Relocation Numbers'!$C$2</f>
        <v>0</v>
      </c>
      <c r="Y130" s="43">
        <f>Displacement_Number!Y130*'Temporary Relocation Numbers'!$C$2</f>
        <v>0</v>
      </c>
      <c r="Z130" s="43">
        <f>Displacement_Number!Z130*'Temporary Relocation Numbers'!$C$2</f>
        <v>0</v>
      </c>
      <c r="AA130" s="43">
        <f>Displacement_Number!AA130*'Temporary Relocation Numbers'!$C$2</f>
        <v>0</v>
      </c>
      <c r="AB130" s="44">
        <f>Displacement_Number!AB130*'Temporary Relocation Numbers'!$I$2</f>
        <v>185.62077279205641</v>
      </c>
      <c r="AC130" s="44">
        <f>Displacement_Number!AC130*'Temporary Relocation Numbers'!$I$2</f>
        <v>222.46826391135039</v>
      </c>
      <c r="AD130" s="44">
        <f>Displacement_Number!AD130*'Temporary Relocation Numbers'!$I$2</f>
        <v>143.89569624836577</v>
      </c>
      <c r="AE130" s="44">
        <f>Displacement_Number!AE130*'Temporary Relocation Numbers'!$I$2</f>
        <v>172.46799931479487</v>
      </c>
      <c r="AF130" s="44">
        <f>Displacement_Number!AF130*'Temporary Relocation Numbers'!$I$2</f>
        <v>139.28189002616423</v>
      </c>
      <c r="AG130" s="44">
        <f>Displacement_Number!AG130*'Temporary Relocation Numbers'!$I$2</f>
        <v>53.255745121585484</v>
      </c>
      <c r="AH130" s="45">
        <f>Displacement_Number!AH130*'Temporary Relocation Numbers'!$O$2</f>
        <v>174739.73664496638</v>
      </c>
      <c r="AI130" s="45">
        <f>Displacement_Number!AI130*'Temporary Relocation Numbers'!$O$2</f>
        <v>351104.98208633478</v>
      </c>
      <c r="AJ130" s="45">
        <f>Displacement_Number!AJ130*'Temporary Relocation Numbers'!$O$2</f>
        <v>263364.68889139313</v>
      </c>
      <c r="AK130" s="45">
        <f>Displacement_Number!AK130*'Temporary Relocation Numbers'!$O$2</f>
        <v>142990.85865531335</v>
      </c>
      <c r="AL130" s="45">
        <f>Displacement_Number!AL130*'Temporary Relocation Numbers'!$O$2</f>
        <v>90071.833387637598</v>
      </c>
      <c r="AM130" s="45">
        <f>Displacement_Number!AM130*'Temporary Relocation Numbers'!$O$2</f>
        <v>45919.754062545144</v>
      </c>
    </row>
    <row r="131" spans="1:39" x14ac:dyDescent="0.35">
      <c r="A131">
        <v>2150</v>
      </c>
      <c r="B131" s="43">
        <f>Displacement_Number!B131*'Temporary Relocation Numbers'!$C$2</f>
        <v>0</v>
      </c>
      <c r="C131" s="43">
        <f>Displacement_Number!C131*'Temporary Relocation Numbers'!$C$2</f>
        <v>0</v>
      </c>
      <c r="D131" s="43">
        <f>Displacement_Number!D131*'Temporary Relocation Numbers'!$C$2</f>
        <v>0</v>
      </c>
      <c r="E131" s="43">
        <f>Displacement_Number!E131*'Temporary Relocation Numbers'!$C$2</f>
        <v>0</v>
      </c>
      <c r="F131" s="43">
        <f>Displacement_Number!F131*'Temporary Relocation Numbers'!$C$2</f>
        <v>0</v>
      </c>
      <c r="G131" s="43">
        <f>Displacement_Number!G131*'Temporary Relocation Numbers'!$C$2</f>
        <v>0</v>
      </c>
      <c r="H131" s="44">
        <f>Displacement_Number!H131*'Temporary Relocation Numbers'!$I$2</f>
        <v>200.58600208058195</v>
      </c>
      <c r="I131" s="44">
        <f>Displacement_Number!I131*'Temporary Relocation Numbers'!$I$2</f>
        <v>245.08591731135044</v>
      </c>
      <c r="J131" s="44">
        <f>Displacement_Number!J131*'Temporary Relocation Numbers'!$I$2</f>
        <v>160.2076036209256</v>
      </c>
      <c r="K131" s="44">
        <f>Displacement_Number!K131*'Temporary Relocation Numbers'!$I$2</f>
        <v>173.9561802035268</v>
      </c>
      <c r="L131" s="44">
        <f>Displacement_Number!L131*'Temporary Relocation Numbers'!$I$2</f>
        <v>143.04418748823659</v>
      </c>
      <c r="M131" s="44">
        <f>Displacement_Number!M131*'Temporary Relocation Numbers'!$I$2</f>
        <v>58.577589706646286</v>
      </c>
      <c r="N131" s="45">
        <f>Displacement_Number!N131*'Temporary Relocation Numbers'!$O$2</f>
        <v>190302.71218108834</v>
      </c>
      <c r="O131" s="45">
        <f>Displacement_Number!O131*'Temporary Relocation Numbers'!$O$2</f>
        <v>389822.17354469612</v>
      </c>
      <c r="P131" s="45">
        <f>Displacement_Number!P131*'Temporary Relocation Numbers'!$O$2</f>
        <v>295509.95795900392</v>
      </c>
      <c r="Q131" s="45">
        <f>Displacement_Number!Q131*'Temporary Relocation Numbers'!$O$2</f>
        <v>145351.28191741687</v>
      </c>
      <c r="R131" s="45">
        <f>Displacement_Number!R131*'Temporary Relocation Numbers'!$O$2</f>
        <v>93227.453479267657</v>
      </c>
      <c r="S131" s="45">
        <f>Displacement_Number!S131*'Temporary Relocation Numbers'!$O$2</f>
        <v>50903.054179237137</v>
      </c>
      <c r="U131">
        <v>2150</v>
      </c>
      <c r="V131" s="43">
        <f>Displacement_Number!V131*'Temporary Relocation Numbers'!$C$2</f>
        <v>0</v>
      </c>
      <c r="W131" s="43">
        <f>Displacement_Number!W131*'Temporary Relocation Numbers'!$C$2</f>
        <v>0</v>
      </c>
      <c r="X131" s="43">
        <f>Displacement_Number!X131*'Temporary Relocation Numbers'!$C$2</f>
        <v>0</v>
      </c>
      <c r="Y131" s="43">
        <f>Displacement_Number!Y131*'Temporary Relocation Numbers'!$C$2</f>
        <v>0</v>
      </c>
      <c r="Z131" s="43">
        <f>Displacement_Number!Z131*'Temporary Relocation Numbers'!$C$2</f>
        <v>0</v>
      </c>
      <c r="AA131" s="43">
        <f>Displacement_Number!AA131*'Temporary Relocation Numbers'!$C$2</f>
        <v>0</v>
      </c>
      <c r="AB131" s="44">
        <f>Displacement_Number!AB131*'Temporary Relocation Numbers'!$I$2</f>
        <v>186.7406879488706</v>
      </c>
      <c r="AC131" s="44">
        <f>Displacement_Number!AC131*'Temporary Relocation Numbers'!$I$2</f>
        <v>223.81049289206666</v>
      </c>
      <c r="AD131" s="44">
        <f>Displacement_Number!AD131*'Temporary Relocation Numbers'!$I$2</f>
        <v>144.76386939948932</v>
      </c>
      <c r="AE131" s="44">
        <f>Displacement_Number!AE131*'Temporary Relocation Numbers'!$I$2</f>
        <v>173.50855918098196</v>
      </c>
      <c r="AF131" s="44">
        <f>Displacement_Number!AF131*'Temporary Relocation Numbers'!$I$2</f>
        <v>140.12222646784457</v>
      </c>
      <c r="AG131" s="44">
        <f>Displacement_Number!AG131*'Temporary Relocation Numbers'!$I$2</f>
        <v>53.577055690720478</v>
      </c>
      <c r="AH131" s="45">
        <f>Displacement_Number!AH131*'Temporary Relocation Numbers'!$O$2</f>
        <v>177167.19523108035</v>
      </c>
      <c r="AI131" s="45">
        <f>Displacement_Number!AI131*'Temporary Relocation Numbers'!$O$2</f>
        <v>355982.48058642994</v>
      </c>
      <c r="AJ131" s="45">
        <f>Displacement_Number!AJ131*'Temporary Relocation Numbers'!$O$2</f>
        <v>267023.31221087067</v>
      </c>
      <c r="AK131" s="45">
        <f>Displacement_Number!AK131*'Temporary Relocation Numbers'!$O$2</f>
        <v>144977.26652248262</v>
      </c>
      <c r="AL131" s="45">
        <f>Displacement_Number!AL131*'Temporary Relocation Numbers'!$O$2</f>
        <v>91323.097979892802</v>
      </c>
      <c r="AM131" s="45">
        <f>Displacement_Number!AM131*'Temporary Relocation Numbers'!$O$2</f>
        <v>46557.664496723301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AAC17-BF25-4454-BA95-52FE5D2A3270}">
  <sheetPr>
    <tabColor rgb="FFFF66FF"/>
  </sheetPr>
  <dimension ref="A1:AM131"/>
  <sheetViews>
    <sheetView topLeftCell="I1" zoomScale="55" zoomScaleNormal="55" workbookViewId="0">
      <selection activeCell="AD4" sqref="AD4"/>
    </sheetView>
  </sheetViews>
  <sheetFormatPr defaultColWidth="8.81640625" defaultRowHeight="14.5" x14ac:dyDescent="0.35"/>
  <cols>
    <col min="2" max="2" width="13.81640625" style="30" bestFit="1" customWidth="1"/>
    <col min="3" max="4" width="14.54296875" style="30" bestFit="1" customWidth="1"/>
    <col min="5" max="7" width="13.81640625" style="30" bestFit="1" customWidth="1"/>
    <col min="8" max="9" width="14.81640625" style="32" bestFit="1" customWidth="1"/>
    <col min="10" max="13" width="13.81640625" style="32" bestFit="1" customWidth="1"/>
    <col min="14" max="14" width="16.1796875" style="34" bestFit="1" customWidth="1"/>
    <col min="15" max="16" width="17.453125" style="34" bestFit="1" customWidth="1"/>
    <col min="17" max="17" width="16.1796875" style="34" bestFit="1" customWidth="1"/>
    <col min="18" max="19" width="15.81640625" style="34" bestFit="1" customWidth="1"/>
    <col min="22" max="22" width="13.81640625" style="30" bestFit="1" customWidth="1"/>
    <col min="23" max="24" width="14.54296875" style="30" bestFit="1" customWidth="1"/>
    <col min="25" max="27" width="13.81640625" style="30" bestFit="1" customWidth="1"/>
    <col min="28" max="29" width="14.81640625" style="32" bestFit="1" customWidth="1"/>
    <col min="30" max="33" width="13.81640625" style="32" bestFit="1" customWidth="1"/>
    <col min="34" max="34" width="16.1796875" style="34" bestFit="1" customWidth="1"/>
    <col min="35" max="36" width="17.453125" style="34" bestFit="1" customWidth="1"/>
    <col min="37" max="37" width="16.1796875" style="34" bestFit="1" customWidth="1"/>
    <col min="38" max="39" width="15.81640625" style="34" bestFit="1" customWidth="1"/>
  </cols>
  <sheetData>
    <row r="1" spans="1:39" x14ac:dyDescent="0.35">
      <c r="A1" t="s">
        <v>132</v>
      </c>
      <c r="U1" t="s">
        <v>132</v>
      </c>
    </row>
    <row r="2" spans="1:39" x14ac:dyDescent="0.35">
      <c r="B2" s="30" t="s">
        <v>126</v>
      </c>
      <c r="H2" s="32" t="s">
        <v>127</v>
      </c>
      <c r="N2" s="34" t="s">
        <v>128</v>
      </c>
      <c r="V2" s="30" t="s">
        <v>126</v>
      </c>
      <c r="AB2" s="32" t="s">
        <v>127</v>
      </c>
      <c r="AH2" s="34" t="s">
        <v>128</v>
      </c>
    </row>
    <row r="3" spans="1:39" x14ac:dyDescent="0.35">
      <c r="A3" s="1" t="s">
        <v>0</v>
      </c>
      <c r="B3" s="31" t="s">
        <v>1</v>
      </c>
      <c r="C3" s="31" t="s">
        <v>2</v>
      </c>
      <c r="D3" s="31" t="s">
        <v>3</v>
      </c>
      <c r="E3" s="31" t="s">
        <v>4</v>
      </c>
      <c r="F3" s="31" t="s">
        <v>5</v>
      </c>
      <c r="G3" s="31" t="s">
        <v>6</v>
      </c>
      <c r="H3" s="33" t="s">
        <v>1</v>
      </c>
      <c r="I3" s="33" t="s">
        <v>2</v>
      </c>
      <c r="J3" s="33" t="s">
        <v>3</v>
      </c>
      <c r="K3" s="33" t="s">
        <v>4</v>
      </c>
      <c r="L3" s="33" t="s">
        <v>5</v>
      </c>
      <c r="M3" s="33" t="s">
        <v>6</v>
      </c>
      <c r="N3" s="35" t="s">
        <v>1</v>
      </c>
      <c r="O3" s="35" t="s">
        <v>2</v>
      </c>
      <c r="P3" s="35" t="s">
        <v>3</v>
      </c>
      <c r="Q3" s="35" t="s">
        <v>4</v>
      </c>
      <c r="R3" s="35" t="s">
        <v>5</v>
      </c>
      <c r="S3" s="35" t="s">
        <v>6</v>
      </c>
      <c r="U3" s="1" t="s">
        <v>0</v>
      </c>
      <c r="V3" s="31" t="s">
        <v>1</v>
      </c>
      <c r="W3" s="31" t="s">
        <v>2</v>
      </c>
      <c r="X3" s="31" t="s">
        <v>3</v>
      </c>
      <c r="Y3" s="31" t="s">
        <v>4</v>
      </c>
      <c r="Z3" s="31" t="s">
        <v>5</v>
      </c>
      <c r="AA3" s="31" t="s">
        <v>6</v>
      </c>
      <c r="AB3" s="33" t="s">
        <v>1</v>
      </c>
      <c r="AC3" s="33" t="s">
        <v>2</v>
      </c>
      <c r="AD3" s="33" t="s">
        <v>3</v>
      </c>
      <c r="AE3" s="33" t="s">
        <v>4</v>
      </c>
      <c r="AF3" s="33" t="s">
        <v>5</v>
      </c>
      <c r="AG3" s="33" t="s">
        <v>6</v>
      </c>
      <c r="AH3" s="35" t="s">
        <v>1</v>
      </c>
      <c r="AI3" s="35" t="s">
        <v>2</v>
      </c>
      <c r="AJ3" s="35" t="s">
        <v>3</v>
      </c>
      <c r="AK3" s="35" t="s">
        <v>4</v>
      </c>
      <c r="AL3" s="35" t="s">
        <v>5</v>
      </c>
      <c r="AM3" s="35" t="s">
        <v>6</v>
      </c>
    </row>
    <row r="4" spans="1:39" x14ac:dyDescent="0.35">
      <c r="A4">
        <v>2023</v>
      </c>
      <c r="B4" s="51">
        <f>'Temporary Relocation Numbers'!B4*Assumptions!C$21</f>
        <v>0</v>
      </c>
      <c r="C4" s="51">
        <f>'Temporary Relocation Numbers'!C4*Assumptions!D$21</f>
        <v>0</v>
      </c>
      <c r="D4" s="51">
        <f>'Temporary Relocation Numbers'!D4*Assumptions!E$21</f>
        <v>0</v>
      </c>
      <c r="E4" s="51">
        <f>'Temporary Relocation Numbers'!E4*Assumptions!F$21</f>
        <v>0</v>
      </c>
      <c r="F4" s="51">
        <f>'Temporary Relocation Numbers'!F4*Assumptions!G$21</f>
        <v>0</v>
      </c>
      <c r="G4" s="51">
        <f>'Temporary Relocation Numbers'!G4*Assumptions!H$21</f>
        <v>0</v>
      </c>
      <c r="H4" s="52">
        <f>'Temporary Relocation Numbers'!H4*Assumptions!C$21</f>
        <v>192692.00898753043</v>
      </c>
      <c r="I4" s="52">
        <f>'Temporary Relocation Numbers'!I4*Assumptions!D$21</f>
        <v>224281.73977852013</v>
      </c>
      <c r="J4" s="52">
        <f>'Temporary Relocation Numbers'!J4*Assumptions!E$21</f>
        <v>154303.47675693006</v>
      </c>
      <c r="K4" s="52">
        <f>'Temporary Relocation Numbers'!K4*Assumptions!F$21</f>
        <v>142652.92131714078</v>
      </c>
      <c r="L4" s="52">
        <f>'Temporary Relocation Numbers'!L4*Assumptions!G$21</f>
        <v>114440.7070843269</v>
      </c>
      <c r="M4" s="52">
        <f>'Temporary Relocation Numbers'!M4*Assumptions!H$21</f>
        <v>48446.923655510895</v>
      </c>
      <c r="N4" s="53">
        <f>'Temporary Relocation Numbers'!N4*Assumptions!C$21</f>
        <v>68052278.970415473</v>
      </c>
      <c r="O4" s="53">
        <f>'Temporary Relocation Numbers'!O4*Assumptions!D$21</f>
        <v>132793467.46904032</v>
      </c>
      <c r="P4" s="53">
        <f>'Temporary Relocation Numbers'!P4*Assumptions!E$21</f>
        <v>105949599.91122663</v>
      </c>
      <c r="Q4" s="53">
        <f>'Temporary Relocation Numbers'!Q4*Assumptions!F$21</f>
        <v>44370496.355180182</v>
      </c>
      <c r="R4" s="53">
        <f>'Temporary Relocation Numbers'!R4*Assumptions!G$21</f>
        <v>27764429.393765267</v>
      </c>
      <c r="S4" s="53">
        <f>'Temporary Relocation Numbers'!S4*Assumptions!H$21</f>
        <v>15671593.619071417</v>
      </c>
      <c r="U4">
        <v>2023</v>
      </c>
      <c r="V4" s="51">
        <f>'Temporary Relocation Numbers'!V4*Assumptions!C$21</f>
        <v>0</v>
      </c>
      <c r="W4" s="51">
        <f>'Temporary Relocation Numbers'!W4*Assumptions!D$21</f>
        <v>0</v>
      </c>
      <c r="X4" s="51">
        <f>'Temporary Relocation Numbers'!X4*Assumptions!E$21</f>
        <v>0</v>
      </c>
      <c r="Y4" s="51">
        <f>'Temporary Relocation Numbers'!Y4*Assumptions!F$21</f>
        <v>0</v>
      </c>
      <c r="Z4" s="51">
        <f>'Temporary Relocation Numbers'!Z4*Assumptions!G$21</f>
        <v>0</v>
      </c>
      <c r="AA4" s="51">
        <f>'Temporary Relocation Numbers'!AA4*Assumptions!H$21</f>
        <v>0</v>
      </c>
      <c r="AB4" s="52">
        <f>'Temporary Relocation Numbers'!AB4*Assumptions!C$21</f>
        <v>179391.57242949429</v>
      </c>
      <c r="AC4" s="52">
        <f>'Temporary Relocation Numbers'!AC4*Assumptions!D$21</f>
        <v>204812.28492109766</v>
      </c>
      <c r="AD4" s="52">
        <f>'Temporary Relocation Numbers'!AD4*Assumptions!E$21</f>
        <v>139428.89009176669</v>
      </c>
      <c r="AE4" s="52">
        <f>'Temporary Relocation Numbers'!AE4*Assumptions!F$21</f>
        <v>142285.84929685239</v>
      </c>
      <c r="AF4" s="52">
        <f>'Temporary Relocation Numbers'!AF4*Assumptions!G$21</f>
        <v>112103.02883875671</v>
      </c>
      <c r="AG4" s="52">
        <f>'Temporary Relocation Numbers'!AG4*Assumptions!H$21</f>
        <v>44311.203990028305</v>
      </c>
      <c r="AH4" s="53">
        <f>'Temporary Relocation Numbers'!AH4*Assumptions!C$21</f>
        <v>63355016.100867212</v>
      </c>
      <c r="AI4" s="53">
        <f>'Temporary Relocation Numbers'!AI4*Assumptions!D$21</f>
        <v>121265928.83481093</v>
      </c>
      <c r="AJ4" s="53">
        <f>'Temporary Relocation Numbers'!AJ4*Assumptions!E$21</f>
        <v>95736242.836314529</v>
      </c>
      <c r="AK4" s="53">
        <f>'Temporary Relocation Numbers'!AK4*Assumptions!F$21</f>
        <v>44256322.964352213</v>
      </c>
      <c r="AL4" s="53">
        <f>'Temporary Relocation Numbers'!AL4*Assumptions!G$21</f>
        <v>27197285.898691881</v>
      </c>
      <c r="AM4" s="53">
        <f>'Temporary Relocation Numbers'!AM4*Assumptions!H$21</f>
        <v>14333772.49381876</v>
      </c>
    </row>
    <row r="5" spans="1:39" x14ac:dyDescent="0.35">
      <c r="A5">
        <v>2024</v>
      </c>
      <c r="B5" s="51">
        <f>'Temporary Relocation Numbers'!B5*Assumptions!C$21</f>
        <v>0</v>
      </c>
      <c r="C5" s="51">
        <f>'Temporary Relocation Numbers'!C5*Assumptions!D$21</f>
        <v>0</v>
      </c>
      <c r="D5" s="51">
        <f>'Temporary Relocation Numbers'!D5*Assumptions!E$21</f>
        <v>0</v>
      </c>
      <c r="E5" s="51">
        <f>'Temporary Relocation Numbers'!E5*Assumptions!F$21</f>
        <v>0</v>
      </c>
      <c r="F5" s="51">
        <f>'Temporary Relocation Numbers'!F5*Assumptions!G$21</f>
        <v>0</v>
      </c>
      <c r="G5" s="51">
        <f>'Temporary Relocation Numbers'!G5*Assumptions!H$21</f>
        <v>0</v>
      </c>
      <c r="H5" s="52">
        <f>'Temporary Relocation Numbers'!H5*Assumptions!C$21</f>
        <v>193854.58738980792</v>
      </c>
      <c r="I5" s="52">
        <f>'Temporary Relocation Numbers'!I5*Assumptions!D$21</f>
        <v>225634.91009451702</v>
      </c>
      <c r="J5" s="52">
        <f>'Temporary Relocation Numbers'!J5*Assumptions!E$21</f>
        <v>155234.44369435785</v>
      </c>
      <c r="K5" s="52">
        <f>'Temporary Relocation Numbers'!K5*Assumptions!F$21</f>
        <v>143513.59637168248</v>
      </c>
      <c r="L5" s="52">
        <f>'Temporary Relocation Numbers'!L5*Assumptions!G$21</f>
        <v>115131.16796589989</v>
      </c>
      <c r="M5" s="52">
        <f>'Temporary Relocation Numbers'!M5*Assumptions!H$21</f>
        <v>48739.220919910316</v>
      </c>
      <c r="N5" s="53">
        <f>'Temporary Relocation Numbers'!N5*Assumptions!C$21</f>
        <v>68997651.168308824</v>
      </c>
      <c r="O5" s="53">
        <f>'Temporary Relocation Numbers'!O5*Assumptions!D$21</f>
        <v>134638214.68553931</v>
      </c>
      <c r="P5" s="53">
        <f>'Temporary Relocation Numbers'!P5*Assumptions!E$21</f>
        <v>107421436.08849177</v>
      </c>
      <c r="Q5" s="53">
        <f>'Temporary Relocation Numbers'!Q5*Assumptions!F$21</f>
        <v>44986884.730346128</v>
      </c>
      <c r="R5" s="53">
        <f>'Temporary Relocation Numbers'!R5*Assumptions!G$21</f>
        <v>28150128.741918605</v>
      </c>
      <c r="S5" s="53">
        <f>'Temporary Relocation Numbers'!S5*Assumptions!H$21</f>
        <v>15889301.080574555</v>
      </c>
      <c r="U5">
        <v>2024</v>
      </c>
      <c r="V5" s="51">
        <f>'Temporary Relocation Numbers'!V5*Assumptions!C$21</f>
        <v>0</v>
      </c>
      <c r="W5" s="51">
        <f>'Temporary Relocation Numbers'!W5*Assumptions!D$21</f>
        <v>0</v>
      </c>
      <c r="X5" s="51">
        <f>'Temporary Relocation Numbers'!X5*Assumptions!E$21</f>
        <v>0</v>
      </c>
      <c r="Y5" s="51">
        <f>'Temporary Relocation Numbers'!Y5*Assumptions!F$21</f>
        <v>0</v>
      </c>
      <c r="Z5" s="51">
        <f>'Temporary Relocation Numbers'!Z5*Assumptions!G$21</f>
        <v>0</v>
      </c>
      <c r="AA5" s="51">
        <f>'Temporary Relocation Numbers'!AA5*Assumptions!H$21</f>
        <v>0</v>
      </c>
      <c r="AB5" s="52">
        <f>'Temporary Relocation Numbers'!AB5*Assumptions!C$21</f>
        <v>180473.90463804279</v>
      </c>
      <c r="AC5" s="52">
        <f>'Temporary Relocation Numbers'!AC5*Assumptions!D$21</f>
        <v>206047.98919457267</v>
      </c>
      <c r="AD5" s="52">
        <f>'Temporary Relocation Numbers'!AD5*Assumptions!E$21</f>
        <v>140270.11343634603</v>
      </c>
      <c r="AE5" s="52">
        <f>'Temporary Relocation Numbers'!AE5*Assumptions!F$21</f>
        <v>143144.30967728744</v>
      </c>
      <c r="AF5" s="52">
        <f>'Temporary Relocation Numbers'!AF5*Assumptions!G$21</f>
        <v>112779.38568843935</v>
      </c>
      <c r="AG5" s="52">
        <f>'Temporary Relocation Numbers'!AG5*Assumptions!H$21</f>
        <v>44578.549008684749</v>
      </c>
      <c r="AH5" s="53">
        <f>'Temporary Relocation Numbers'!AH5*Assumptions!C$21</f>
        <v>64235134.617469467</v>
      </c>
      <c r="AI5" s="53">
        <f>'Temporary Relocation Numbers'!AI5*Assumptions!D$21</f>
        <v>122950537.18895555</v>
      </c>
      <c r="AJ5" s="53">
        <f>'Temporary Relocation Numbers'!AJ5*Assumptions!E$21</f>
        <v>97066196.567144975</v>
      </c>
      <c r="AK5" s="53">
        <f>'Temporary Relocation Numbers'!AK5*Assumptions!F$21</f>
        <v>44871125.259653375</v>
      </c>
      <c r="AL5" s="53">
        <f>'Temporary Relocation Numbers'!AL5*Assumptions!G$21</f>
        <v>27575106.573264107</v>
      </c>
      <c r="AM5" s="53">
        <f>'Temporary Relocation Numbers'!AM5*Assumptions!H$21</f>
        <v>14532895.142047418</v>
      </c>
    </row>
    <row r="6" spans="1:39" x14ac:dyDescent="0.35">
      <c r="A6">
        <v>2025</v>
      </c>
      <c r="B6" s="51">
        <f>'Temporary Relocation Numbers'!B6*Assumptions!C$21</f>
        <v>0</v>
      </c>
      <c r="C6" s="51">
        <f>'Temporary Relocation Numbers'!C6*Assumptions!D$21</f>
        <v>0</v>
      </c>
      <c r="D6" s="51">
        <f>'Temporary Relocation Numbers'!D6*Assumptions!E$21</f>
        <v>0</v>
      </c>
      <c r="E6" s="51">
        <f>'Temporary Relocation Numbers'!E6*Assumptions!F$21</f>
        <v>0</v>
      </c>
      <c r="F6" s="51">
        <f>'Temporary Relocation Numbers'!F6*Assumptions!G$21</f>
        <v>0</v>
      </c>
      <c r="G6" s="51">
        <f>'Temporary Relocation Numbers'!G6*Assumptions!H$21</f>
        <v>0</v>
      </c>
      <c r="H6" s="52">
        <f>'Temporary Relocation Numbers'!H6*Assumptions!C$21</f>
        <v>195024.18003491027</v>
      </c>
      <c r="I6" s="52">
        <f>'Temporary Relocation Numbers'!I6*Assumptions!D$21</f>
        <v>226996.24456113044</v>
      </c>
      <c r="J6" s="52">
        <f>'Temporary Relocation Numbers'!J6*Assumptions!E$21</f>
        <v>156171.02748149511</v>
      </c>
      <c r="K6" s="52">
        <f>'Temporary Relocation Numbers'!K6*Assumptions!F$21</f>
        <v>144379.46418037656</v>
      </c>
      <c r="L6" s="52">
        <f>'Temporary Relocation Numbers'!L6*Assumptions!G$21</f>
        <v>115825.79463988302</v>
      </c>
      <c r="M6" s="52">
        <f>'Temporary Relocation Numbers'!M6*Assumptions!H$21</f>
        <v>49033.281716115867</v>
      </c>
      <c r="N6" s="53">
        <f>'Temporary Relocation Numbers'!N6*Assumptions!C$21</f>
        <v>69956156.337001547</v>
      </c>
      <c r="O6" s="53">
        <f>'Temporary Relocation Numbers'!O6*Assumptions!D$21</f>
        <v>136508588.85762304</v>
      </c>
      <c r="P6" s="53">
        <f>'Temporary Relocation Numbers'!P6*Assumptions!E$21</f>
        <v>108913718.79631975</v>
      </c>
      <c r="Q6" s="53">
        <f>'Temporary Relocation Numbers'!Q6*Assumptions!F$21</f>
        <v>45611835.881686568</v>
      </c>
      <c r="R6" s="53">
        <f>'Temporary Relocation Numbers'!R6*Assumptions!G$21</f>
        <v>28541186.168390647</v>
      </c>
      <c r="S6" s="53">
        <f>'Temporary Relocation Numbers'!S6*Assumptions!H$21</f>
        <v>16110032.901944747</v>
      </c>
      <c r="U6">
        <v>2025</v>
      </c>
      <c r="V6" s="51">
        <f>'Temporary Relocation Numbers'!V6*Assumptions!C$21</f>
        <v>0</v>
      </c>
      <c r="W6" s="51">
        <f>'Temporary Relocation Numbers'!W6*Assumptions!D$21</f>
        <v>0</v>
      </c>
      <c r="X6" s="51">
        <f>'Temporary Relocation Numbers'!X6*Assumptions!E$21</f>
        <v>0</v>
      </c>
      <c r="Y6" s="51">
        <f>'Temporary Relocation Numbers'!Y6*Assumptions!F$21</f>
        <v>0</v>
      </c>
      <c r="Z6" s="51">
        <f>'Temporary Relocation Numbers'!Z6*Assumptions!G$21</f>
        <v>0</v>
      </c>
      <c r="AA6" s="51">
        <f>'Temporary Relocation Numbers'!AA6*Assumptions!H$21</f>
        <v>0</v>
      </c>
      <c r="AB6" s="52">
        <f>'Temporary Relocation Numbers'!AB6*Assumptions!C$21</f>
        <v>181562.7669360142</v>
      </c>
      <c r="AC6" s="52">
        <f>'Temporary Relocation Numbers'!AC6*Assumptions!D$21</f>
        <v>207291.14890487399</v>
      </c>
      <c r="AD6" s="52">
        <f>'Temporary Relocation Numbers'!AD6*Assumptions!E$21</f>
        <v>141116.41217609643</v>
      </c>
      <c r="AE6" s="52">
        <f>'Temporary Relocation Numbers'!AE6*Assumptions!F$21</f>
        <v>144007.94944997001</v>
      </c>
      <c r="AF6" s="52">
        <f>'Temporary Relocation Numbers'!AF6*Assumptions!G$21</f>
        <v>113459.82323596624</v>
      </c>
      <c r="AG6" s="52">
        <f>'Temporary Relocation Numbers'!AG6*Assumptions!H$21</f>
        <v>44847.507013506416</v>
      </c>
      <c r="AH6" s="53">
        <f>'Temporary Relocation Numbers'!AH6*Assumptions!C$21</f>
        <v>65127479.610378392</v>
      </c>
      <c r="AI6" s="53">
        <f>'Temporary Relocation Numbers'!AI6*Assumptions!D$21</f>
        <v>124658547.87328576</v>
      </c>
      <c r="AJ6" s="53">
        <f>'Temporary Relocation Numbers'!AJ6*Assumptions!E$21</f>
        <v>98414625.818569779</v>
      </c>
      <c r="AK6" s="53">
        <f>'Temporary Relocation Numbers'!AK6*Assumptions!F$21</f>
        <v>45494468.297542036</v>
      </c>
      <c r="AL6" s="53">
        <f>'Temporary Relocation Numbers'!AL6*Assumptions!G$21</f>
        <v>27958175.876786523</v>
      </c>
      <c r="AM6" s="53">
        <f>'Temporary Relocation Numbers'!AM6*Assumptions!H$21</f>
        <v>14734783.972664887</v>
      </c>
    </row>
    <row r="7" spans="1:39" x14ac:dyDescent="0.35">
      <c r="A7">
        <v>2026</v>
      </c>
      <c r="B7" s="51">
        <f>'Temporary Relocation Numbers'!B7*Assumptions!C$21</f>
        <v>0</v>
      </c>
      <c r="C7" s="51">
        <f>'Temporary Relocation Numbers'!C7*Assumptions!D$21</f>
        <v>0</v>
      </c>
      <c r="D7" s="51">
        <f>'Temporary Relocation Numbers'!D7*Assumptions!E$21</f>
        <v>0</v>
      </c>
      <c r="E7" s="51">
        <f>'Temporary Relocation Numbers'!E7*Assumptions!F$21</f>
        <v>0</v>
      </c>
      <c r="F7" s="51">
        <f>'Temporary Relocation Numbers'!F7*Assumptions!G$21</f>
        <v>0</v>
      </c>
      <c r="G7" s="51">
        <f>'Temporary Relocation Numbers'!G7*Assumptions!H$21</f>
        <v>0</v>
      </c>
      <c r="H7" s="52">
        <f>'Temporary Relocation Numbers'!H7*Assumptions!C$21</f>
        <v>196200.82924222189</v>
      </c>
      <c r="I7" s="52">
        <f>'Temporary Relocation Numbers'!I7*Assumptions!D$21</f>
        <v>228365.79243554155</v>
      </c>
      <c r="J7" s="52">
        <f>'Temporary Relocation Numbers'!J7*Assumptions!E$21</f>
        <v>157113.26200676401</v>
      </c>
      <c r="K7" s="52">
        <f>'Temporary Relocation Numbers'!K7*Assumptions!F$21</f>
        <v>145250.55607292804</v>
      </c>
      <c r="L7" s="52">
        <f>'Temporary Relocation Numbers'!L7*Assumptions!G$21</f>
        <v>116524.61223996147</v>
      </c>
      <c r="M7" s="52">
        <f>'Temporary Relocation Numbers'!M7*Assumptions!H$21</f>
        <v>49329.116684132801</v>
      </c>
      <c r="N7" s="53">
        <f>'Temporary Relocation Numbers'!N7*Assumptions!C$21</f>
        <v>70927976.917782292</v>
      </c>
      <c r="O7" s="53">
        <f>'Temporary Relocation Numbers'!O7*Assumptions!D$21</f>
        <v>138404945.99116963</v>
      </c>
      <c r="P7" s="53">
        <f>'Temporary Relocation Numbers'!P7*Assumptions!E$21</f>
        <v>110426732.07489015</v>
      </c>
      <c r="Q7" s="53">
        <f>'Temporary Relocation Numbers'!Q7*Assumptions!F$21</f>
        <v>46245468.762022093</v>
      </c>
      <c r="R7" s="53">
        <f>'Temporary Relocation Numbers'!R7*Assumptions!G$21</f>
        <v>28937676.106813204</v>
      </c>
      <c r="S7" s="53">
        <f>'Temporary Relocation Numbers'!S7*Assumptions!H$21</f>
        <v>16333831.097142095</v>
      </c>
      <c r="U7">
        <v>2026</v>
      </c>
      <c r="V7" s="51">
        <f>'Temporary Relocation Numbers'!V7*Assumptions!C$21</f>
        <v>0</v>
      </c>
      <c r="W7" s="51">
        <f>'Temporary Relocation Numbers'!W7*Assumptions!D$21</f>
        <v>0</v>
      </c>
      <c r="X7" s="51">
        <f>'Temporary Relocation Numbers'!X7*Assumptions!E$21</f>
        <v>0</v>
      </c>
      <c r="Y7" s="51">
        <f>'Temporary Relocation Numbers'!Y7*Assumptions!F$21</f>
        <v>0</v>
      </c>
      <c r="Z7" s="51">
        <f>'Temporary Relocation Numbers'!Z7*Assumptions!G$21</f>
        <v>0</v>
      </c>
      <c r="AA7" s="51">
        <f>'Temporary Relocation Numbers'!AA7*Assumptions!H$21</f>
        <v>0</v>
      </c>
      <c r="AB7" s="52">
        <f>'Temporary Relocation Numbers'!AB7*Assumptions!C$21</f>
        <v>182658.19872172573</v>
      </c>
      <c r="AC7" s="52">
        <f>'Temporary Relocation Numbers'!AC7*Assumptions!D$21</f>
        <v>208541.80903326414</v>
      </c>
      <c r="AD7" s="52">
        <f>'Temporary Relocation Numbers'!AD7*Assumptions!E$21</f>
        <v>141967.81693265506</v>
      </c>
      <c r="AE7" s="52">
        <f>'Temporary Relocation Numbers'!AE7*Assumptions!F$21</f>
        <v>144876.79986398813</v>
      </c>
      <c r="AF7" s="52">
        <f>'Temporary Relocation Numbers'!AF7*Assumptions!G$21</f>
        <v>114144.36610161717</v>
      </c>
      <c r="AG7" s="52">
        <f>'Temporary Relocation Numbers'!AG7*Assumptions!H$21</f>
        <v>45118.08773620399</v>
      </c>
      <c r="AH7" s="53">
        <f>'Temporary Relocation Numbers'!AH7*Assumptions!C$21</f>
        <v>66032220.927995175</v>
      </c>
      <c r="AI7" s="53">
        <f>'Temporary Relocation Numbers'!AI7*Assumptions!D$21</f>
        <v>126390285.98951247</v>
      </c>
      <c r="AJ7" s="53">
        <f>'Temporary Relocation Numbers'!AJ7*Assumptions!E$21</f>
        <v>99781787.249789432</v>
      </c>
      <c r="AK7" s="53">
        <f>'Temporary Relocation Numbers'!AK7*Assumptions!F$21</f>
        <v>46126470.72475148</v>
      </c>
      <c r="AL7" s="53">
        <f>'Temporary Relocation Numbers'!AL7*Assumptions!G$21</f>
        <v>28346566.72243648</v>
      </c>
      <c r="AM7" s="53">
        <f>'Temporary Relocation Numbers'!AM7*Assumptions!H$21</f>
        <v>14939477.413067928</v>
      </c>
    </row>
    <row r="8" spans="1:39" x14ac:dyDescent="0.35">
      <c r="A8">
        <v>2027</v>
      </c>
      <c r="B8" s="51">
        <f>'Temporary Relocation Numbers'!B8*Assumptions!C$21</f>
        <v>0</v>
      </c>
      <c r="C8" s="51">
        <f>'Temporary Relocation Numbers'!C8*Assumptions!D$21</f>
        <v>0</v>
      </c>
      <c r="D8" s="51">
        <f>'Temporary Relocation Numbers'!D8*Assumptions!E$21</f>
        <v>0</v>
      </c>
      <c r="E8" s="51">
        <f>'Temporary Relocation Numbers'!E8*Assumptions!F$21</f>
        <v>0</v>
      </c>
      <c r="F8" s="51">
        <f>'Temporary Relocation Numbers'!F8*Assumptions!G$21</f>
        <v>0</v>
      </c>
      <c r="G8" s="51">
        <f>'Temporary Relocation Numbers'!G8*Assumptions!H$21</f>
        <v>0</v>
      </c>
      <c r="H8" s="52">
        <f>'Temporary Relocation Numbers'!H8*Assumptions!C$21</f>
        <v>197384.57758645504</v>
      </c>
      <c r="I8" s="52">
        <f>'Temporary Relocation Numbers'!I8*Assumptions!D$21</f>
        <v>229743.60327211712</v>
      </c>
      <c r="J8" s="52">
        <f>'Temporary Relocation Numbers'!J8*Assumptions!E$21</f>
        <v>158061.18136304748</v>
      </c>
      <c r="K8" s="52">
        <f>'Temporary Relocation Numbers'!K8*Assumptions!F$21</f>
        <v>146126.90356806529</v>
      </c>
      <c r="L8" s="52">
        <f>'Temporary Relocation Numbers'!L8*Assumptions!G$21</f>
        <v>117227.64605146067</v>
      </c>
      <c r="M8" s="52">
        <f>'Temporary Relocation Numbers'!M8*Assumptions!H$21</f>
        <v>49626.736528161251</v>
      </c>
      <c r="N8" s="53">
        <f>'Temporary Relocation Numbers'!N8*Assumptions!C$21</f>
        <v>71913297.886387065</v>
      </c>
      <c r="O8" s="53">
        <f>'Temporary Relocation Numbers'!O8*Assumptions!D$21</f>
        <v>140327647.0376381</v>
      </c>
      <c r="P8" s="53">
        <f>'Temporary Relocation Numbers'!P8*Assumptions!E$21</f>
        <v>111960763.91022664</v>
      </c>
      <c r="Q8" s="53">
        <f>'Temporary Relocation Numbers'!Q8*Assumptions!F$21</f>
        <v>46887903.976648286</v>
      </c>
      <c r="R8" s="53">
        <f>'Temporary Relocation Numbers'!R8*Assumptions!G$21</f>
        <v>29339674.024839088</v>
      </c>
      <c r="S8" s="53">
        <f>'Temporary Relocation Numbers'!S8*Assumptions!H$21</f>
        <v>16560738.26377845</v>
      </c>
      <c r="U8">
        <v>2027</v>
      </c>
      <c r="V8" s="51">
        <f>'Temporary Relocation Numbers'!V8*Assumptions!C$21</f>
        <v>0</v>
      </c>
      <c r="W8" s="51">
        <f>'Temporary Relocation Numbers'!W8*Assumptions!D$21</f>
        <v>0</v>
      </c>
      <c r="X8" s="51">
        <f>'Temporary Relocation Numbers'!X8*Assumptions!E$21</f>
        <v>0</v>
      </c>
      <c r="Y8" s="51">
        <f>'Temporary Relocation Numbers'!Y8*Assumptions!F$21</f>
        <v>0</v>
      </c>
      <c r="Z8" s="51">
        <f>'Temporary Relocation Numbers'!Z8*Assumptions!G$21</f>
        <v>0</v>
      </c>
      <c r="AA8" s="51">
        <f>'Temporary Relocation Numbers'!AA8*Assumptions!H$21</f>
        <v>0</v>
      </c>
      <c r="AB8" s="52">
        <f>'Temporary Relocation Numbers'!AB8*Assumptions!C$21</f>
        <v>183760.23963119867</v>
      </c>
      <c r="AC8" s="52">
        <f>'Temporary Relocation Numbers'!AC8*Assumptions!D$21</f>
        <v>209800.01483239321</v>
      </c>
      <c r="AD8" s="52">
        <f>'Temporary Relocation Numbers'!AD8*Assumptions!E$21</f>
        <v>142824.35851241028</v>
      </c>
      <c r="AE8" s="52">
        <f>'Temporary Relocation Numbers'!AE8*Assumptions!F$21</f>
        <v>145750.89235696671</v>
      </c>
      <c r="AF8" s="52">
        <f>'Temporary Relocation Numbers'!AF8*Assumptions!G$21</f>
        <v>114833.03905421472</v>
      </c>
      <c r="AG8" s="52">
        <f>'Temporary Relocation Numbers'!AG8*Assumptions!H$21</f>
        <v>45390.300967202922</v>
      </c>
      <c r="AH8" s="53">
        <f>'Temporary Relocation Numbers'!AH8*Assumptions!C$21</f>
        <v>66949530.778229818</v>
      </c>
      <c r="AI8" s="53">
        <f>'Temporary Relocation Numbers'!AI8*Assumptions!D$21</f>
        <v>128146081.15561143</v>
      </c>
      <c r="AJ8" s="53">
        <f>'Temporary Relocation Numbers'!AJ8*Assumptions!E$21</f>
        <v>101167941.08547607</v>
      </c>
      <c r="AK8" s="53">
        <f>'Temporary Relocation Numbers'!AK8*Assumptions!F$21</f>
        <v>46767252.83623784</v>
      </c>
      <c r="AL8" s="53">
        <f>'Temporary Relocation Numbers'!AL8*Assumptions!G$21</f>
        <v>28740353.036290418</v>
      </c>
      <c r="AM8" s="53">
        <f>'Temporary Relocation Numbers'!AM8*Assumptions!H$21</f>
        <v>15147014.424481018</v>
      </c>
    </row>
    <row r="9" spans="1:39" x14ac:dyDescent="0.35">
      <c r="A9">
        <v>2028</v>
      </c>
      <c r="B9" s="51">
        <f>'Temporary Relocation Numbers'!B9*Assumptions!C$21</f>
        <v>0</v>
      </c>
      <c r="C9" s="51">
        <f>'Temporary Relocation Numbers'!C9*Assumptions!D$21</f>
        <v>0</v>
      </c>
      <c r="D9" s="51">
        <f>'Temporary Relocation Numbers'!D9*Assumptions!E$21</f>
        <v>0</v>
      </c>
      <c r="E9" s="51">
        <f>'Temporary Relocation Numbers'!E9*Assumptions!F$21</f>
        <v>0</v>
      </c>
      <c r="F9" s="51">
        <f>'Temporary Relocation Numbers'!F9*Assumptions!G$21</f>
        <v>0</v>
      </c>
      <c r="G9" s="51">
        <f>'Temporary Relocation Numbers'!G9*Assumptions!H$21</f>
        <v>0</v>
      </c>
      <c r="H9" s="52">
        <f>'Temporary Relocation Numbers'!H9*Assumptions!C$21</f>
        <v>198575.46789919</v>
      </c>
      <c r="I9" s="52">
        <f>'Temporary Relocation Numbers'!I9*Assumptions!D$21</f>
        <v>231129.7269242031</v>
      </c>
      <c r="J9" s="52">
        <f>'Temporary Relocation Numbers'!J9*Assumptions!E$21</f>
        <v>159014.81984892284</v>
      </c>
      <c r="K9" s="52">
        <f>'Temporary Relocation Numbers'!K9*Assumptions!F$21</f>
        <v>147008.53837467998</v>
      </c>
      <c r="L9" s="52">
        <f>'Temporary Relocation Numbers'!L9*Assumptions!G$21</f>
        <v>117934.92151226132</v>
      </c>
      <c r="M9" s="52">
        <f>'Temporary Relocation Numbers'!M9*Assumptions!H$21</f>
        <v>49926.152016983564</v>
      </c>
      <c r="N9" s="53">
        <f>'Temporary Relocation Numbers'!N9*Assumptions!C$21</f>
        <v>72912306.788207501</v>
      </c>
      <c r="O9" s="53">
        <f>'Temporary Relocation Numbers'!O9*Assumptions!D$21</f>
        <v>142277057.96277183</v>
      </c>
      <c r="P9" s="53">
        <f>'Temporary Relocation Numbers'!P9*Assumptions!E$21</f>
        <v>113516106.28901228</v>
      </c>
      <c r="Q9" s="53">
        <f>'Temporary Relocation Numbers'!Q9*Assumptions!F$21</f>
        <v>47539263.806291699</v>
      </c>
      <c r="R9" s="53">
        <f>'Temporary Relocation Numbers'!R9*Assumptions!G$21</f>
        <v>29747256.438506596</v>
      </c>
      <c r="S9" s="53">
        <f>'Temporary Relocation Numbers'!S9*Assumptions!H$21</f>
        <v>16790797.591225378</v>
      </c>
      <c r="U9">
        <v>2028</v>
      </c>
      <c r="V9" s="51">
        <f>'Temporary Relocation Numbers'!V9*Assumptions!C$21</f>
        <v>0</v>
      </c>
      <c r="W9" s="51">
        <f>'Temporary Relocation Numbers'!W9*Assumptions!D$21</f>
        <v>0</v>
      </c>
      <c r="X9" s="51">
        <f>'Temporary Relocation Numbers'!X9*Assumptions!E$21</f>
        <v>0</v>
      </c>
      <c r="Y9" s="51">
        <f>'Temporary Relocation Numbers'!Y9*Assumptions!F$21</f>
        <v>0</v>
      </c>
      <c r="Z9" s="51">
        <f>'Temporary Relocation Numbers'!Z9*Assumptions!G$21</f>
        <v>0</v>
      </c>
      <c r="AA9" s="51">
        <f>'Temporary Relocation Numbers'!AA9*Assumptions!H$21</f>
        <v>0</v>
      </c>
      <c r="AB9" s="52">
        <f>'Temporary Relocation Numbers'!AB9*Assumptions!C$21</f>
        <v>184868.92953959233</v>
      </c>
      <c r="AC9" s="52">
        <f>'Temporary Relocation Numbers'!AC9*Assumptions!D$21</f>
        <v>211065.81182793665</v>
      </c>
      <c r="AD9" s="52">
        <f>'Temporary Relocation Numbers'!AD9*Assumptions!E$21</f>
        <v>143686.06790761626</v>
      </c>
      <c r="AE9" s="52">
        <f>'Temporary Relocation Numbers'!AE9*Assumptions!F$21</f>
        <v>146630.25855620459</v>
      </c>
      <c r="AF9" s="52">
        <f>'Temporary Relocation Numbers'!AF9*Assumptions!G$21</f>
        <v>115525.86701202051</v>
      </c>
      <c r="AG9" s="52">
        <f>'Temporary Relocation Numbers'!AG9*Assumptions!H$21</f>
        <v>45664.15655599779</v>
      </c>
      <c r="AH9" s="53">
        <f>'Temporary Relocation Numbers'!AH9*Assumptions!C$21</f>
        <v>67879583.761279196</v>
      </c>
      <c r="AI9" s="53">
        <f>'Temporary Relocation Numbers'!AI9*Assumptions!D$21</f>
        <v>129926267.56856267</v>
      </c>
      <c r="AJ9" s="53">
        <f>'Temporary Relocation Numbers'!AJ9*Assumptions!E$21</f>
        <v>102573351.16530454</v>
      </c>
      <c r="AK9" s="53">
        <f>'Temporary Relocation Numbers'!AK9*Assumptions!F$21</f>
        <v>47416936.598077007</v>
      </c>
      <c r="AL9" s="53">
        <f>'Temporary Relocation Numbers'!AL9*Assumptions!G$21</f>
        <v>29139609.771394916</v>
      </c>
      <c r="AM9" s="53">
        <f>'Temporary Relocation Numbers'!AM9*Assumptions!H$21</f>
        <v>15357434.509372208</v>
      </c>
    </row>
    <row r="10" spans="1:39" x14ac:dyDescent="0.35">
      <c r="A10">
        <v>2029</v>
      </c>
      <c r="B10" s="51">
        <f>'Temporary Relocation Numbers'!B10*Assumptions!C$21</f>
        <v>0</v>
      </c>
      <c r="C10" s="51">
        <f>'Temporary Relocation Numbers'!C10*Assumptions!D$21</f>
        <v>0</v>
      </c>
      <c r="D10" s="51">
        <f>'Temporary Relocation Numbers'!D10*Assumptions!E$21</f>
        <v>0</v>
      </c>
      <c r="E10" s="51">
        <f>'Temporary Relocation Numbers'!E10*Assumptions!F$21</f>
        <v>0</v>
      </c>
      <c r="F10" s="51">
        <f>'Temporary Relocation Numbers'!F10*Assumptions!G$21</f>
        <v>0</v>
      </c>
      <c r="G10" s="51">
        <f>'Temporary Relocation Numbers'!G10*Assumptions!H$21</f>
        <v>0</v>
      </c>
      <c r="H10" s="52">
        <f>'Temporary Relocation Numbers'!H10*Assumptions!C$21</f>
        <v>199773.54327042494</v>
      </c>
      <c r="I10" s="52">
        <f>'Temporary Relocation Numbers'!I10*Assumptions!D$21</f>
        <v>232524.21354592787</v>
      </c>
      <c r="J10" s="52">
        <f>'Temporary Relocation Numbers'!J10*Assumptions!E$21</f>
        <v>159974.21196990265</v>
      </c>
      <c r="K10" s="52">
        <f>'Temporary Relocation Numbers'!K10*Assumptions!F$21</f>
        <v>147895.49239297479</v>
      </c>
      <c r="L10" s="52">
        <f>'Temporary Relocation Numbers'!L10*Assumptions!G$21</f>
        <v>118646.46421371978</v>
      </c>
      <c r="M10" s="52">
        <f>'Temporary Relocation Numbers'!M10*Assumptions!H$21</f>
        <v>50227.373984353915</v>
      </c>
      <c r="N10" s="53">
        <f>'Temporary Relocation Numbers'!N10*Assumptions!C$21</f>
        <v>73925193.773988053</v>
      </c>
      <c r="O10" s="53">
        <f>'Temporary Relocation Numbers'!O10*Assumptions!D$21</f>
        <v>144253549.81625611</v>
      </c>
      <c r="P10" s="53">
        <f>'Temporary Relocation Numbers'!P10*Assumptions!E$21</f>
        <v>115093055.25416584</v>
      </c>
      <c r="Q10" s="53">
        <f>'Temporary Relocation Numbers'!Q10*Assumptions!F$21</f>
        <v>48199672.23038464</v>
      </c>
      <c r="R10" s="53">
        <f>'Temporary Relocation Numbers'!R10*Assumptions!G$21</f>
        <v>30160500.926803507</v>
      </c>
      <c r="S10" s="53">
        <f>'Temporary Relocation Numbers'!S10*Assumptions!H$21</f>
        <v>17024052.868834816</v>
      </c>
      <c r="U10">
        <v>2029</v>
      </c>
      <c r="V10" s="51">
        <f>'Temporary Relocation Numbers'!V10*Assumptions!C$21</f>
        <v>0</v>
      </c>
      <c r="W10" s="51">
        <f>'Temporary Relocation Numbers'!W10*Assumptions!D$21</f>
        <v>0</v>
      </c>
      <c r="X10" s="51">
        <f>'Temporary Relocation Numbers'!X10*Assumptions!E$21</f>
        <v>0</v>
      </c>
      <c r="Y10" s="51">
        <f>'Temporary Relocation Numbers'!Y10*Assumptions!F$21</f>
        <v>0</v>
      </c>
      <c r="Z10" s="51">
        <f>'Temporary Relocation Numbers'!Z10*Assumptions!G$21</f>
        <v>0</v>
      </c>
      <c r="AA10" s="51">
        <f>'Temporary Relocation Numbers'!AA10*Assumptions!H$21</f>
        <v>0</v>
      </c>
      <c r="AB10" s="52">
        <f>'Temporary Relocation Numbers'!AB10*Assumptions!C$21</f>
        <v>185984.30856264665</v>
      </c>
      <c r="AC10" s="52">
        <f>'Temporary Relocation Numbers'!AC10*Assumptions!D$21</f>
        <v>212339.24582024195</v>
      </c>
      <c r="AD10" s="52">
        <f>'Temporary Relocation Numbers'!AD10*Assumptions!E$21</f>
        <v>144552.97629751419</v>
      </c>
      <c r="AE10" s="52">
        <f>'Temporary Relocation Numbers'!AE10*Assumptions!F$21</f>
        <v>147514.9302798195</v>
      </c>
      <c r="AF10" s="52">
        <f>'Temporary Relocation Numbers'!AF10*Assumptions!G$21</f>
        <v>116222.87504363661</v>
      </c>
      <c r="AG10" s="52">
        <f>'Temporary Relocation Numbers'!AG10*Assumptions!H$21</f>
        <v>45939.664411508595</v>
      </c>
      <c r="AH10" s="53">
        <f>'Temporary Relocation Numbers'!AH10*Assumptions!C$21</f>
        <v>68822556.902860284</v>
      </c>
      <c r="AI10" s="53">
        <f>'Temporary Relocation Numbers'!AI10*Assumptions!D$21</f>
        <v>131731184.06796113</v>
      </c>
      <c r="AJ10" s="53">
        <f>'Temporary Relocation Numbers'!AJ10*Assumptions!E$21</f>
        <v>103998284.99417143</v>
      </c>
      <c r="AK10" s="53">
        <f>'Temporary Relocation Numbers'!AK10*Assumptions!F$21</f>
        <v>48075645.670679562</v>
      </c>
      <c r="AL10" s="53">
        <f>'Temporary Relocation Numbers'!AL10*Assumptions!G$21</f>
        <v>29544412.922033183</v>
      </c>
      <c r="AM10" s="53">
        <f>'Temporary Relocation Numbers'!AM10*Assumptions!H$21</f>
        <v>15570777.718971994</v>
      </c>
    </row>
    <row r="11" spans="1:39" x14ac:dyDescent="0.35">
      <c r="A11">
        <v>2030</v>
      </c>
      <c r="B11" s="51">
        <f>'Temporary Relocation Numbers'!B11*Assumptions!C$21</f>
        <v>0</v>
      </c>
      <c r="C11" s="51">
        <f>'Temporary Relocation Numbers'!C11*Assumptions!D$21</f>
        <v>0</v>
      </c>
      <c r="D11" s="51">
        <f>'Temporary Relocation Numbers'!D11*Assumptions!E$21</f>
        <v>0</v>
      </c>
      <c r="E11" s="51">
        <f>'Temporary Relocation Numbers'!E11*Assumptions!F$21</f>
        <v>0</v>
      </c>
      <c r="F11" s="51">
        <f>'Temporary Relocation Numbers'!F11*Assumptions!G$21</f>
        <v>0</v>
      </c>
      <c r="G11" s="51">
        <f>'Temporary Relocation Numbers'!G11*Assumptions!H$21</f>
        <v>0</v>
      </c>
      <c r="H11" s="52">
        <f>'Temporary Relocation Numbers'!H11*Assumptions!C$21</f>
        <v>222866.40095272427</v>
      </c>
      <c r="I11" s="52">
        <f>'Temporary Relocation Numbers'!I11*Assumptions!D$21</f>
        <v>259402.89068805578</v>
      </c>
      <c r="J11" s="52">
        <f>'Temporary Relocation Numbers'!J11*Assumptions!E$21</f>
        <v>178466.45898810853</v>
      </c>
      <c r="K11" s="52">
        <f>'Temporary Relocation Numbers'!K11*Assumptions!F$21</f>
        <v>164991.49770866046</v>
      </c>
      <c r="L11" s="52">
        <f>'Temporary Relocation Numbers'!L11*Assumptions!G$21</f>
        <v>132361.42300026232</v>
      </c>
      <c r="M11" s="52">
        <f>'Temporary Relocation Numbers'!M11*Assumptions!H$21</f>
        <v>56033.416066744212</v>
      </c>
      <c r="N11" s="53">
        <f>'Temporary Relocation Numbers'!N11*Assumptions!C$21</f>
        <v>83114798.019591883</v>
      </c>
      <c r="O11" s="53">
        <f>'Temporary Relocation Numbers'!O11*Assumptions!D$21</f>
        <v>162185637.18944252</v>
      </c>
      <c r="P11" s="53">
        <f>'Temporary Relocation Numbers'!P11*Assumptions!E$21</f>
        <v>129400215.98257446</v>
      </c>
      <c r="Q11" s="53">
        <f>'Temporary Relocation Numbers'!Q11*Assumptions!F$21</f>
        <v>54191349.626851767</v>
      </c>
      <c r="R11" s="53">
        <f>'Temporary Relocation Numbers'!R11*Assumptions!G$21</f>
        <v>33909737.867782854</v>
      </c>
      <c r="S11" s="53">
        <f>'Temporary Relocation Numbers'!S11*Assumptions!H$21</f>
        <v>19140304.454175621</v>
      </c>
      <c r="U11">
        <v>2030</v>
      </c>
      <c r="V11" s="51">
        <f>'Temporary Relocation Numbers'!V11*Assumptions!C$21</f>
        <v>0</v>
      </c>
      <c r="W11" s="51">
        <f>'Temporary Relocation Numbers'!W11*Assumptions!D$21</f>
        <v>0</v>
      </c>
      <c r="X11" s="51">
        <f>'Temporary Relocation Numbers'!X11*Assumptions!E$21</f>
        <v>0</v>
      </c>
      <c r="Y11" s="51">
        <f>'Temporary Relocation Numbers'!Y11*Assumptions!F$21</f>
        <v>0</v>
      </c>
      <c r="Z11" s="51">
        <f>'Temporary Relocation Numbers'!Z11*Assumptions!G$21</f>
        <v>0</v>
      </c>
      <c r="AA11" s="51">
        <f>'Temporary Relocation Numbers'!AA11*Assumptions!H$21</f>
        <v>0</v>
      </c>
      <c r="AB11" s="52">
        <f>'Temporary Relocation Numbers'!AB11*Assumptions!C$21</f>
        <v>207483.19724664127</v>
      </c>
      <c r="AC11" s="52">
        <f>'Temporary Relocation Numbers'!AC11*Assumptions!D$21</f>
        <v>236884.63808700439</v>
      </c>
      <c r="AD11" s="52">
        <f>'Temporary Relocation Numbers'!AD11*Assumptions!E$21</f>
        <v>161262.60288041245</v>
      </c>
      <c r="AE11" s="52">
        <f>'Temporary Relocation Numbers'!AE11*Assumptions!F$21</f>
        <v>164566.94445146024</v>
      </c>
      <c r="AF11" s="52">
        <f>'Temporary Relocation Numbers'!AF11*Assumptions!G$21</f>
        <v>129657.67861608593</v>
      </c>
      <c r="AG11" s="52">
        <f>'Temporary Relocation Numbers'!AG11*Assumptions!H$21</f>
        <v>51250.067955743129</v>
      </c>
      <c r="AH11" s="53">
        <f>'Temporary Relocation Numbers'!AH11*Assumptions!C$21</f>
        <v>77377854.884782866</v>
      </c>
      <c r="AI11" s="53">
        <f>'Temporary Relocation Numbers'!AI11*Assumptions!D$21</f>
        <v>148106622.35345823</v>
      </c>
      <c r="AJ11" s="53">
        <f>'Temporary Relocation Numbers'!AJ11*Assumptions!E$21</f>
        <v>116926260.32339184</v>
      </c>
      <c r="AK11" s="53">
        <f>'Temporary Relocation Numbers'!AK11*Assumptions!F$21</f>
        <v>54051905.386902019</v>
      </c>
      <c r="AL11" s="53">
        <f>'Temporary Relocation Numbers'!AL11*Assumptions!G$21</f>
        <v>33217064.268098675</v>
      </c>
      <c r="AM11" s="53">
        <f>'Temporary Relocation Numbers'!AM11*Assumptions!H$21</f>
        <v>17506373.389794126</v>
      </c>
    </row>
    <row r="12" spans="1:39" x14ac:dyDescent="0.35">
      <c r="A12">
        <v>2031</v>
      </c>
      <c r="B12" s="51">
        <f>'Temporary Relocation Numbers'!B12*Assumptions!C$21</f>
        <v>0</v>
      </c>
      <c r="C12" s="51">
        <f>'Temporary Relocation Numbers'!C12*Assumptions!D$21</f>
        <v>0</v>
      </c>
      <c r="D12" s="51">
        <f>'Temporary Relocation Numbers'!D12*Assumptions!E$21</f>
        <v>0</v>
      </c>
      <c r="E12" s="51">
        <f>'Temporary Relocation Numbers'!E12*Assumptions!F$21</f>
        <v>0</v>
      </c>
      <c r="F12" s="51">
        <f>'Temporary Relocation Numbers'!F12*Assumptions!G$21</f>
        <v>0</v>
      </c>
      <c r="G12" s="51">
        <f>'Temporary Relocation Numbers'!G12*Assumptions!H$21</f>
        <v>0</v>
      </c>
      <c r="H12" s="52">
        <f>'Temporary Relocation Numbers'!H12*Assumptions!C$21</f>
        <v>224211.03203370346</v>
      </c>
      <c r="I12" s="52">
        <f>'Temporary Relocation Numbers'!I12*Assumptions!D$21</f>
        <v>260967.95921262444</v>
      </c>
      <c r="J12" s="52">
        <f>'Temporary Relocation Numbers'!J12*Assumptions!E$21</f>
        <v>179543.20966314006</v>
      </c>
      <c r="K12" s="52">
        <f>'Temporary Relocation Numbers'!K12*Assumptions!F$21</f>
        <v>165986.94922117188</v>
      </c>
      <c r="L12" s="52">
        <f>'Temporary Relocation Numbers'!L12*Assumptions!G$21</f>
        <v>133160.00583970314</v>
      </c>
      <c r="M12" s="52">
        <f>'Temporary Relocation Numbers'!M12*Assumptions!H$21</f>
        <v>56371.485297883111</v>
      </c>
      <c r="N12" s="53">
        <f>'Temporary Relocation Numbers'!N12*Assumptions!C$21</f>
        <v>84269416.505115405</v>
      </c>
      <c r="O12" s="53">
        <f>'Temporary Relocation Numbers'!O12*Assumptions!D$21</f>
        <v>164438696.08205026</v>
      </c>
      <c r="P12" s="53">
        <f>'Temporary Relocation Numbers'!P12*Assumptions!E$21</f>
        <v>131197824.6511174</v>
      </c>
      <c r="Q12" s="53">
        <f>'Temporary Relocation Numbers'!Q12*Assumptions!F$21</f>
        <v>54944167.843649708</v>
      </c>
      <c r="R12" s="53">
        <f>'Temporary Relocation Numbers'!R12*Assumptions!G$21</f>
        <v>34380806.932670295</v>
      </c>
      <c r="S12" s="53">
        <f>'Temporary Relocation Numbers'!S12*Assumptions!H$21</f>
        <v>19406198.733749393</v>
      </c>
      <c r="U12">
        <v>2031</v>
      </c>
      <c r="V12" s="51">
        <f>'Temporary Relocation Numbers'!V12*Assumptions!C$21</f>
        <v>0</v>
      </c>
      <c r="W12" s="51">
        <f>'Temporary Relocation Numbers'!W12*Assumptions!D$21</f>
        <v>0</v>
      </c>
      <c r="X12" s="51">
        <f>'Temporary Relocation Numbers'!X12*Assumptions!E$21</f>
        <v>0</v>
      </c>
      <c r="Y12" s="51">
        <f>'Temporary Relocation Numbers'!Y12*Assumptions!F$21</f>
        <v>0</v>
      </c>
      <c r="Z12" s="51">
        <f>'Temporary Relocation Numbers'!Z12*Assumptions!G$21</f>
        <v>0</v>
      </c>
      <c r="AA12" s="51">
        <f>'Temporary Relocation Numbers'!AA12*Assumptions!H$21</f>
        <v>0</v>
      </c>
      <c r="AB12" s="52">
        <f>'Temporary Relocation Numbers'!AB12*Assumptions!C$21</f>
        <v>208735.01606996381</v>
      </c>
      <c r="AC12" s="52">
        <f>'Temporary Relocation Numbers'!AC12*Assumptions!D$21</f>
        <v>238313.84610407939</v>
      </c>
      <c r="AD12" s="52">
        <f>'Temporary Relocation Numbers'!AD12*Assumptions!E$21</f>
        <v>162235.55666396013</v>
      </c>
      <c r="AE12" s="52">
        <f>'Temporary Relocation Numbers'!AE12*Assumptions!F$21</f>
        <v>165559.83448542343</v>
      </c>
      <c r="AF12" s="52">
        <f>'Temporary Relocation Numbers'!AF12*Assumptions!G$21</f>
        <v>130439.94881836635</v>
      </c>
      <c r="AG12" s="52">
        <f>'Temporary Relocation Numbers'!AG12*Assumptions!H$21</f>
        <v>51559.277571822524</v>
      </c>
      <c r="AH12" s="53">
        <f>'Temporary Relocation Numbers'!AH12*Assumptions!C$21</f>
        <v>78452776.604487538</v>
      </c>
      <c r="AI12" s="53">
        <f>'Temporary Relocation Numbers'!AI12*Assumptions!D$21</f>
        <v>150164097.65355393</v>
      </c>
      <c r="AJ12" s="53">
        <f>'Temporary Relocation Numbers'!AJ12*Assumptions!E$21</f>
        <v>118550582.644198</v>
      </c>
      <c r="AK12" s="53">
        <f>'Temporary Relocation Numbers'!AK12*Assumptions!F$21</f>
        <v>54802786.464935482</v>
      </c>
      <c r="AL12" s="53">
        <f>'Temporary Relocation Numbers'!AL12*Assumptions!G$21</f>
        <v>33678510.813751444</v>
      </c>
      <c r="AM12" s="53">
        <f>'Temporary Relocation Numbers'!AM12*Assumptions!H$21</f>
        <v>17749569.340599038</v>
      </c>
    </row>
    <row r="13" spans="1:39" x14ac:dyDescent="0.35">
      <c r="A13">
        <v>2032</v>
      </c>
      <c r="B13" s="51">
        <f>'Temporary Relocation Numbers'!B13*Assumptions!C$21</f>
        <v>0</v>
      </c>
      <c r="C13" s="51">
        <f>'Temporary Relocation Numbers'!C13*Assumptions!D$21</f>
        <v>0</v>
      </c>
      <c r="D13" s="51">
        <f>'Temporary Relocation Numbers'!D13*Assumptions!E$21</f>
        <v>0</v>
      </c>
      <c r="E13" s="51">
        <f>'Temporary Relocation Numbers'!E13*Assumptions!F$21</f>
        <v>0</v>
      </c>
      <c r="F13" s="51">
        <f>'Temporary Relocation Numbers'!F13*Assumptions!G$21</f>
        <v>0</v>
      </c>
      <c r="G13" s="51">
        <f>'Temporary Relocation Numbers'!G13*Assumptions!H$21</f>
        <v>0</v>
      </c>
      <c r="H13" s="52">
        <f>'Temporary Relocation Numbers'!H13*Assumptions!C$21</f>
        <v>225563.77574510247</v>
      </c>
      <c r="I13" s="52">
        <f>'Temporary Relocation Numbers'!I13*Assumptions!D$21</f>
        <v>262542.47034394322</v>
      </c>
      <c r="J13" s="52">
        <f>'Temporary Relocation Numbers'!J13*Assumptions!E$21</f>
        <v>180626.45675224721</v>
      </c>
      <c r="K13" s="52">
        <f>'Temporary Relocation Numbers'!K13*Assumptions!F$21</f>
        <v>166988.40664142722</v>
      </c>
      <c r="L13" s="52">
        <f>'Temporary Relocation Numbers'!L13*Assumptions!G$21</f>
        <v>133963.40680920784</v>
      </c>
      <c r="M13" s="52">
        <f>'Temporary Relocation Numbers'!M13*Assumptions!H$21</f>
        <v>56711.594219140265</v>
      </c>
      <c r="N13" s="53">
        <f>'Temporary Relocation Numbers'!N13*Assumptions!C$21</f>
        <v>85440074.779928863</v>
      </c>
      <c r="O13" s="53">
        <f>'Temporary Relocation Numbers'!O13*Assumptions!D$21</f>
        <v>166723054.13567826</v>
      </c>
      <c r="P13" s="53">
        <f>'Temporary Relocation Numbers'!P13*Assumptions!E$21</f>
        <v>133020405.43350638</v>
      </c>
      <c r="Q13" s="53">
        <f>'Temporary Relocation Numbers'!Q13*Assumptions!F$21</f>
        <v>55707444.099810861</v>
      </c>
      <c r="R13" s="53">
        <f>'Temporary Relocation Numbers'!R13*Assumptions!G$21</f>
        <v>34858420.019359358</v>
      </c>
      <c r="S13" s="53">
        <f>'Temporary Relocation Numbers'!S13*Assumptions!H$21</f>
        <v>19675786.777342398</v>
      </c>
      <c r="U13">
        <v>2032</v>
      </c>
      <c r="V13" s="51">
        <f>'Temporary Relocation Numbers'!V13*Assumptions!C$21</f>
        <v>0</v>
      </c>
      <c r="W13" s="51">
        <f>'Temporary Relocation Numbers'!W13*Assumptions!D$21</f>
        <v>0</v>
      </c>
      <c r="X13" s="51">
        <f>'Temporary Relocation Numbers'!X13*Assumptions!E$21</f>
        <v>0</v>
      </c>
      <c r="Y13" s="51">
        <f>'Temporary Relocation Numbers'!Y13*Assumptions!F$21</f>
        <v>0</v>
      </c>
      <c r="Z13" s="51">
        <f>'Temporary Relocation Numbers'!Z13*Assumptions!G$21</f>
        <v>0</v>
      </c>
      <c r="AA13" s="51">
        <f>'Temporary Relocation Numbers'!AA13*Assumptions!H$21</f>
        <v>0</v>
      </c>
      <c r="AB13" s="52">
        <f>'Temporary Relocation Numbers'!AB13*Assumptions!C$21</f>
        <v>209994.3875548378</v>
      </c>
      <c r="AC13" s="52">
        <f>'Temporary Relocation Numbers'!AC13*Assumptions!D$21</f>
        <v>239751.67703386242</v>
      </c>
      <c r="AD13" s="52">
        <f>'Temporary Relocation Numbers'!AD13*Assumptions!E$21</f>
        <v>163214.38061857046</v>
      </c>
      <c r="AE13" s="52">
        <f>'Temporary Relocation Numbers'!AE13*Assumptions!F$21</f>
        <v>166558.71497283303</v>
      </c>
      <c r="AF13" s="52">
        <f>'Temporary Relocation Numbers'!AF13*Assumptions!G$21</f>
        <v>131226.9387308553</v>
      </c>
      <c r="AG13" s="52">
        <f>'Temporary Relocation Numbers'!AG13*Assumptions!H$21</f>
        <v>51870.352757851171</v>
      </c>
      <c r="AH13" s="53">
        <f>'Temporary Relocation Numbers'!AH13*Assumptions!C$21</f>
        <v>79542630.977794603</v>
      </c>
      <c r="AI13" s="53">
        <f>'Temporary Relocation Numbers'!AI13*Assumptions!D$21</f>
        <v>152250155.09631979</v>
      </c>
      <c r="AJ13" s="53">
        <f>'Temporary Relocation Numbers'!AJ13*Assumptions!E$21</f>
        <v>120197469.81052798</v>
      </c>
      <c r="AK13" s="53">
        <f>'Temporary Relocation Numbers'!AK13*Assumptions!F$21</f>
        <v>55564098.671886817</v>
      </c>
      <c r="AL13" s="53">
        <f>'Temporary Relocation Numbers'!AL13*Assumptions!G$21</f>
        <v>34146367.706591323</v>
      </c>
      <c r="AM13" s="53">
        <f>'Temporary Relocation Numbers'!AM13*Assumptions!H$21</f>
        <v>17996143.733595889</v>
      </c>
    </row>
    <row r="14" spans="1:39" x14ac:dyDescent="0.35">
      <c r="A14">
        <v>2033</v>
      </c>
      <c r="B14" s="51">
        <f>'Temporary Relocation Numbers'!B14*Assumptions!C$21</f>
        <v>0</v>
      </c>
      <c r="C14" s="51">
        <f>'Temporary Relocation Numbers'!C14*Assumptions!D$21</f>
        <v>0</v>
      </c>
      <c r="D14" s="51">
        <f>'Temporary Relocation Numbers'!D14*Assumptions!E$21</f>
        <v>0</v>
      </c>
      <c r="E14" s="51">
        <f>'Temporary Relocation Numbers'!E14*Assumptions!F$21</f>
        <v>0</v>
      </c>
      <c r="F14" s="51">
        <f>'Temporary Relocation Numbers'!F14*Assumptions!G$21</f>
        <v>0</v>
      </c>
      <c r="G14" s="51">
        <f>'Temporary Relocation Numbers'!G14*Assumptions!H$21</f>
        <v>0</v>
      </c>
      <c r="H14" s="52">
        <f>'Temporary Relocation Numbers'!H14*Assumptions!C$21</f>
        <v>226924.6810332631</v>
      </c>
      <c r="I14" s="52">
        <f>'Temporary Relocation Numbers'!I14*Assumptions!D$21</f>
        <v>264126.4810525669</v>
      </c>
      <c r="J14" s="52">
        <f>'Temporary Relocation Numbers'!J14*Assumptions!E$21</f>
        <v>181716.23945057206</v>
      </c>
      <c r="K14" s="52">
        <f>'Temporary Relocation Numbers'!K14*Assumptions!F$21</f>
        <v>167995.9062051721</v>
      </c>
      <c r="L14" s="52">
        <f>'Temporary Relocation Numbers'!L14*Assumptions!G$21</f>
        <v>134771.65497824308</v>
      </c>
      <c r="M14" s="52">
        <f>'Temporary Relocation Numbers'!M14*Assumptions!H$21</f>
        <v>57053.755136680767</v>
      </c>
      <c r="N14" s="53">
        <f>'Temporary Relocation Numbers'!N14*Assumptions!C$21</f>
        <v>86626995.66641362</v>
      </c>
      <c r="O14" s="53">
        <f>'Temporary Relocation Numbers'!O14*Assumptions!D$21</f>
        <v>169039146.1536437</v>
      </c>
      <c r="P14" s="53">
        <f>'Temporary Relocation Numbers'!P14*Assumptions!E$21</f>
        <v>134868305.23865482</v>
      </c>
      <c r="Q14" s="53">
        <f>'Temporary Relocation Numbers'!Q14*Assumptions!F$21</f>
        <v>56481323.676871814</v>
      </c>
      <c r="R14" s="53">
        <f>'Temporary Relocation Numbers'!R14*Assumptions!G$21</f>
        <v>35342668.036433384</v>
      </c>
      <c r="S14" s="53">
        <f>'Temporary Relocation Numbers'!S14*Assumptions!H$21</f>
        <v>19949119.898178272</v>
      </c>
      <c r="U14">
        <v>2033</v>
      </c>
      <c r="V14" s="51">
        <f>'Temporary Relocation Numbers'!V14*Assumptions!C$21</f>
        <v>0</v>
      </c>
      <c r="W14" s="51">
        <f>'Temporary Relocation Numbers'!W14*Assumptions!D$21</f>
        <v>0</v>
      </c>
      <c r="X14" s="51">
        <f>'Temporary Relocation Numbers'!X14*Assumptions!E$21</f>
        <v>0</v>
      </c>
      <c r="Y14" s="51">
        <f>'Temporary Relocation Numbers'!Y14*Assumptions!F$21</f>
        <v>0</v>
      </c>
      <c r="Z14" s="51">
        <f>'Temporary Relocation Numbers'!Z14*Assumptions!G$21</f>
        <v>0</v>
      </c>
      <c r="AA14" s="51">
        <f>'Temporary Relocation Numbers'!AA14*Assumptions!H$21</f>
        <v>0</v>
      </c>
      <c r="AB14" s="52">
        <f>'Temporary Relocation Numbers'!AB14*Assumptions!C$21</f>
        <v>211261.35726911662</v>
      </c>
      <c r="AC14" s="52">
        <f>'Temporary Relocation Numbers'!AC14*Assumptions!D$21</f>
        <v>241198.18290140681</v>
      </c>
      <c r="AD14" s="52">
        <f>'Temporary Relocation Numbers'!AD14*Assumptions!E$21</f>
        <v>164199.11016104213</v>
      </c>
      <c r="AE14" s="52">
        <f>'Temporary Relocation Numbers'!AE14*Assumptions!F$21</f>
        <v>167563.62205619339</v>
      </c>
      <c r="AF14" s="52">
        <f>'Temporary Relocation Numbers'!AF14*Assumptions!G$21</f>
        <v>132018.67682921805</v>
      </c>
      <c r="AG14" s="52">
        <f>'Temporary Relocation Numbers'!AG14*Assumptions!H$21</f>
        <v>52183.304769466224</v>
      </c>
      <c r="AH14" s="53">
        <f>'Temporary Relocation Numbers'!AH14*Assumptions!C$21</f>
        <v>80647625.446920156</v>
      </c>
      <c r="AI14" s="53">
        <f>'Temporary Relocation Numbers'!AI14*Assumptions!D$21</f>
        <v>154365191.74065587</v>
      </c>
      <c r="AJ14" s="53">
        <f>'Temporary Relocation Numbers'!AJ14*Assumptions!E$21</f>
        <v>121867235.28987944</v>
      </c>
      <c r="AK14" s="53">
        <f>'Temporary Relocation Numbers'!AK14*Assumptions!F$21</f>
        <v>56335986.915456749</v>
      </c>
      <c r="AL14" s="53">
        <f>'Temporary Relocation Numbers'!AL14*Assumptions!G$21</f>
        <v>34620723.998213664</v>
      </c>
      <c r="AM14" s="53">
        <f>'Temporary Relocation Numbers'!AM14*Assumptions!H$21</f>
        <v>18246143.501604106</v>
      </c>
    </row>
    <row r="15" spans="1:39" x14ac:dyDescent="0.35">
      <c r="A15">
        <v>2034</v>
      </c>
      <c r="B15" s="51">
        <f>'Temporary Relocation Numbers'!B15*Assumptions!C$21</f>
        <v>0</v>
      </c>
      <c r="C15" s="51">
        <f>'Temporary Relocation Numbers'!C15*Assumptions!D$21</f>
        <v>0</v>
      </c>
      <c r="D15" s="51">
        <f>'Temporary Relocation Numbers'!D15*Assumptions!E$21</f>
        <v>0</v>
      </c>
      <c r="E15" s="51">
        <f>'Temporary Relocation Numbers'!E15*Assumptions!F$21</f>
        <v>0</v>
      </c>
      <c r="F15" s="51">
        <f>'Temporary Relocation Numbers'!F15*Assumptions!G$21</f>
        <v>0</v>
      </c>
      <c r="G15" s="51">
        <f>'Temporary Relocation Numbers'!G15*Assumptions!H$21</f>
        <v>0</v>
      </c>
      <c r="H15" s="52">
        <f>'Temporary Relocation Numbers'!H15*Assumptions!C$21</f>
        <v>228293.79713983738</v>
      </c>
      <c r="I15" s="52">
        <f>'Temporary Relocation Numbers'!I15*Assumptions!D$21</f>
        <v>265720.04865277355</v>
      </c>
      <c r="J15" s="52">
        <f>'Temporary Relocation Numbers'!J15*Assumptions!E$21</f>
        <v>182812.59718973495</v>
      </c>
      <c r="K15" s="52">
        <f>'Temporary Relocation Numbers'!K15*Assumptions!F$21</f>
        <v>169009.48436677508</v>
      </c>
      <c r="L15" s="52">
        <f>'Temporary Relocation Numbers'!L15*Assumptions!G$21</f>
        <v>135584.77959166199</v>
      </c>
      <c r="M15" s="52">
        <f>'Temporary Relocation Numbers'!M15*Assumptions!H$21</f>
        <v>57397.98043091716</v>
      </c>
      <c r="N15" s="53">
        <f>'Temporary Relocation Numbers'!N15*Assumptions!C$21</f>
        <v>87830405.082366586</v>
      </c>
      <c r="O15" s="53">
        <f>'Temporary Relocation Numbers'!O15*Assumptions!D$21</f>
        <v>171387412.97948736</v>
      </c>
      <c r="P15" s="53">
        <f>'Temporary Relocation Numbers'!P15*Assumptions!E$21</f>
        <v>136741875.79468349</v>
      </c>
      <c r="Q15" s="53">
        <f>'Temporary Relocation Numbers'!Q15*Assumptions!F$21</f>
        <v>57265953.874598809</v>
      </c>
      <c r="R15" s="53">
        <f>'Temporary Relocation Numbers'!R15*Assumptions!G$21</f>
        <v>35833643.155364268</v>
      </c>
      <c r="S15" s="53">
        <f>'Temporary Relocation Numbers'!S15*Assumptions!H$21</f>
        <v>20226250.122316353</v>
      </c>
      <c r="U15">
        <v>2034</v>
      </c>
      <c r="V15" s="51">
        <f>'Temporary Relocation Numbers'!V15*Assumptions!C$21</f>
        <v>0</v>
      </c>
      <c r="W15" s="51">
        <f>'Temporary Relocation Numbers'!W15*Assumptions!D$21</f>
        <v>0</v>
      </c>
      <c r="X15" s="51">
        <f>'Temporary Relocation Numbers'!X15*Assumptions!E$21</f>
        <v>0</v>
      </c>
      <c r="Y15" s="51">
        <f>'Temporary Relocation Numbers'!Y15*Assumptions!F$21</f>
        <v>0</v>
      </c>
      <c r="Z15" s="51">
        <f>'Temporary Relocation Numbers'!Z15*Assumptions!G$21</f>
        <v>0</v>
      </c>
      <c r="AA15" s="51">
        <f>'Temporary Relocation Numbers'!AA15*Assumptions!H$21</f>
        <v>0</v>
      </c>
      <c r="AB15" s="52">
        <f>'Temporary Relocation Numbers'!AB15*Assumptions!C$21</f>
        <v>212535.97105558042</v>
      </c>
      <c r="AC15" s="52">
        <f>'Temporary Relocation Numbers'!AC15*Assumptions!D$21</f>
        <v>242653.41604565154</v>
      </c>
      <c r="AD15" s="52">
        <f>'Temporary Relocation Numbers'!AD15*Assumptions!E$21</f>
        <v>165189.78092185597</v>
      </c>
      <c r="AE15" s="52">
        <f>'Temporary Relocation Numbers'!AE15*Assumptions!F$21</f>
        <v>168574.59209606945</v>
      </c>
      <c r="AF15" s="52">
        <f>'Temporary Relocation Numbers'!AF15*Assumptions!G$21</f>
        <v>132815.19176092354</v>
      </c>
      <c r="AG15" s="52">
        <f>'Temporary Relocation Numbers'!AG15*Assumptions!H$21</f>
        <v>52498.144930213995</v>
      </c>
      <c r="AH15" s="53">
        <f>'Temporary Relocation Numbers'!AH15*Assumptions!C$21</f>
        <v>81767970.335836798</v>
      </c>
      <c r="AI15" s="53">
        <f>'Temporary Relocation Numbers'!AI15*Assumptions!D$21</f>
        <v>156509610.16134584</v>
      </c>
      <c r="AJ15" s="53">
        <f>'Temporary Relocation Numbers'!AJ15*Assumptions!E$21</f>
        <v>123560196.90439445</v>
      </c>
      <c r="AK15" s="53">
        <f>'Temporary Relocation Numbers'!AK15*Assumptions!F$21</f>
        <v>57118598.116382286</v>
      </c>
      <c r="AL15" s="53">
        <f>'Temporary Relocation Numbers'!AL15*Assumptions!G$21</f>
        <v>35101669.97730539</v>
      </c>
      <c r="AM15" s="53">
        <f>'Temporary Relocation Numbers'!AM15*Assumptions!H$21</f>
        <v>18499616.229426898</v>
      </c>
    </row>
    <row r="16" spans="1:39" x14ac:dyDescent="0.35">
      <c r="A16">
        <v>2035</v>
      </c>
      <c r="B16" s="51">
        <f>'Temporary Relocation Numbers'!B16*Assumptions!C$21</f>
        <v>0</v>
      </c>
      <c r="C16" s="51">
        <f>'Temporary Relocation Numbers'!C16*Assumptions!D$21</f>
        <v>0</v>
      </c>
      <c r="D16" s="51">
        <f>'Temporary Relocation Numbers'!D16*Assumptions!E$21</f>
        <v>0</v>
      </c>
      <c r="E16" s="51">
        <f>'Temporary Relocation Numbers'!E16*Assumptions!F$21</f>
        <v>0</v>
      </c>
      <c r="F16" s="51">
        <f>'Temporary Relocation Numbers'!F16*Assumptions!G$21</f>
        <v>0</v>
      </c>
      <c r="G16" s="51">
        <f>'Temporary Relocation Numbers'!G16*Assumptions!H$21</f>
        <v>0</v>
      </c>
      <c r="H16" s="52">
        <f>'Temporary Relocation Numbers'!H16*Assumptions!C$21</f>
        <v>229671.17360356959</v>
      </c>
      <c r="I16" s="52">
        <f>'Temporary Relocation Numbers'!I16*Assumptions!D$21</f>
        <v>267323.2308046387</v>
      </c>
      <c r="J16" s="52">
        <f>'Temporary Relocation Numbers'!J16*Assumptions!E$21</f>
        <v>183915.56963926082</v>
      </c>
      <c r="K16" s="52">
        <f>'Temporary Relocation Numbers'!K16*Assumptions!F$21</f>
        <v>170029.17780054681</v>
      </c>
      <c r="L16" s="52">
        <f>'Temporary Relocation Numbers'!L16*Assumptions!G$21</f>
        <v>136402.81007076206</v>
      </c>
      <c r="M16" s="52">
        <f>'Temporary Relocation Numbers'!M16*Assumptions!H$21</f>
        <v>57744.282556957325</v>
      </c>
      <c r="N16" s="53">
        <f>'Temporary Relocation Numbers'!N16*Assumptions!C$21</f>
        <v>89050532.084001258</v>
      </c>
      <c r="O16" s="53">
        <f>'Temporary Relocation Numbers'!O16*Assumptions!D$21</f>
        <v>173768301.58088323</v>
      </c>
      <c r="P16" s="53">
        <f>'Temporary Relocation Numbers'!P16*Assumptions!E$21</f>
        <v>138641473.71586815</v>
      </c>
      <c r="Q16" s="53">
        <f>'Temporary Relocation Numbers'!Q16*Assumptions!F$21</f>
        <v>58061484.039024651</v>
      </c>
      <c r="R16" s="53">
        <f>'Temporary Relocation Numbers'!R16*Assumptions!G$21</f>
        <v>36331438.828056432</v>
      </c>
      <c r="S16" s="53">
        <f>'Temporary Relocation Numbers'!S16*Assumptions!H$21</f>
        <v>20507230.19855433</v>
      </c>
      <c r="U16">
        <v>2035</v>
      </c>
      <c r="V16" s="51">
        <f>'Temporary Relocation Numbers'!V16*Assumptions!C$21</f>
        <v>0</v>
      </c>
      <c r="W16" s="51">
        <f>'Temporary Relocation Numbers'!W16*Assumptions!D$21</f>
        <v>0</v>
      </c>
      <c r="X16" s="51">
        <f>'Temporary Relocation Numbers'!X16*Assumptions!E$21</f>
        <v>0</v>
      </c>
      <c r="Y16" s="51">
        <f>'Temporary Relocation Numbers'!Y16*Assumptions!F$21</f>
        <v>0</v>
      </c>
      <c r="Z16" s="51">
        <f>'Temporary Relocation Numbers'!Z16*Assumptions!G$21</f>
        <v>0</v>
      </c>
      <c r="AA16" s="51">
        <f>'Temporary Relocation Numbers'!AA16*Assumptions!H$21</f>
        <v>0</v>
      </c>
      <c r="AB16" s="52">
        <f>'Temporary Relocation Numbers'!AB16*Assumptions!C$21</f>
        <v>213818.27503359478</v>
      </c>
      <c r="AC16" s="52">
        <f>'Temporary Relocation Numbers'!AC16*Assumptions!D$21</f>
        <v>244117.42912131464</v>
      </c>
      <c r="AD16" s="52">
        <f>'Temporary Relocation Numbers'!AD16*Assumptions!E$21</f>
        <v>166186.42874646361</v>
      </c>
      <c r="AE16" s="52">
        <f>'Temporary Relocation Numbers'!AE16*Assumptions!F$21</f>
        <v>169591.66167240209</v>
      </c>
      <c r="AF16" s="52">
        <f>'Temporary Relocation Numbers'!AF16*Assumptions!G$21</f>
        <v>133616.51234628103</v>
      </c>
      <c r="AG16" s="52">
        <f>'Temporary Relocation Numbers'!AG16*Assumptions!H$21</f>
        <v>52814.884631959751</v>
      </c>
      <c r="AH16" s="53">
        <f>'Temporary Relocation Numbers'!AH16*Assumptions!C$21</f>
        <v>82903878.890306696</v>
      </c>
      <c r="AI16" s="53">
        <f>'Temporary Relocation Numbers'!AI16*Assumptions!D$21</f>
        <v>158683818.52568275</v>
      </c>
      <c r="AJ16" s="53">
        <f>'Temporary Relocation Numbers'!AJ16*Assumptions!E$21</f>
        <v>125276676.89135307</v>
      </c>
      <c r="AK16" s="53">
        <f>'Temporary Relocation Numbers'!AK16*Assumptions!F$21</f>
        <v>57912081.236401625</v>
      </c>
      <c r="AL16" s="53">
        <f>'Temporary Relocation Numbers'!AL16*Assumptions!G$21</f>
        <v>35589297.186830565</v>
      </c>
      <c r="AM16" s="53">
        <f>'Temporary Relocation Numbers'!AM16*Assumptions!H$21</f>
        <v>18756610.162908535</v>
      </c>
    </row>
    <row r="17" spans="1:39" x14ac:dyDescent="0.35">
      <c r="A17">
        <v>2036</v>
      </c>
      <c r="B17" s="51">
        <f>'Temporary Relocation Numbers'!B17*Assumptions!C$21</f>
        <v>0</v>
      </c>
      <c r="C17" s="51">
        <f>'Temporary Relocation Numbers'!C17*Assumptions!D$21</f>
        <v>0</v>
      </c>
      <c r="D17" s="51">
        <f>'Temporary Relocation Numbers'!D17*Assumptions!E$21</f>
        <v>0</v>
      </c>
      <c r="E17" s="51">
        <f>'Temporary Relocation Numbers'!E17*Assumptions!F$21</f>
        <v>0</v>
      </c>
      <c r="F17" s="51">
        <f>'Temporary Relocation Numbers'!F17*Assumptions!G$21</f>
        <v>0</v>
      </c>
      <c r="G17" s="51">
        <f>'Temporary Relocation Numbers'!G17*Assumptions!H$21</f>
        <v>0</v>
      </c>
      <c r="H17" s="52">
        <f>'Temporary Relocation Numbers'!H17*Assumptions!C$21</f>
        <v>231056.86026208851</v>
      </c>
      <c r="I17" s="52">
        <f>'Temporary Relocation Numbers'!I17*Assumptions!D$21</f>
        <v>268936.08551612095</v>
      </c>
      <c r="J17" s="52">
        <f>'Temporary Relocation Numbers'!J17*Assumptions!E$21</f>
        <v>185025.19670801488</v>
      </c>
      <c r="K17" s="52">
        <f>'Temporary Relocation Numbers'!K17*Assumptions!F$21</f>
        <v>171055.02340206681</v>
      </c>
      <c r="L17" s="52">
        <f>'Temporary Relocation Numbers'!L17*Assumptions!G$21</f>
        <v>137225.77601434974</v>
      </c>
      <c r="M17" s="52">
        <f>'Temporary Relocation Numbers'!M17*Assumptions!H$21</f>
        <v>58092.674045055166</v>
      </c>
      <c r="N17" s="53">
        <f>'Temporary Relocation Numbers'!N17*Assumptions!C$21</f>
        <v>90287608.909546271</v>
      </c>
      <c r="O17" s="53">
        <f>'Temporary Relocation Numbers'!O17*Assumptions!D$21</f>
        <v>176182265.1347141</v>
      </c>
      <c r="P17" s="53">
        <f>'Temporary Relocation Numbers'!P17*Assumptions!E$21</f>
        <v>140567460.57051736</v>
      </c>
      <c r="Q17" s="53">
        <f>'Temporary Relocation Numbers'!Q17*Assumptions!F$21</f>
        <v>58868065.590875171</v>
      </c>
      <c r="R17" s="53">
        <f>'Temporary Relocation Numbers'!R17*Assumptions!G$21</f>
        <v>36836149.804634303</v>
      </c>
      <c r="S17" s="53">
        <f>'Temporary Relocation Numbers'!S17*Assumptions!H$21</f>
        <v>20792113.608468343</v>
      </c>
      <c r="U17">
        <v>2036</v>
      </c>
      <c r="V17" s="51">
        <f>'Temporary Relocation Numbers'!V17*Assumptions!C$21</f>
        <v>0</v>
      </c>
      <c r="W17" s="51">
        <f>'Temporary Relocation Numbers'!W17*Assumptions!D$21</f>
        <v>0</v>
      </c>
      <c r="X17" s="51">
        <f>'Temporary Relocation Numbers'!X17*Assumptions!E$21</f>
        <v>0</v>
      </c>
      <c r="Y17" s="51">
        <f>'Temporary Relocation Numbers'!Y17*Assumptions!F$21</f>
        <v>0</v>
      </c>
      <c r="Z17" s="51">
        <f>'Temporary Relocation Numbers'!Z17*Assumptions!G$21</f>
        <v>0</v>
      </c>
      <c r="AA17" s="51">
        <f>'Temporary Relocation Numbers'!AA17*Assumptions!H$21</f>
        <v>0</v>
      </c>
      <c r="AB17" s="52">
        <f>'Temporary Relocation Numbers'!AB17*Assumptions!C$21</f>
        <v>215108.31560077972</v>
      </c>
      <c r="AC17" s="52">
        <f>'Temporary Relocation Numbers'!AC17*Assumptions!D$21</f>
        <v>245590.27510079843</v>
      </c>
      <c r="AD17" s="52">
        <f>'Temporary Relocation Numbers'!AD17*Assumptions!E$21</f>
        <v>167189.08969658511</v>
      </c>
      <c r="AE17" s="52">
        <f>'Temporary Relocation Numbers'!AE17*Assumptions!F$21</f>
        <v>170614.86758583173</v>
      </c>
      <c r="AF17" s="52">
        <f>'Temporary Relocation Numbers'!AF17*Assumptions!G$21</f>
        <v>134422.66757948266</v>
      </c>
      <c r="AG17" s="52">
        <f>'Temporary Relocation Numbers'!AG17*Assumptions!H$21</f>
        <v>53133.535335299857</v>
      </c>
      <c r="AH17" s="53">
        <f>'Temporary Relocation Numbers'!AH17*Assumptions!C$21</f>
        <v>84055567.318470672</v>
      </c>
      <c r="AI17" s="53">
        <f>'Temporary Relocation Numbers'!AI17*Assumptions!D$21</f>
        <v>160888230.67115915</v>
      </c>
      <c r="AJ17" s="53">
        <f>'Temporary Relocation Numbers'!AJ17*Assumptions!E$21</f>
        <v>127017001.96450806</v>
      </c>
      <c r="AK17" s="53">
        <f>'Temporary Relocation Numbers'!AK17*Assumptions!F$21</f>
        <v>58716587.306607388</v>
      </c>
      <c r="AL17" s="53">
        <f>'Temporary Relocation Numbers'!AL17*Assumptions!G$21</f>
        <v>36083698.441454537</v>
      </c>
      <c r="AM17" s="53">
        <f>'Temporary Relocation Numbers'!AM17*Assumptions!H$21</f>
        <v>19017174.218117412</v>
      </c>
    </row>
    <row r="18" spans="1:39" x14ac:dyDescent="0.35">
      <c r="A18">
        <v>2037</v>
      </c>
      <c r="B18" s="51">
        <f>'Temporary Relocation Numbers'!B18*Assumptions!C$21</f>
        <v>0</v>
      </c>
      <c r="C18" s="51">
        <f>'Temporary Relocation Numbers'!C18*Assumptions!D$21</f>
        <v>0</v>
      </c>
      <c r="D18" s="51">
        <f>'Temporary Relocation Numbers'!D18*Assumptions!E$21</f>
        <v>0</v>
      </c>
      <c r="E18" s="51">
        <f>'Temporary Relocation Numbers'!E18*Assumptions!F$21</f>
        <v>0</v>
      </c>
      <c r="F18" s="51">
        <f>'Temporary Relocation Numbers'!F18*Assumptions!G$21</f>
        <v>0</v>
      </c>
      <c r="G18" s="51">
        <f>'Temporary Relocation Numbers'!G18*Assumptions!H$21</f>
        <v>0</v>
      </c>
      <c r="H18" s="52">
        <f>'Temporary Relocation Numbers'!H18*Assumptions!C$21</f>
        <v>232450.90725371099</v>
      </c>
      <c r="I18" s="52">
        <f>'Temporary Relocation Numbers'!I18*Assumptions!D$21</f>
        <v>270558.67114516138</v>
      </c>
      <c r="J18" s="52">
        <f>'Temporary Relocation Numbers'!J18*Assumptions!E$21</f>
        <v>186141.51854564648</v>
      </c>
      <c r="K18" s="52">
        <f>'Temporary Relocation Numbers'!K18*Assumptions!F$21</f>
        <v>172087.05828951867</v>
      </c>
      <c r="L18" s="52">
        <f>'Temporary Relocation Numbers'!L18*Assumptions!G$21</f>
        <v>138053.7071998115</v>
      </c>
      <c r="M18" s="52">
        <f>'Temporary Relocation Numbers'!M18*Assumptions!H$21</f>
        <v>58443.16750106401</v>
      </c>
      <c r="N18" s="53">
        <f>'Temporary Relocation Numbers'!N18*Assumptions!C$21</f>
        <v>91541871.023449302</v>
      </c>
      <c r="O18" s="53">
        <f>'Temporary Relocation Numbers'!O18*Assumptions!D$21</f>
        <v>178629763.11332905</v>
      </c>
      <c r="P18" s="53">
        <f>'Temporary Relocation Numbers'!P18*Assumptions!E$21</f>
        <v>142520202.94979325</v>
      </c>
      <c r="Q18" s="53">
        <f>'Temporary Relocation Numbers'!Q18*Assumptions!F$21</f>
        <v>59685852.054390505</v>
      </c>
      <c r="R18" s="53">
        <f>'Temporary Relocation Numbers'!R18*Assumptions!G$21</f>
        <v>37347872.151477017</v>
      </c>
      <c r="S18" s="53">
        <f>'Temporary Relocation Numbers'!S18*Assumptions!H$21</f>
        <v>21080954.576592736</v>
      </c>
      <c r="U18">
        <v>2037</v>
      </c>
      <c r="V18" s="51">
        <f>'Temporary Relocation Numbers'!V18*Assumptions!C$21</f>
        <v>0</v>
      </c>
      <c r="W18" s="51">
        <f>'Temporary Relocation Numbers'!W18*Assumptions!D$21</f>
        <v>0</v>
      </c>
      <c r="X18" s="51">
        <f>'Temporary Relocation Numbers'!X18*Assumptions!E$21</f>
        <v>0</v>
      </c>
      <c r="Y18" s="51">
        <f>'Temporary Relocation Numbers'!Y18*Assumptions!F$21</f>
        <v>0</v>
      </c>
      <c r="Z18" s="51">
        <f>'Temporary Relocation Numbers'!Z18*Assumptions!G$21</f>
        <v>0</v>
      </c>
      <c r="AA18" s="51">
        <f>'Temporary Relocation Numbers'!AA18*Assumptions!H$21</f>
        <v>0</v>
      </c>
      <c r="AB18" s="52">
        <f>'Temporary Relocation Numbers'!AB18*Assumptions!C$21</f>
        <v>216406.13943468843</v>
      </c>
      <c r="AC18" s="52">
        <f>'Temporary Relocation Numbers'!AC18*Assumptions!D$21</f>
        <v>247072.00727610651</v>
      </c>
      <c r="AD18" s="52">
        <f>'Temporary Relocation Numbers'!AD18*Assumptions!E$21</f>
        <v>168197.80005151359</v>
      </c>
      <c r="AE18" s="52">
        <f>'Temporary Relocation Numbers'!AE18*Assumptions!F$21</f>
        <v>171644.24685903013</v>
      </c>
      <c r="AF18" s="52">
        <f>'Temporary Relocation Numbers'!AF18*Assumptions!G$21</f>
        <v>135233.68662965274</v>
      </c>
      <c r="AG18" s="52">
        <f>'Temporary Relocation Numbers'!AG18*Assumptions!H$21</f>
        <v>53454.108569976481</v>
      </c>
      <c r="AH18" s="53">
        <f>'Temporary Relocation Numbers'!AH18*Assumptions!C$21</f>
        <v>85223254.832000971</v>
      </c>
      <c r="AI18" s="53">
        <f>'Temporary Relocation Numbers'!AI18*Assumptions!D$21</f>
        <v>163123266.18423709</v>
      </c>
      <c r="AJ18" s="53">
        <f>'Temporary Relocation Numbers'!AJ18*Assumptions!E$21</f>
        <v>128781503.37627143</v>
      </c>
      <c r="AK18" s="53">
        <f>'Temporary Relocation Numbers'!AK18*Assumptions!F$21</f>
        <v>59532269.456193812</v>
      </c>
      <c r="AL18" s="53">
        <f>'Temporary Relocation Numbers'!AL18*Assumptions!G$21</f>
        <v>36584967.845210269</v>
      </c>
      <c r="AM18" s="53">
        <f>'Temporary Relocation Numbers'!AM18*Assumptions!H$21</f>
        <v>19281357.990656737</v>
      </c>
    </row>
    <row r="19" spans="1:39" x14ac:dyDescent="0.35">
      <c r="A19">
        <v>2038</v>
      </c>
      <c r="B19" s="51">
        <f>'Temporary Relocation Numbers'!B19*Assumptions!C$21</f>
        <v>0</v>
      </c>
      <c r="C19" s="51">
        <f>'Temporary Relocation Numbers'!C19*Assumptions!D$21</f>
        <v>0</v>
      </c>
      <c r="D19" s="51">
        <f>'Temporary Relocation Numbers'!D19*Assumptions!E$21</f>
        <v>0</v>
      </c>
      <c r="E19" s="51">
        <f>'Temporary Relocation Numbers'!E19*Assumptions!F$21</f>
        <v>0</v>
      </c>
      <c r="F19" s="51">
        <f>'Temporary Relocation Numbers'!F19*Assumptions!G$21</f>
        <v>0</v>
      </c>
      <c r="G19" s="51">
        <f>'Temporary Relocation Numbers'!G19*Assumptions!H$21</f>
        <v>0</v>
      </c>
      <c r="H19" s="52">
        <f>'Temporary Relocation Numbers'!H19*Assumptions!C$21</f>
        <v>233853.3650192557</v>
      </c>
      <c r="I19" s="52">
        <f>'Temporary Relocation Numbers'!I19*Assumptions!D$21</f>
        <v>272191.046401795</v>
      </c>
      <c r="J19" s="52">
        <f>'Temporary Relocation Numbers'!J19*Assumptions!E$21</f>
        <v>187264.57554404181</v>
      </c>
      <c r="K19" s="52">
        <f>'Temporary Relocation Numbers'!K19*Assumptions!F$21</f>
        <v>173125.31980503284</v>
      </c>
      <c r="L19" s="52">
        <f>'Temporary Relocation Numbers'!L19*Assumptions!G$21</f>
        <v>138886.63358419118</v>
      </c>
      <c r="M19" s="52">
        <f>'Temporary Relocation Numbers'!M19*Assumptions!H$21</f>
        <v>58795.775606892727</v>
      </c>
      <c r="N19" s="53">
        <f>'Temporary Relocation Numbers'!N19*Assumptions!C$21</f>
        <v>92813557.161195397</v>
      </c>
      <c r="O19" s="53">
        <f>'Temporary Relocation Numbers'!O19*Assumptions!D$21</f>
        <v>181111261.37199911</v>
      </c>
      <c r="P19" s="53">
        <f>'Temporary Relocation Numbers'!P19*Assumptions!E$21</f>
        <v>144500072.53748807</v>
      </c>
      <c r="Q19" s="53">
        <f>'Temporary Relocation Numbers'!Q19*Assumptions!F$21</f>
        <v>60514999.086546876</v>
      </c>
      <c r="R19" s="53">
        <f>'Temporary Relocation Numbers'!R19*Assumptions!G$21</f>
        <v>37866703.269503638</v>
      </c>
      <c r="S19" s="53">
        <f>'Temporary Relocation Numbers'!S19*Assumptions!H$21</f>
        <v>21373808.080741029</v>
      </c>
      <c r="U19">
        <v>2038</v>
      </c>
      <c r="V19" s="51">
        <f>'Temporary Relocation Numbers'!V19*Assumptions!C$21</f>
        <v>0</v>
      </c>
      <c r="W19" s="51">
        <f>'Temporary Relocation Numbers'!W19*Assumptions!D$21</f>
        <v>0</v>
      </c>
      <c r="X19" s="51">
        <f>'Temporary Relocation Numbers'!X19*Assumptions!E$21</f>
        <v>0</v>
      </c>
      <c r="Y19" s="51">
        <f>'Temporary Relocation Numbers'!Y19*Assumptions!F$21</f>
        <v>0</v>
      </c>
      <c r="Z19" s="51">
        <f>'Temporary Relocation Numbers'!Z19*Assumptions!G$21</f>
        <v>0</v>
      </c>
      <c r="AA19" s="51">
        <f>'Temporary Relocation Numbers'!AA19*Assumptions!H$21</f>
        <v>0</v>
      </c>
      <c r="AB19" s="52">
        <f>'Temporary Relocation Numbers'!AB19*Assumptions!C$21</f>
        <v>217711.79349449588</v>
      </c>
      <c r="AC19" s="52">
        <f>'Temporary Relocation Numbers'!AC19*Assumptions!D$21</f>
        <v>248562.67926077161</v>
      </c>
      <c r="AD19" s="52">
        <f>'Temporary Relocation Numbers'!AD19*Assumptions!E$21</f>
        <v>169212.59630942758</v>
      </c>
      <c r="AE19" s="52">
        <f>'Temporary Relocation Numbers'!AE19*Assumptions!F$21</f>
        <v>172679.83673803965</v>
      </c>
      <c r="AF19" s="52">
        <f>'Temporary Relocation Numbers'!AF19*Assumptions!G$21</f>
        <v>136049.59884190321</v>
      </c>
      <c r="AG19" s="52">
        <f>'Temporary Relocation Numbers'!AG19*Assumptions!H$21</f>
        <v>53776.615935294743</v>
      </c>
      <c r="AH19" s="53">
        <f>'Temporary Relocation Numbers'!AH19*Assumptions!C$21</f>
        <v>86407163.687826037</v>
      </c>
      <c r="AI19" s="53">
        <f>'Temporary Relocation Numbers'!AI19*Assumptions!D$21</f>
        <v>165389350.48021156</v>
      </c>
      <c r="AJ19" s="53">
        <f>'Temporary Relocation Numbers'!AJ19*Assumptions!E$21</f>
        <v>130570516.98076452</v>
      </c>
      <c r="AK19" s="53">
        <f>'Temporary Relocation Numbers'!AK19*Assumptions!F$21</f>
        <v>60359282.941603288</v>
      </c>
      <c r="AL19" s="53">
        <f>'Temporary Relocation Numbers'!AL19*Assumptions!G$21</f>
        <v>37093200.809410028</v>
      </c>
      <c r="AM19" s="53">
        <f>'Temporary Relocation Numbers'!AM19*Assumptions!H$21</f>
        <v>19549211.765104461</v>
      </c>
    </row>
    <row r="20" spans="1:39" x14ac:dyDescent="0.35">
      <c r="A20">
        <v>2039</v>
      </c>
      <c r="B20" s="51">
        <f>'Temporary Relocation Numbers'!B20*Assumptions!C$21</f>
        <v>0</v>
      </c>
      <c r="C20" s="51">
        <f>'Temporary Relocation Numbers'!C20*Assumptions!D$21</f>
        <v>0</v>
      </c>
      <c r="D20" s="51">
        <f>'Temporary Relocation Numbers'!D20*Assumptions!E$21</f>
        <v>0</v>
      </c>
      <c r="E20" s="51">
        <f>'Temporary Relocation Numbers'!E20*Assumptions!F$21</f>
        <v>0</v>
      </c>
      <c r="F20" s="51">
        <f>'Temporary Relocation Numbers'!F20*Assumptions!G$21</f>
        <v>0</v>
      </c>
      <c r="G20" s="51">
        <f>'Temporary Relocation Numbers'!G20*Assumptions!H$21</f>
        <v>0</v>
      </c>
      <c r="H20" s="52">
        <f>'Temporary Relocation Numbers'!H20*Assumptions!C$21</f>
        <v>235264.2843038686</v>
      </c>
      <c r="I20" s="52">
        <f>'Temporary Relocation Numbers'!I20*Assumptions!D$21</f>
        <v>273833.27035027504</v>
      </c>
      <c r="J20" s="52">
        <f>'Temporary Relocation Numbers'!J20*Assumptions!E$21</f>
        <v>188394.40833878558</v>
      </c>
      <c r="K20" s="52">
        <f>'Temporary Relocation Numbers'!K20*Assumptions!F$21</f>
        <v>174169.84551603804</v>
      </c>
      <c r="L20" s="52">
        <f>'Temporary Relocation Numbers'!L20*Assumptions!G$21</f>
        <v>139724.585305274</v>
      </c>
      <c r="M20" s="52">
        <f>'Temporary Relocation Numbers'!M20*Assumptions!H$21</f>
        <v>59150.511120964584</v>
      </c>
      <c r="N20" s="53">
        <f>'Temporary Relocation Numbers'!N20*Assumptions!C$21</f>
        <v>94102909.374747604</v>
      </c>
      <c r="O20" s="53">
        <f>'Temporary Relocation Numbers'!O20*Assumptions!D$21</f>
        <v>183627232.23758787</v>
      </c>
      <c r="P20" s="53">
        <f>'Temporary Relocation Numbers'!P20*Assumptions!E$21</f>
        <v>146507446.18077046</v>
      </c>
      <c r="Q20" s="53">
        <f>'Temporary Relocation Numbers'!Q20*Assumptions!F$21</f>
        <v>61355664.506684117</v>
      </c>
      <c r="R20" s="53">
        <f>'Temporary Relocation Numbers'!R20*Assumptions!G$21</f>
        <v>38392741.912712462</v>
      </c>
      <c r="S20" s="53">
        <f>'Temporary Relocation Numbers'!S20*Assumptions!H$21</f>
        <v>21670729.862470411</v>
      </c>
      <c r="U20">
        <v>2039</v>
      </c>
      <c r="V20" s="51">
        <f>'Temporary Relocation Numbers'!V20*Assumptions!C$21</f>
        <v>0</v>
      </c>
      <c r="W20" s="51">
        <f>'Temporary Relocation Numbers'!W20*Assumptions!D$21</f>
        <v>0</v>
      </c>
      <c r="X20" s="51">
        <f>'Temporary Relocation Numbers'!X20*Assumptions!E$21</f>
        <v>0</v>
      </c>
      <c r="Y20" s="51">
        <f>'Temporary Relocation Numbers'!Y20*Assumptions!F$21</f>
        <v>0</v>
      </c>
      <c r="Z20" s="51">
        <f>'Temporary Relocation Numbers'!Z20*Assumptions!G$21</f>
        <v>0</v>
      </c>
      <c r="AA20" s="51">
        <f>'Temporary Relocation Numbers'!AA20*Assumptions!H$21</f>
        <v>0</v>
      </c>
      <c r="AB20" s="52">
        <f>'Temporary Relocation Numbers'!AB20*Assumptions!C$21</f>
        <v>219025.32502269838</v>
      </c>
      <c r="AC20" s="52">
        <f>'Temporary Relocation Numbers'!AC20*Assumptions!D$21</f>
        <v>250062.34499179589</v>
      </c>
      <c r="AD20" s="52">
        <f>'Temporary Relocation Numbers'!AD20*Assumptions!E$21</f>
        <v>170233.51518871216</v>
      </c>
      <c r="AE20" s="52">
        <f>'Temporary Relocation Numbers'!AE20*Assumptions!F$21</f>
        <v>173721.67469362114</v>
      </c>
      <c r="AF20" s="52">
        <f>'Temporary Relocation Numbers'!AF20*Assumptions!G$21</f>
        <v>136870.43373839516</v>
      </c>
      <c r="AG20" s="52">
        <f>'Temporary Relocation Numbers'!AG20*Assumptions!H$21</f>
        <v>54101.06910054246</v>
      </c>
      <c r="AH20" s="53">
        <f>'Temporary Relocation Numbers'!AH20*Assumptions!C$21</f>
        <v>87607519.230434716</v>
      </c>
      <c r="AI20" s="53">
        <f>'Temporary Relocation Numbers'!AI20*Assumptions!D$21</f>
        <v>167686914.88418403</v>
      </c>
      <c r="AJ20" s="53">
        <f>'Temporary Relocation Numbers'!AJ20*Assumptions!E$21</f>
        <v>132384383.29774471</v>
      </c>
      <c r="AK20" s="53">
        <f>'Temporary Relocation Numbers'!AK20*Assumptions!F$21</f>
        <v>61197785.176077709</v>
      </c>
      <c r="AL20" s="53">
        <f>'Temporary Relocation Numbers'!AL20*Assumptions!G$21</f>
        <v>37608494.070805952</v>
      </c>
      <c r="AM20" s="53">
        <f>'Temporary Relocation Numbers'!AM20*Assumptions!H$21</f>
        <v>19820786.524584506</v>
      </c>
    </row>
    <row r="21" spans="1:39" x14ac:dyDescent="0.35">
      <c r="A21">
        <v>2040</v>
      </c>
      <c r="B21" s="51">
        <f>'Temporary Relocation Numbers'!B21*Assumptions!C$21</f>
        <v>0</v>
      </c>
      <c r="C21" s="51">
        <f>'Temporary Relocation Numbers'!C21*Assumptions!D$21</f>
        <v>0</v>
      </c>
      <c r="D21" s="51">
        <f>'Temporary Relocation Numbers'!D21*Assumptions!E$21</f>
        <v>0</v>
      </c>
      <c r="E21" s="51">
        <f>'Temporary Relocation Numbers'!E21*Assumptions!F$21</f>
        <v>0</v>
      </c>
      <c r="F21" s="51">
        <f>'Temporary Relocation Numbers'!F21*Assumptions!G$21</f>
        <v>0</v>
      </c>
      <c r="G21" s="51">
        <f>'Temporary Relocation Numbers'!G21*Assumptions!H$21</f>
        <v>0</v>
      </c>
      <c r="H21" s="52">
        <f>'Temporary Relocation Numbers'!H21*Assumptions!C$21</f>
        <v>254070.51197609431</v>
      </c>
      <c r="I21" s="52">
        <f>'Temporary Relocation Numbers'!I21*Assumptions!D$21</f>
        <v>295722.57174455683</v>
      </c>
      <c r="J21" s="52">
        <f>'Temporary Relocation Numbers'!J21*Assumptions!E$21</f>
        <v>203454.01734776425</v>
      </c>
      <c r="K21" s="52">
        <f>'Temporary Relocation Numbers'!K21*Assumptions!F$21</f>
        <v>188092.39129515158</v>
      </c>
      <c r="L21" s="52">
        <f>'Temporary Relocation Numbers'!L21*Assumptions!G$21</f>
        <v>150893.69399694592</v>
      </c>
      <c r="M21" s="52">
        <f>'Temporary Relocation Numbers'!M21*Assumptions!H$21</f>
        <v>63878.802040093629</v>
      </c>
      <c r="N21" s="53">
        <f>'Temporary Relocation Numbers'!N21*Assumptions!C$21</f>
        <v>102419008.43546996</v>
      </c>
      <c r="O21" s="53">
        <f>'Temporary Relocation Numbers'!O21*Assumptions!D$21</f>
        <v>199854809.72355905</v>
      </c>
      <c r="P21" s="53">
        <f>'Temporary Relocation Numbers'!P21*Assumptions!E$21</f>
        <v>159454659.43557853</v>
      </c>
      <c r="Q21" s="53">
        <f>'Temporary Relocation Numbers'!Q21*Assumptions!F$21</f>
        <v>66777811.253944561</v>
      </c>
      <c r="R21" s="53">
        <f>'Temporary Relocation Numbers'!R21*Assumptions!G$21</f>
        <v>41785600.295946896</v>
      </c>
      <c r="S21" s="53">
        <f>'Temporary Relocation Numbers'!S21*Assumptions!H$21</f>
        <v>23585824.065740798</v>
      </c>
      <c r="U21">
        <v>2040</v>
      </c>
      <c r="V21" s="51">
        <f>'Temporary Relocation Numbers'!V21*Assumptions!C$21</f>
        <v>0</v>
      </c>
      <c r="W21" s="51">
        <f>'Temporary Relocation Numbers'!W21*Assumptions!D$21</f>
        <v>0</v>
      </c>
      <c r="X21" s="51">
        <f>'Temporary Relocation Numbers'!X21*Assumptions!E$21</f>
        <v>0</v>
      </c>
      <c r="Y21" s="51">
        <f>'Temporary Relocation Numbers'!Y21*Assumptions!F$21</f>
        <v>0</v>
      </c>
      <c r="Z21" s="51">
        <f>'Temporary Relocation Numbers'!Z21*Assumptions!G$21</f>
        <v>0</v>
      </c>
      <c r="AA21" s="51">
        <f>'Temporary Relocation Numbers'!AA21*Assumptions!H$21</f>
        <v>0</v>
      </c>
      <c r="AB21" s="52">
        <f>'Temporary Relocation Numbers'!AB21*Assumptions!C$21</f>
        <v>236533.46545526793</v>
      </c>
      <c r="AC21" s="52">
        <f>'Temporary Relocation Numbers'!AC21*Assumptions!D$21</f>
        <v>270051.4793650026</v>
      </c>
      <c r="AD21" s="52">
        <f>'Temporary Relocation Numbers'!AD21*Assumptions!E$21</f>
        <v>183841.40409354572</v>
      </c>
      <c r="AE21" s="52">
        <f>'Temporary Relocation Numbers'!AE21*Assumptions!F$21</f>
        <v>187608.3952196693</v>
      </c>
      <c r="AF21" s="52">
        <f>'Temporary Relocation Numbers'!AF21*Assumptions!G$21</f>
        <v>147811.39124963363</v>
      </c>
      <c r="AG21" s="52">
        <f>'Temporary Relocation Numbers'!AG21*Assumptions!H$21</f>
        <v>58425.72477799109</v>
      </c>
      <c r="AH21" s="53">
        <f>'Temporary Relocation Numbers'!AH21*Assumptions!C$21</f>
        <v>95349605.136441126</v>
      </c>
      <c r="AI21" s="53">
        <f>'Temporary Relocation Numbers'!AI21*Assumptions!D$21</f>
        <v>182505808.41924405</v>
      </c>
      <c r="AJ21" s="53">
        <f>'Temporary Relocation Numbers'!AJ21*Assumptions!E$21</f>
        <v>144083507.7234568</v>
      </c>
      <c r="AK21" s="53">
        <f>'Temporary Relocation Numbers'!AK21*Assumptions!F$21</f>
        <v>66605979.749471396</v>
      </c>
      <c r="AL21" s="53">
        <f>'Temporary Relocation Numbers'!AL21*Assumptions!G$21</f>
        <v>40932046.597454391</v>
      </c>
      <c r="AM21" s="53">
        <f>'Temporary Relocation Numbers'!AM21*Assumptions!H$21</f>
        <v>21572396.812673084</v>
      </c>
    </row>
    <row r="22" spans="1:39" x14ac:dyDescent="0.35">
      <c r="A22">
        <v>2041</v>
      </c>
      <c r="B22" s="51">
        <f>'Temporary Relocation Numbers'!B22*Assumptions!C$21</f>
        <v>0</v>
      </c>
      <c r="C22" s="51">
        <f>'Temporary Relocation Numbers'!C22*Assumptions!D$21</f>
        <v>0</v>
      </c>
      <c r="D22" s="51">
        <f>'Temporary Relocation Numbers'!D22*Assumptions!E$21</f>
        <v>0</v>
      </c>
      <c r="E22" s="51">
        <f>'Temporary Relocation Numbers'!E22*Assumptions!F$21</f>
        <v>0</v>
      </c>
      <c r="F22" s="51">
        <f>'Temporary Relocation Numbers'!F22*Assumptions!G$21</f>
        <v>0</v>
      </c>
      <c r="G22" s="51">
        <f>'Temporary Relocation Numbers'!G22*Assumptions!H$21</f>
        <v>0</v>
      </c>
      <c r="H22" s="52">
        <f>'Temporary Relocation Numbers'!H22*Assumptions!C$21</f>
        <v>255603.40839162801</v>
      </c>
      <c r="I22" s="52">
        <f>'Temporary Relocation Numbers'!I22*Assumptions!D$21</f>
        <v>297506.76962999394</v>
      </c>
      <c r="J22" s="52">
        <f>'Temporary Relocation Numbers'!J22*Assumptions!E$21</f>
        <v>204681.52671708332</v>
      </c>
      <c r="K22" s="52">
        <f>'Temporary Relocation Numbers'!K22*Assumptions!F$21</f>
        <v>189227.21859235736</v>
      </c>
      <c r="L22" s="52">
        <f>'Temporary Relocation Numbers'!L22*Assumptions!G$21</f>
        <v>151804.08852032269</v>
      </c>
      <c r="M22" s="52">
        <f>'Temporary Relocation Numbers'!M22*Assumptions!H$21</f>
        <v>64264.205233538873</v>
      </c>
      <c r="N22" s="53">
        <f>'Temporary Relocation Numbers'!N22*Assumptions!C$21</f>
        <v>103841798.15795359</v>
      </c>
      <c r="O22" s="53">
        <f>'Temporary Relocation Numbers'!O22*Assumptions!D$21</f>
        <v>202631163.19160464</v>
      </c>
      <c r="P22" s="53">
        <f>'Temporary Relocation Numbers'!P22*Assumptions!E$21</f>
        <v>161669779.98900601</v>
      </c>
      <c r="Q22" s="53">
        <f>'Temporary Relocation Numbers'!Q22*Assumptions!F$21</f>
        <v>67705478.734751388</v>
      </c>
      <c r="R22" s="53">
        <f>'Temporary Relocation Numbers'!R22*Assumptions!G$21</f>
        <v>42366079.677236184</v>
      </c>
      <c r="S22" s="53">
        <f>'Temporary Relocation Numbers'!S22*Assumptions!H$21</f>
        <v>23913474.846486114</v>
      </c>
      <c r="U22">
        <v>2041</v>
      </c>
      <c r="V22" s="51">
        <f>'Temporary Relocation Numbers'!V22*Assumptions!C$21</f>
        <v>0</v>
      </c>
      <c r="W22" s="51">
        <f>'Temporary Relocation Numbers'!W22*Assumptions!D$21</f>
        <v>0</v>
      </c>
      <c r="X22" s="51">
        <f>'Temporary Relocation Numbers'!X22*Assumptions!E$21</f>
        <v>0</v>
      </c>
      <c r="Y22" s="51">
        <f>'Temporary Relocation Numbers'!Y22*Assumptions!F$21</f>
        <v>0</v>
      </c>
      <c r="Z22" s="51">
        <f>'Temporary Relocation Numbers'!Z22*Assumptions!G$21</f>
        <v>0</v>
      </c>
      <c r="AA22" s="51">
        <f>'Temporary Relocation Numbers'!AA22*Assumptions!H$21</f>
        <v>0</v>
      </c>
      <c r="AB22" s="52">
        <f>'Temporary Relocation Numbers'!AB22*Assumptions!C$21</f>
        <v>237960.55472481789</v>
      </c>
      <c r="AC22" s="52">
        <f>'Temporary Relocation Numbers'!AC22*Assumptions!D$21</f>
        <v>271680.79455592553</v>
      </c>
      <c r="AD22" s="52">
        <f>'Temporary Relocation Numbers'!AD22*Assumptions!E$21</f>
        <v>184950.58369557766</v>
      </c>
      <c r="AE22" s="52">
        <f>'Temporary Relocation Numbers'!AE22*Assumptions!F$21</f>
        <v>188740.3023989776</v>
      </c>
      <c r="AF22" s="52">
        <f>'Temporary Relocation Numbers'!AF22*Assumptions!G$21</f>
        <v>148703.18916061253</v>
      </c>
      <c r="AG22" s="52">
        <f>'Temporary Relocation Numbers'!AG22*Assumptions!H$21</f>
        <v>58778.227645760235</v>
      </c>
      <c r="AH22" s="53">
        <f>'Temporary Relocation Numbers'!AH22*Assumptions!C$21</f>
        <v>96674187.753509462</v>
      </c>
      <c r="AI22" s="53">
        <f>'Temporary Relocation Numbers'!AI22*Assumptions!D$21</f>
        <v>185041152.12622863</v>
      </c>
      <c r="AJ22" s="53">
        <f>'Temporary Relocation Numbers'!AJ22*Assumptions!E$21</f>
        <v>146085094.50993198</v>
      </c>
      <c r="AK22" s="53">
        <f>'Temporary Relocation Numbers'!AK22*Assumptions!F$21</f>
        <v>67531260.172423437</v>
      </c>
      <c r="AL22" s="53">
        <f>'Temporary Relocation Numbers'!AL22*Assumptions!G$21</f>
        <v>41500668.536962561</v>
      </c>
      <c r="AM22" s="53">
        <f>'Temporary Relocation Numbers'!AM22*Assumptions!H$21</f>
        <v>21872077.359705016</v>
      </c>
    </row>
    <row r="23" spans="1:39" x14ac:dyDescent="0.35">
      <c r="A23">
        <v>2042</v>
      </c>
      <c r="B23" s="51">
        <f>'Temporary Relocation Numbers'!B23*Assumptions!C$21</f>
        <v>0</v>
      </c>
      <c r="C23" s="51">
        <f>'Temporary Relocation Numbers'!C23*Assumptions!D$21</f>
        <v>0</v>
      </c>
      <c r="D23" s="51">
        <f>'Temporary Relocation Numbers'!D23*Assumptions!E$21</f>
        <v>0</v>
      </c>
      <c r="E23" s="51">
        <f>'Temporary Relocation Numbers'!E23*Assumptions!F$21</f>
        <v>0</v>
      </c>
      <c r="F23" s="51">
        <f>'Temporary Relocation Numbers'!F23*Assumptions!G$21</f>
        <v>0</v>
      </c>
      <c r="G23" s="51">
        <f>'Temporary Relocation Numbers'!G23*Assumptions!H$21</f>
        <v>0</v>
      </c>
      <c r="H23" s="52">
        <f>'Temporary Relocation Numbers'!H23*Assumptions!C$21</f>
        <v>257145.55330830623</v>
      </c>
      <c r="I23" s="52">
        <f>'Temporary Relocation Numbers'!I23*Assumptions!D$21</f>
        <v>299301.73220639001</v>
      </c>
      <c r="J23" s="52">
        <f>'Temporary Relocation Numbers'!J23*Assumptions!E$21</f>
        <v>205916.44208050071</v>
      </c>
      <c r="K23" s="52">
        <f>'Temporary Relocation Numbers'!K23*Assumptions!F$21</f>
        <v>190368.89270024814</v>
      </c>
      <c r="L23" s="52">
        <f>'Temporary Relocation Numbers'!L23*Assumptions!G$21</f>
        <v>152719.97577282714</v>
      </c>
      <c r="M23" s="52">
        <f>'Temporary Relocation Numbers'!M23*Assumptions!H$21</f>
        <v>64651.933699481007</v>
      </c>
      <c r="N23" s="53">
        <f>'Temporary Relocation Numbers'!N23*Assumptions!C$21</f>
        <v>105284353.06490181</v>
      </c>
      <c r="O23" s="53">
        <f>'Temporary Relocation Numbers'!O23*Assumptions!D$21</f>
        <v>205446085.35154304</v>
      </c>
      <c r="P23" s="53">
        <f>'Temporary Relocation Numbers'!P23*Assumptions!E$21</f>
        <v>163915672.66965503</v>
      </c>
      <c r="Q23" s="53">
        <f>'Temporary Relocation Numbers'!Q23*Assumptions!F$21</f>
        <v>68646033.235045478</v>
      </c>
      <c r="R23" s="53">
        <f>'Temporary Relocation Numbers'!R23*Assumptions!G$21</f>
        <v>42954622.992266156</v>
      </c>
      <c r="S23" s="53">
        <f>'Temporary Relocation Numbers'!S23*Assumptions!H$21</f>
        <v>24245677.303434223</v>
      </c>
      <c r="U23">
        <v>2042</v>
      </c>
      <c r="V23" s="51">
        <f>'Temporary Relocation Numbers'!V23*Assumptions!C$21</f>
        <v>0</v>
      </c>
      <c r="W23" s="51">
        <f>'Temporary Relocation Numbers'!W23*Assumptions!D$21</f>
        <v>0</v>
      </c>
      <c r="X23" s="51">
        <f>'Temporary Relocation Numbers'!X23*Assumptions!E$21</f>
        <v>0</v>
      </c>
      <c r="Y23" s="51">
        <f>'Temporary Relocation Numbers'!Y23*Assumptions!F$21</f>
        <v>0</v>
      </c>
      <c r="Z23" s="51">
        <f>'Temporary Relocation Numbers'!Z23*Assumptions!G$21</f>
        <v>0</v>
      </c>
      <c r="AA23" s="51">
        <f>'Temporary Relocation Numbers'!AA23*Assumptions!H$21</f>
        <v>0</v>
      </c>
      <c r="AB23" s="52">
        <f>'Temporary Relocation Numbers'!AB23*Assumptions!C$21</f>
        <v>239396.25412392977</v>
      </c>
      <c r="AC23" s="52">
        <f>'Temporary Relocation Numbers'!AC23*Assumptions!D$21</f>
        <v>273319.93997624627</v>
      </c>
      <c r="AD23" s="52">
        <f>'Temporary Relocation Numbers'!AD23*Assumptions!E$21</f>
        <v>186066.45536676364</v>
      </c>
      <c r="AE23" s="52">
        <f>'Temporary Relocation Numbers'!AE23*Assumptions!F$21</f>
        <v>189879.0387708765</v>
      </c>
      <c r="AF23" s="52">
        <f>'Temporary Relocation Numbers'!AF23*Assumptions!G$21</f>
        <v>149600.36760084095</v>
      </c>
      <c r="AG23" s="52">
        <f>'Temporary Relocation Numbers'!AG23*Assumptions!H$21</f>
        <v>59132.857286834442</v>
      </c>
      <c r="AH23" s="53">
        <f>'Temporary Relocation Numbers'!AH23*Assumptions!C$21</f>
        <v>98017171.276454002</v>
      </c>
      <c r="AI23" s="53">
        <f>'Temporary Relocation Numbers'!AI23*Assumptions!D$21</f>
        <v>187611716.4531388</v>
      </c>
      <c r="AJ23" s="53">
        <f>'Temporary Relocation Numbers'!AJ23*Assumptions!E$21</f>
        <v>148114487.04410928</v>
      </c>
      <c r="AK23" s="53">
        <f>'Temporary Relocation Numbers'!AK23*Assumptions!F$21</f>
        <v>68469394.454207957</v>
      </c>
      <c r="AL23" s="53">
        <f>'Temporary Relocation Numbers'!AL23*Assumptions!G$21</f>
        <v>42077189.688383326</v>
      </c>
      <c r="AM23" s="53">
        <f>'Temporary Relocation Numbers'!AM23*Assumptions!H$21</f>
        <v>22175921.02458841</v>
      </c>
    </row>
    <row r="24" spans="1:39" x14ac:dyDescent="0.35">
      <c r="A24">
        <v>2043</v>
      </c>
      <c r="B24" s="51">
        <f>'Temporary Relocation Numbers'!B24*Assumptions!C$21</f>
        <v>0</v>
      </c>
      <c r="C24" s="51">
        <f>'Temporary Relocation Numbers'!C24*Assumptions!D$21</f>
        <v>0</v>
      </c>
      <c r="D24" s="51">
        <f>'Temporary Relocation Numbers'!D24*Assumptions!E$21</f>
        <v>0</v>
      </c>
      <c r="E24" s="51">
        <f>'Temporary Relocation Numbers'!E24*Assumptions!F$21</f>
        <v>0</v>
      </c>
      <c r="F24" s="51">
        <f>'Temporary Relocation Numbers'!F24*Assumptions!G$21</f>
        <v>0</v>
      </c>
      <c r="G24" s="51">
        <f>'Temporary Relocation Numbers'!G24*Assumptions!H$21</f>
        <v>0</v>
      </c>
      <c r="H24" s="52">
        <f>'Temporary Relocation Numbers'!H24*Assumptions!C$21</f>
        <v>258697.00252557645</v>
      </c>
      <c r="I24" s="52">
        <f>'Temporary Relocation Numbers'!I24*Assumptions!D$21</f>
        <v>301107.52442089689</v>
      </c>
      <c r="J24" s="52">
        <f>'Temporary Relocation Numbers'!J24*Assumptions!E$21</f>
        <v>207158.8081209737</v>
      </c>
      <c r="K24" s="52">
        <f>'Temporary Relocation Numbers'!K24*Assumptions!F$21</f>
        <v>191517.4549280316</v>
      </c>
      <c r="L24" s="52">
        <f>'Temporary Relocation Numbers'!L24*Assumptions!G$21</f>
        <v>153641.38889401846</v>
      </c>
      <c r="M24" s="52">
        <f>'Temporary Relocation Numbers'!M24*Assumptions!H$21</f>
        <v>65042.001467103677</v>
      </c>
      <c r="N24" s="53">
        <f>'Temporary Relocation Numbers'!N24*Assumptions!C$21</f>
        <v>106746947.73133488</v>
      </c>
      <c r="O24" s="53">
        <f>'Temporary Relocation Numbers'!O24*Assumptions!D$21</f>
        <v>208300111.99393967</v>
      </c>
      <c r="P24" s="53">
        <f>'Temporary Relocation Numbers'!P24*Assumptions!E$21</f>
        <v>166192764.95936728</v>
      </c>
      <c r="Q24" s="53">
        <f>'Temporary Relocation Numbers'!Q24*Assumptions!F$21</f>
        <v>69599653.779396206</v>
      </c>
      <c r="R24" s="53">
        <f>'Temporary Relocation Numbers'!R24*Assumptions!G$21</f>
        <v>43551342.264012106</v>
      </c>
      <c r="S24" s="53">
        <f>'Temporary Relocation Numbers'!S24*Assumptions!H$21</f>
        <v>24582494.667797945</v>
      </c>
      <c r="U24">
        <v>2043</v>
      </c>
      <c r="V24" s="51">
        <f>'Temporary Relocation Numbers'!V24*Assumptions!C$21</f>
        <v>0</v>
      </c>
      <c r="W24" s="51">
        <f>'Temporary Relocation Numbers'!W24*Assumptions!D$21</f>
        <v>0</v>
      </c>
      <c r="X24" s="51">
        <f>'Temporary Relocation Numbers'!X24*Assumptions!E$21</f>
        <v>0</v>
      </c>
      <c r="Y24" s="51">
        <f>'Temporary Relocation Numbers'!Y24*Assumptions!F$21</f>
        <v>0</v>
      </c>
      <c r="Z24" s="51">
        <f>'Temporary Relocation Numbers'!Z24*Assumptions!G$21</f>
        <v>0</v>
      </c>
      <c r="AA24" s="51">
        <f>'Temporary Relocation Numbers'!AA24*Assumptions!H$21</f>
        <v>0</v>
      </c>
      <c r="AB24" s="52">
        <f>'Temporary Relocation Numbers'!AB24*Assumptions!C$21</f>
        <v>240840.61560053166</v>
      </c>
      <c r="AC24" s="52">
        <f>'Temporary Relocation Numbers'!AC24*Assumptions!D$21</f>
        <v>274968.97493518289</v>
      </c>
      <c r="AD24" s="52">
        <f>'Temporary Relocation Numbers'!AD24*Assumptions!E$21</f>
        <v>187189.05948270147</v>
      </c>
      <c r="AE24" s="52">
        <f>'Temporary Relocation Numbers'!AE24*Assumptions!F$21</f>
        <v>191024.64553827763</v>
      </c>
      <c r="AF24" s="52">
        <f>'Temporary Relocation Numbers'!AF24*Assumptions!G$21</f>
        <v>150502.95903293698</v>
      </c>
      <c r="AG24" s="52">
        <f>'Temporary Relocation Numbers'!AG24*Assumptions!H$21</f>
        <v>59489.62653278216</v>
      </c>
      <c r="AH24" s="53">
        <f>'Temporary Relocation Numbers'!AH24*Assumptions!C$21</f>
        <v>99378811.327938408</v>
      </c>
      <c r="AI24" s="53">
        <f>'Temporary Relocation Numbers'!AI24*Assumptions!D$21</f>
        <v>190217990.67961919</v>
      </c>
      <c r="AJ24" s="53">
        <f>'Temporary Relocation Numbers'!AJ24*Assumptions!E$21</f>
        <v>150172071.59932467</v>
      </c>
      <c r="AK24" s="53">
        <f>'Temporary Relocation Numbers'!AK24*Assumptions!F$21</f>
        <v>69420561.158731416</v>
      </c>
      <c r="AL24" s="53">
        <f>'Temporary Relocation Numbers'!AL24*Assumptions!G$21</f>
        <v>42661719.786400698</v>
      </c>
      <c r="AM24" s="53">
        <f>'Temporary Relocation Numbers'!AM24*Assumptions!H$21</f>
        <v>22483985.64074092</v>
      </c>
    </row>
    <row r="25" spans="1:39" x14ac:dyDescent="0.35">
      <c r="A25">
        <v>2044</v>
      </c>
      <c r="B25" s="51">
        <f>'Temporary Relocation Numbers'!B25*Assumptions!C$21</f>
        <v>0</v>
      </c>
      <c r="C25" s="51">
        <f>'Temporary Relocation Numbers'!C25*Assumptions!D$21</f>
        <v>0</v>
      </c>
      <c r="D25" s="51">
        <f>'Temporary Relocation Numbers'!D25*Assumptions!E$21</f>
        <v>0</v>
      </c>
      <c r="E25" s="51">
        <f>'Temporary Relocation Numbers'!E25*Assumptions!F$21</f>
        <v>0</v>
      </c>
      <c r="F25" s="51">
        <f>'Temporary Relocation Numbers'!F25*Assumptions!G$21</f>
        <v>0</v>
      </c>
      <c r="G25" s="51">
        <f>'Temporary Relocation Numbers'!G25*Assumptions!H$21</f>
        <v>0</v>
      </c>
      <c r="H25" s="52">
        <f>'Temporary Relocation Numbers'!H25*Assumptions!C$21</f>
        <v>260257.8121795441</v>
      </c>
      <c r="I25" s="52">
        <f>'Temporary Relocation Numbers'!I25*Assumptions!D$21</f>
        <v>302924.21161251591</v>
      </c>
      <c r="J25" s="52">
        <f>'Temporary Relocation Numbers'!J25*Assumptions!E$21</f>
        <v>208408.66979104726</v>
      </c>
      <c r="K25" s="52">
        <f>'Temporary Relocation Numbers'!K25*Assumptions!F$21</f>
        <v>192672.94683414843</v>
      </c>
      <c r="L25" s="52">
        <f>'Temporary Relocation Numbers'!L25*Assumptions!G$21</f>
        <v>154568.36122339856</v>
      </c>
      <c r="M25" s="52">
        <f>'Temporary Relocation Numbers'!M25*Assumptions!H$21</f>
        <v>65434.422650233522</v>
      </c>
      <c r="N25" s="53">
        <f>'Temporary Relocation Numbers'!N25*Assumptions!C$21</f>
        <v>108229860.54662867</v>
      </c>
      <c r="O25" s="53">
        <f>'Temporary Relocation Numbers'!O25*Assumptions!D$21</f>
        <v>211193786.35248315</v>
      </c>
      <c r="P25" s="53">
        <f>'Temporary Relocation Numbers'!P25*Assumptions!E$21</f>
        <v>168501490.27849889</v>
      </c>
      <c r="Q25" s="53">
        <f>'Temporary Relocation Numbers'!Q25*Assumptions!F$21</f>
        <v>70566521.879355773</v>
      </c>
      <c r="R25" s="53">
        <f>'Temporary Relocation Numbers'!R25*Assumptions!G$21</f>
        <v>44156351.071655907</v>
      </c>
      <c r="S25" s="53">
        <f>'Temporary Relocation Numbers'!S25*Assumptions!H$21</f>
        <v>24923991.049188804</v>
      </c>
      <c r="U25">
        <v>2044</v>
      </c>
      <c r="V25" s="51">
        <f>'Temporary Relocation Numbers'!V25*Assumptions!C$21</f>
        <v>0</v>
      </c>
      <c r="W25" s="51">
        <f>'Temporary Relocation Numbers'!W25*Assumptions!D$21</f>
        <v>0</v>
      </c>
      <c r="X25" s="51">
        <f>'Temporary Relocation Numbers'!X25*Assumptions!E$21</f>
        <v>0</v>
      </c>
      <c r="Y25" s="51">
        <f>'Temporary Relocation Numbers'!Y25*Assumptions!F$21</f>
        <v>0</v>
      </c>
      <c r="Z25" s="51">
        <f>'Temporary Relocation Numbers'!Z25*Assumptions!G$21</f>
        <v>0</v>
      </c>
      <c r="AA25" s="51">
        <f>'Temporary Relocation Numbers'!AA25*Assumptions!H$21</f>
        <v>0</v>
      </c>
      <c r="AB25" s="52">
        <f>'Temporary Relocation Numbers'!AB25*Assumptions!C$21</f>
        <v>242293.69141597199</v>
      </c>
      <c r="AC25" s="52">
        <f>'Temporary Relocation Numbers'!AC25*Assumptions!D$21</f>
        <v>276627.95909978676</v>
      </c>
      <c r="AD25" s="52">
        <f>'Temporary Relocation Numbers'!AD25*Assumptions!E$21</f>
        <v>188318.43666258914</v>
      </c>
      <c r="AE25" s="52">
        <f>'Temporary Relocation Numbers'!AE25*Assumptions!F$21</f>
        <v>192177.16415268418</v>
      </c>
      <c r="AF25" s="52">
        <f>'Temporary Relocation Numbers'!AF25*Assumptions!G$21</f>
        <v>151410.99611537703</v>
      </c>
      <c r="AG25" s="52">
        <f>'Temporary Relocation Numbers'!AG25*Assumptions!H$21</f>
        <v>59848.548292589228</v>
      </c>
      <c r="AH25" s="53">
        <f>'Temporary Relocation Numbers'!AH25*Assumptions!C$21</f>
        <v>100759367.08169888</v>
      </c>
      <c r="AI25" s="53">
        <f>'Temporary Relocation Numbers'!AI25*Assumptions!D$21</f>
        <v>192860470.88231483</v>
      </c>
      <c r="AJ25" s="53">
        <f>'Temporary Relocation Numbers'!AJ25*Assumptions!E$21</f>
        <v>152258239.81496614</v>
      </c>
      <c r="AK25" s="53">
        <f>'Temporary Relocation Numbers'!AK25*Assumptions!F$21</f>
        <v>70384941.33048366</v>
      </c>
      <c r="AL25" s="53">
        <f>'Temporary Relocation Numbers'!AL25*Assumptions!G$21</f>
        <v>43254370.090116642</v>
      </c>
      <c r="AM25" s="53">
        <f>'Temporary Relocation Numbers'!AM25*Assumptions!H$21</f>
        <v>22796329.844993509</v>
      </c>
    </row>
    <row r="26" spans="1:39" x14ac:dyDescent="0.35">
      <c r="A26">
        <v>2045</v>
      </c>
      <c r="B26" s="51">
        <f>'Temporary Relocation Numbers'!B26*Assumptions!C$21</f>
        <v>0</v>
      </c>
      <c r="C26" s="51">
        <f>'Temporary Relocation Numbers'!C26*Assumptions!D$21</f>
        <v>0</v>
      </c>
      <c r="D26" s="51">
        <f>'Temporary Relocation Numbers'!D26*Assumptions!E$21</f>
        <v>0</v>
      </c>
      <c r="E26" s="51">
        <f>'Temporary Relocation Numbers'!E26*Assumptions!F$21</f>
        <v>0</v>
      </c>
      <c r="F26" s="51">
        <f>'Temporary Relocation Numbers'!F26*Assumptions!G$21</f>
        <v>0</v>
      </c>
      <c r="G26" s="51">
        <f>'Temporary Relocation Numbers'!G26*Assumptions!H$21</f>
        <v>0</v>
      </c>
      <c r="H26" s="52">
        <f>'Temporary Relocation Numbers'!H26*Assumptions!C$21</f>
        <v>261828.0387450034</v>
      </c>
      <c r="I26" s="52">
        <f>'Temporary Relocation Numbers'!I26*Assumptions!D$21</f>
        <v>304751.85951446096</v>
      </c>
      <c r="J26" s="52">
        <f>'Temporary Relocation Numbers'!J26*Assumptions!E$21</f>
        <v>209666.07231448108</v>
      </c>
      <c r="K26" s="52">
        <f>'Temporary Relocation Numbers'!K26*Assumptions!F$21</f>
        <v>193835.41022777589</v>
      </c>
      <c r="L26" s="52">
        <f>'Temporary Relocation Numbers'!L26*Assumptions!G$21</f>
        <v>155500.92630161816</v>
      </c>
      <c r="M26" s="52">
        <f>'Temporary Relocation Numbers'!M26*Assumptions!H$21</f>
        <v>65829.211447850888</v>
      </c>
      <c r="N26" s="53">
        <f>'Temporary Relocation Numbers'!N26*Assumptions!C$21</f>
        <v>109733373.76750314</v>
      </c>
      <c r="O26" s="53">
        <f>'Temporary Relocation Numbers'!O26*Assumptions!D$21</f>
        <v>214127659.20738426</v>
      </c>
      <c r="P26" s="53">
        <f>'Temporary Relocation Numbers'!P26*Assumptions!E$21</f>
        <v>170842288.06841773</v>
      </c>
      <c r="Q26" s="53">
        <f>'Temporary Relocation Numbers'!Q26*Assumptions!F$21</f>
        <v>71546821.568008035</v>
      </c>
      <c r="R26" s="53">
        <f>'Temporary Relocation Numbers'!R26*Assumptions!G$21</f>
        <v>44769764.572204642</v>
      </c>
      <c r="S26" s="53">
        <f>'Temporary Relocation Numbers'!S26*Assumptions!H$21</f>
        <v>25270231.447819527</v>
      </c>
      <c r="U26">
        <v>2045</v>
      </c>
      <c r="V26" s="51">
        <f>'Temporary Relocation Numbers'!V26*Assumptions!C$21</f>
        <v>0</v>
      </c>
      <c r="W26" s="51">
        <f>'Temporary Relocation Numbers'!W26*Assumptions!D$21</f>
        <v>0</v>
      </c>
      <c r="X26" s="51">
        <f>'Temporary Relocation Numbers'!X26*Assumptions!E$21</f>
        <v>0</v>
      </c>
      <c r="Y26" s="51">
        <f>'Temporary Relocation Numbers'!Y26*Assumptions!F$21</f>
        <v>0</v>
      </c>
      <c r="Z26" s="51">
        <f>'Temporary Relocation Numbers'!Z26*Assumptions!G$21</f>
        <v>0</v>
      </c>
      <c r="AA26" s="51">
        <f>'Temporary Relocation Numbers'!AA26*Assumptions!H$21</f>
        <v>0</v>
      </c>
      <c r="AB26" s="52">
        <f>'Temporary Relocation Numbers'!AB26*Assumptions!C$21</f>
        <v>243755.53414691027</v>
      </c>
      <c r="AC26" s="52">
        <f>'Temporary Relocation Numbers'!AC26*Assumptions!D$21</f>
        <v>278296.95249710156</v>
      </c>
      <c r="AD26" s="52">
        <f>'Temporary Relocation Numbers'!AD26*Assumptions!E$21</f>
        <v>189454.62777069444</v>
      </c>
      <c r="AE26" s="52">
        <f>'Temporary Relocation Numbers'!AE26*Assumptions!F$21</f>
        <v>193336.6363156907</v>
      </c>
      <c r="AF26" s="52">
        <f>'Temporary Relocation Numbers'!AF26*Assumptions!G$21</f>
        <v>152324.51170367759</v>
      </c>
      <c r="AG26" s="52">
        <f>'Temporary Relocation Numbers'!AG26*Assumptions!H$21</f>
        <v>60209.635553125961</v>
      </c>
      <c r="AH26" s="53">
        <f>'Temporary Relocation Numbers'!AH26*Assumptions!C$21</f>
        <v>102159101.31187476</v>
      </c>
      <c r="AI26" s="53">
        <f>'Temporary Relocation Numbers'!AI26*Assumptions!D$21</f>
        <v>195539660.0292944</v>
      </c>
      <c r="AJ26" s="53">
        <f>'Temporary Relocation Numbers'!AJ26*Assumptions!E$21</f>
        <v>154373388.77101833</v>
      </c>
      <c r="AK26" s="53">
        <f>'Temporary Relocation Numbers'!AK26*Assumptions!F$21</f>
        <v>71362718.528997749</v>
      </c>
      <c r="AL26" s="53">
        <f>'Temporary Relocation Numbers'!AL26*Assumptions!G$21</f>
        <v>43855253.404228181</v>
      </c>
      <c r="AM26" s="53">
        <f>'Temporary Relocation Numbers'!AM26*Assumptions!H$21</f>
        <v>23113013.088751327</v>
      </c>
    </row>
    <row r="27" spans="1:39" x14ac:dyDescent="0.35">
      <c r="A27">
        <v>2046</v>
      </c>
      <c r="B27" s="51">
        <f>'Temporary Relocation Numbers'!B27*Assumptions!C$21</f>
        <v>0</v>
      </c>
      <c r="C27" s="51">
        <f>'Temporary Relocation Numbers'!C27*Assumptions!D$21</f>
        <v>0</v>
      </c>
      <c r="D27" s="51">
        <f>'Temporary Relocation Numbers'!D27*Assumptions!E$21</f>
        <v>0</v>
      </c>
      <c r="E27" s="51">
        <f>'Temporary Relocation Numbers'!E27*Assumptions!F$21</f>
        <v>0</v>
      </c>
      <c r="F27" s="51">
        <f>'Temporary Relocation Numbers'!F27*Assumptions!G$21</f>
        <v>0</v>
      </c>
      <c r="G27" s="51">
        <f>'Temporary Relocation Numbers'!G27*Assumptions!H$21</f>
        <v>0</v>
      </c>
      <c r="H27" s="52">
        <f>'Temporary Relocation Numbers'!H27*Assumptions!C$21</f>
        <v>263407.73903748055</v>
      </c>
      <c r="I27" s="52">
        <f>'Temporary Relocation Numbers'!I27*Assumptions!D$21</f>
        <v>306590.53425653785</v>
      </c>
      <c r="J27" s="52">
        <f>'Temporary Relocation Numbers'!J27*Assumptions!E$21</f>
        <v>210931.06118788547</v>
      </c>
      <c r="K27" s="52">
        <f>'Temporary Relocation Numbers'!K27*Assumptions!F$21</f>
        <v>195004.88717034075</v>
      </c>
      <c r="L27" s="52">
        <f>'Temporary Relocation Numbers'!L27*Assumptions!G$21</f>
        <v>156439.11787169054</v>
      </c>
      <c r="M27" s="52">
        <f>'Temporary Relocation Numbers'!M27*Assumptions!H$21</f>
        <v>66226.382144603456</v>
      </c>
      <c r="N27" s="53">
        <f>'Temporary Relocation Numbers'!N27*Assumptions!C$21</f>
        <v>111257773.57174681</v>
      </c>
      <c r="O27" s="53">
        <f>'Temporary Relocation Numbers'!O27*Assumptions!D$21</f>
        <v>217102288.99021116</v>
      </c>
      <c r="P27" s="53">
        <f>'Temporary Relocation Numbers'!P27*Assumptions!E$21</f>
        <v>173215603.875146</v>
      </c>
      <c r="Q27" s="53">
        <f>'Temporary Relocation Numbers'!Q27*Assumptions!F$21</f>
        <v>72540739.434997246</v>
      </c>
      <c r="R27" s="53">
        <f>'Temporary Relocation Numbers'!R27*Assumptions!G$21</f>
        <v>45391699.522409506</v>
      </c>
      <c r="S27" s="53">
        <f>'Temporary Relocation Numbers'!S27*Assumptions!H$21</f>
        <v>25621281.766876202</v>
      </c>
      <c r="U27">
        <v>2046</v>
      </c>
      <c r="V27" s="51">
        <f>'Temporary Relocation Numbers'!V27*Assumptions!C$21</f>
        <v>0</v>
      </c>
      <c r="W27" s="51">
        <f>'Temporary Relocation Numbers'!W27*Assumptions!D$21</f>
        <v>0</v>
      </c>
      <c r="X27" s="51">
        <f>'Temporary Relocation Numbers'!X27*Assumptions!E$21</f>
        <v>0</v>
      </c>
      <c r="Y27" s="51">
        <f>'Temporary Relocation Numbers'!Y27*Assumptions!F$21</f>
        <v>0</v>
      </c>
      <c r="Z27" s="51">
        <f>'Temporary Relocation Numbers'!Z27*Assumptions!G$21</f>
        <v>0</v>
      </c>
      <c r="AA27" s="51">
        <f>'Temporary Relocation Numbers'!AA27*Assumptions!H$21</f>
        <v>0</v>
      </c>
      <c r="AB27" s="52">
        <f>'Temporary Relocation Numbers'!AB27*Assumptions!C$21</f>
        <v>245226.19668721905</v>
      </c>
      <c r="AC27" s="52">
        <f>'Temporary Relocation Numbers'!AC27*Assumptions!D$21</f>
        <v>279976.01551633514</v>
      </c>
      <c r="AD27" s="52">
        <f>'Temporary Relocation Numbers'!AD27*Assumptions!E$21</f>
        <v>190597.67391783377</v>
      </c>
      <c r="AE27" s="52">
        <f>'Temporary Relocation Numbers'!AE27*Assumptions!F$21</f>
        <v>194503.10398049222</v>
      </c>
      <c r="AF27" s="52">
        <f>'Temporary Relocation Numbers'!AF27*Assumptions!G$21</f>
        <v>153243.53885158399</v>
      </c>
      <c r="AG27" s="52">
        <f>'Temporary Relocation Numbers'!AG27*Assumptions!H$21</f>
        <v>60572.901379616938</v>
      </c>
      <c r="AH27" s="53">
        <f>'Temporary Relocation Numbers'!AH27*Assumptions!C$21</f>
        <v>103578280.44302484</v>
      </c>
      <c r="AI27" s="53">
        <f>'Temporary Relocation Numbers'!AI27*Assumptions!D$21</f>
        <v>198256068.07578427</v>
      </c>
      <c r="AJ27" s="53">
        <f>'Temporary Relocation Numbers'!AJ27*Assumptions!E$21</f>
        <v>156517921.06364217</v>
      </c>
      <c r="AK27" s="53">
        <f>'Temporary Relocation Numbers'!AK27*Assumptions!F$21</f>
        <v>72354078.863788769</v>
      </c>
      <c r="AL27" s="53">
        <f>'Temporary Relocation Numbers'!AL27*Assumptions!G$21</f>
        <v>44464484.100498453</v>
      </c>
      <c r="AM27" s="53">
        <f>'Temporary Relocation Numbers'!AM27*Assumptions!H$21</f>
        <v>23434095.64930965</v>
      </c>
    </row>
    <row r="28" spans="1:39" x14ac:dyDescent="0.35">
      <c r="A28">
        <v>2047</v>
      </c>
      <c r="B28" s="51">
        <f>'Temporary Relocation Numbers'!B28*Assumptions!C$21</f>
        <v>0</v>
      </c>
      <c r="C28" s="51">
        <f>'Temporary Relocation Numbers'!C28*Assumptions!D$21</f>
        <v>0</v>
      </c>
      <c r="D28" s="51">
        <f>'Temporary Relocation Numbers'!D28*Assumptions!E$21</f>
        <v>0</v>
      </c>
      <c r="E28" s="51">
        <f>'Temporary Relocation Numbers'!E28*Assumptions!F$21</f>
        <v>0</v>
      </c>
      <c r="F28" s="51">
        <f>'Temporary Relocation Numbers'!F28*Assumptions!G$21</f>
        <v>0</v>
      </c>
      <c r="G28" s="51">
        <f>'Temporary Relocation Numbers'!G28*Assumptions!H$21</f>
        <v>0</v>
      </c>
      <c r="H28" s="52">
        <f>'Temporary Relocation Numbers'!H28*Assumptions!C$21</f>
        <v>264996.97021529003</v>
      </c>
      <c r="I28" s="52">
        <f>'Temporary Relocation Numbers'!I28*Assumptions!D$21</f>
        <v>308440.30236753635</v>
      </c>
      <c r="J28" s="52">
        <f>'Temporary Relocation Numbers'!J28*Assumptions!E$21</f>
        <v>212203.68218236783</v>
      </c>
      <c r="K28" s="52">
        <f>'Temporary Relocation Numbers'!K28*Assumptions!F$21</f>
        <v>196181.41997704093</v>
      </c>
      <c r="L28" s="52">
        <f>'Temporary Relocation Numbers'!L28*Assumptions!G$21</f>
        <v>157382.96988021227</v>
      </c>
      <c r="M28" s="52">
        <f>'Temporary Relocation Numbers'!M28*Assumptions!H$21</f>
        <v>66625.949111323251</v>
      </c>
      <c r="N28" s="53">
        <f>'Temporary Relocation Numbers'!N28*Assumptions!C$21</f>
        <v>112803350.11268774</v>
      </c>
      <c r="O28" s="53">
        <f>'Temporary Relocation Numbers'!O28*Assumptions!D$21</f>
        <v>220118241.89018053</v>
      </c>
      <c r="P28" s="53">
        <f>'Temporary Relocation Numbers'!P28*Assumptions!E$21</f>
        <v>175621889.43416539</v>
      </c>
      <c r="Q28" s="53">
        <f>'Temporary Relocation Numbers'!Q28*Assumptions!F$21</f>
        <v>73548464.662043437</v>
      </c>
      <c r="R28" s="53">
        <f>'Temporary Relocation Numbers'!R28*Assumptions!G$21</f>
        <v>46022274.300989211</v>
      </c>
      <c r="S28" s="53">
        <f>'Temporary Relocation Numbers'!S28*Assumptions!H$21</f>
        <v>25977208.825062253</v>
      </c>
      <c r="U28">
        <v>2047</v>
      </c>
      <c r="V28" s="51">
        <f>'Temporary Relocation Numbers'!V28*Assumptions!C$21</f>
        <v>0</v>
      </c>
      <c r="W28" s="51">
        <f>'Temporary Relocation Numbers'!W28*Assumptions!D$21</f>
        <v>0</v>
      </c>
      <c r="X28" s="51">
        <f>'Temporary Relocation Numbers'!X28*Assumptions!E$21</f>
        <v>0</v>
      </c>
      <c r="Y28" s="51">
        <f>'Temporary Relocation Numbers'!Y28*Assumptions!F$21</f>
        <v>0</v>
      </c>
      <c r="Z28" s="51">
        <f>'Temporary Relocation Numbers'!Z28*Assumptions!G$21</f>
        <v>0</v>
      </c>
      <c r="AA28" s="51">
        <f>'Temporary Relocation Numbers'!AA28*Assumptions!H$21</f>
        <v>0</v>
      </c>
      <c r="AB28" s="52">
        <f>'Temporary Relocation Numbers'!AB28*Assumptions!C$21</f>
        <v>246705.7322498986</v>
      </c>
      <c r="AC28" s="52">
        <f>'Temporary Relocation Numbers'!AC28*Assumptions!D$21</f>
        <v>281665.20891104441</v>
      </c>
      <c r="AD28" s="52">
        <f>'Temporary Relocation Numbers'!AD28*Assumptions!E$21</f>
        <v>191747.6164628593</v>
      </c>
      <c r="AE28" s="52">
        <f>'Temporary Relocation Numbers'!AE28*Assumptions!F$21</f>
        <v>195676.60935340208</v>
      </c>
      <c r="AF28" s="52">
        <f>'Temporary Relocation Numbers'!AF28*Assumptions!G$21</f>
        <v>154168.1108122663</v>
      </c>
      <c r="AG28" s="52">
        <f>'Temporary Relocation Numbers'!AG28*Assumptions!H$21</f>
        <v>60938.358916113866</v>
      </c>
      <c r="AH28" s="53">
        <f>'Temporary Relocation Numbers'!AH28*Assumptions!C$21</f>
        <v>105017174.60083851</v>
      </c>
      <c r="AI28" s="53">
        <f>'Temporary Relocation Numbers'!AI28*Assumptions!D$21</f>
        <v>201010212.06123367</v>
      </c>
      <c r="AJ28" s="53">
        <f>'Temporary Relocation Numbers'!AJ28*Assumptions!E$21</f>
        <v>158692244.88180494</v>
      </c>
      <c r="AK28" s="53">
        <f>'Temporary Relocation Numbers'!AK28*Assumptions!F$21</f>
        <v>73359211.029777586</v>
      </c>
      <c r="AL28" s="53">
        <f>'Temporary Relocation Numbers'!AL28*Assumptions!G$21</f>
        <v>45082178.139526233</v>
      </c>
      <c r="AM28" s="53">
        <f>'Temporary Relocation Numbers'!AM28*Assumptions!H$21</f>
        <v>23759638.641327031</v>
      </c>
    </row>
    <row r="29" spans="1:39" x14ac:dyDescent="0.35">
      <c r="A29">
        <v>2048</v>
      </c>
      <c r="B29" s="51">
        <f>'Temporary Relocation Numbers'!B29*Assumptions!C$21</f>
        <v>0</v>
      </c>
      <c r="C29" s="51">
        <f>'Temporary Relocation Numbers'!C29*Assumptions!D$21</f>
        <v>0</v>
      </c>
      <c r="D29" s="51">
        <f>'Temporary Relocation Numbers'!D29*Assumptions!E$21</f>
        <v>0</v>
      </c>
      <c r="E29" s="51">
        <f>'Temporary Relocation Numbers'!E29*Assumptions!F$21</f>
        <v>0</v>
      </c>
      <c r="F29" s="51">
        <f>'Temporary Relocation Numbers'!F29*Assumptions!G$21</f>
        <v>0</v>
      </c>
      <c r="G29" s="51">
        <f>'Temporary Relocation Numbers'!G29*Assumptions!H$21</f>
        <v>0</v>
      </c>
      <c r="H29" s="52">
        <f>'Temporary Relocation Numbers'!H29*Assumptions!C$21</f>
        <v>266595.78978160227</v>
      </c>
      <c r="I29" s="52">
        <f>'Temporary Relocation Numbers'!I29*Assumptions!D$21</f>
        <v>310301.23077763786</v>
      </c>
      <c r="J29" s="52">
        <f>'Temporary Relocation Numbers'!J29*Assumptions!E$21</f>
        <v>213483.98134518854</v>
      </c>
      <c r="K29" s="52">
        <f>'Temporary Relocation Numbers'!K29*Assumptions!F$21</f>
        <v>197365.05121837696</v>
      </c>
      <c r="L29" s="52">
        <f>'Temporary Relocation Numbers'!L29*Assumptions!G$21</f>
        <v>158332.51647859183</v>
      </c>
      <c r="M29" s="52">
        <f>'Temporary Relocation Numbers'!M29*Assumptions!H$21</f>
        <v>67027.926805546551</v>
      </c>
      <c r="N29" s="53">
        <f>'Temporary Relocation Numbers'!N29*Assumptions!C$21</f>
        <v>114370397.57442118</v>
      </c>
      <c r="O29" s="53">
        <f>'Temporary Relocation Numbers'!O29*Assumptions!D$21</f>
        <v>223176091.96192619</v>
      </c>
      <c r="P29" s="53">
        <f>'Temporary Relocation Numbers'!P29*Assumptions!E$21</f>
        <v>178061602.7564002</v>
      </c>
      <c r="Q29" s="53">
        <f>'Temporary Relocation Numbers'!Q29*Assumptions!F$21</f>
        <v>74570189.058951065</v>
      </c>
      <c r="R29" s="53">
        <f>'Temporary Relocation Numbers'!R29*Assumptions!G$21</f>
        <v>46661608.931162171</v>
      </c>
      <c r="S29" s="53">
        <f>'Temporary Relocation Numbers'!S29*Assumptions!H$21</f>
        <v>26338080.36931663</v>
      </c>
      <c r="U29">
        <v>2048</v>
      </c>
      <c r="V29" s="51">
        <f>'Temporary Relocation Numbers'!V29*Assumptions!C$21</f>
        <v>0</v>
      </c>
      <c r="W29" s="51">
        <f>'Temporary Relocation Numbers'!W29*Assumptions!D$21</f>
        <v>0</v>
      </c>
      <c r="X29" s="51">
        <f>'Temporary Relocation Numbers'!X29*Assumptions!E$21</f>
        <v>0</v>
      </c>
      <c r="Y29" s="51">
        <f>'Temporary Relocation Numbers'!Y29*Assumptions!F$21</f>
        <v>0</v>
      </c>
      <c r="Z29" s="51">
        <f>'Temporary Relocation Numbers'!Z29*Assumptions!G$21</f>
        <v>0</v>
      </c>
      <c r="AA29" s="51">
        <f>'Temporary Relocation Numbers'!AA29*Assumptions!H$21</f>
        <v>0</v>
      </c>
      <c r="AB29" s="52">
        <f>'Temporary Relocation Numbers'!AB29*Assumptions!C$21</f>
        <v>248194.19436900158</v>
      </c>
      <c r="AC29" s="52">
        <f>'Temporary Relocation Numbers'!AC29*Assumptions!D$21</f>
        <v>283364.59380133398</v>
      </c>
      <c r="AD29" s="52">
        <f>'Temporary Relocation Numbers'!AD29*Assumptions!E$21</f>
        <v>192904.4970141557</v>
      </c>
      <c r="AE29" s="52">
        <f>'Temporary Relocation Numbers'!AE29*Assumptions!F$21</f>
        <v>196857.19489537893</v>
      </c>
      <c r="AF29" s="52">
        <f>'Temporary Relocation Numbers'!AF29*Assumptions!G$21</f>
        <v>155098.26103952283</v>
      </c>
      <c r="AG29" s="52">
        <f>'Temporary Relocation Numbers'!AG29*Assumptions!H$21</f>
        <v>61306.0213859711</v>
      </c>
      <c r="AH29" s="53">
        <f>'Temporary Relocation Numbers'!AH29*Assumptions!C$21</f>
        <v>106476057.6635513</v>
      </c>
      <c r="AI29" s="53">
        <f>'Temporary Relocation Numbers'!AI29*Assumptions!D$21</f>
        <v>203802616.20772737</v>
      </c>
      <c r="AJ29" s="53">
        <f>'Temporary Relocation Numbers'!AJ29*Assumptions!E$21</f>
        <v>160896774.0849748</v>
      </c>
      <c r="AK29" s="53">
        <f>'Temporary Relocation Numbers'!AK29*Assumptions!F$21</f>
        <v>74378306.343207002</v>
      </c>
      <c r="AL29" s="53">
        <f>'Temporary Relocation Numbers'!AL29*Assumptions!G$21</f>
        <v>45708453.092817836</v>
      </c>
      <c r="AM29" s="53">
        <f>'Temporary Relocation Numbers'!AM29*Assumptions!H$21</f>
        <v>24089704.028457824</v>
      </c>
    </row>
    <row r="30" spans="1:39" x14ac:dyDescent="0.35">
      <c r="A30">
        <v>2049</v>
      </c>
      <c r="B30" s="51">
        <f>'Temporary Relocation Numbers'!B30*Assumptions!C$21</f>
        <v>0</v>
      </c>
      <c r="C30" s="51">
        <f>'Temporary Relocation Numbers'!C30*Assumptions!D$21</f>
        <v>0</v>
      </c>
      <c r="D30" s="51">
        <f>'Temporary Relocation Numbers'!D30*Assumptions!E$21</f>
        <v>0</v>
      </c>
      <c r="E30" s="51">
        <f>'Temporary Relocation Numbers'!E30*Assumptions!F$21</f>
        <v>0</v>
      </c>
      <c r="F30" s="51">
        <f>'Temporary Relocation Numbers'!F30*Assumptions!G$21</f>
        <v>0</v>
      </c>
      <c r="G30" s="51">
        <f>'Temporary Relocation Numbers'!G30*Assumptions!H$21</f>
        <v>0</v>
      </c>
      <c r="H30" s="52">
        <f>'Temporary Relocation Numbers'!H30*Assumptions!C$21</f>
        <v>268204.25558652438</v>
      </c>
      <c r="I30" s="52">
        <f>'Temporary Relocation Numbers'!I30*Assumptions!D$21</f>
        <v>312173.3868208371</v>
      </c>
      <c r="J30" s="52">
        <f>'Temporary Relocation Numbers'!J30*Assumptions!E$21</f>
        <v>214772.00500142743</v>
      </c>
      <c r="K30" s="52">
        <f>'Temporary Relocation Numbers'!K30*Assumptions!F$21</f>
        <v>198555.823721692</v>
      </c>
      <c r="L30" s="52">
        <f>'Temporary Relocation Numbers'!L30*Assumptions!G$21</f>
        <v>159287.79202428486</v>
      </c>
      <c r="M30" s="52">
        <f>'Temporary Relocation Numbers'!M30*Assumptions!H$21</f>
        <v>67432.329772037032</v>
      </c>
      <c r="N30" s="53">
        <f>'Temporary Relocation Numbers'!N30*Assumptions!C$21</f>
        <v>115959214.22780424</v>
      </c>
      <c r="O30" s="53">
        <f>'Temporary Relocation Numbers'!O30*Assumptions!D$21</f>
        <v>226276421.23476389</v>
      </c>
      <c r="P30" s="53">
        <f>'Temporary Relocation Numbers'!P30*Assumptions!E$21</f>
        <v>180535208.21539459</v>
      </c>
      <c r="Q30" s="53">
        <f>'Temporary Relocation Numbers'!Q30*Assumptions!F$21</f>
        <v>75606107.100118071</v>
      </c>
      <c r="R30" s="53">
        <f>'Temporary Relocation Numbers'!R30*Assumptions!G$21</f>
        <v>47309825.10349153</v>
      </c>
      <c r="S30" s="53">
        <f>'Temporary Relocation Numbers'!S30*Assumptions!H$21</f>
        <v>26703965.087708749</v>
      </c>
      <c r="U30">
        <v>2049</v>
      </c>
      <c r="V30" s="51">
        <f>'Temporary Relocation Numbers'!V30*Assumptions!C$21</f>
        <v>0</v>
      </c>
      <c r="W30" s="51">
        <f>'Temporary Relocation Numbers'!W30*Assumptions!D$21</f>
        <v>0</v>
      </c>
      <c r="X30" s="51">
        <f>'Temporary Relocation Numbers'!X30*Assumptions!E$21</f>
        <v>0</v>
      </c>
      <c r="Y30" s="51">
        <f>'Temporary Relocation Numbers'!Y30*Assumptions!F$21</f>
        <v>0</v>
      </c>
      <c r="Z30" s="51">
        <f>'Temporary Relocation Numbers'!Z30*Assumptions!G$21</f>
        <v>0</v>
      </c>
      <c r="AA30" s="51">
        <f>'Temporary Relocation Numbers'!AA30*Assumptions!H$21</f>
        <v>0</v>
      </c>
      <c r="AB30" s="52">
        <f>'Temporary Relocation Numbers'!AB30*Assumptions!C$21</f>
        <v>249691.6369015704</v>
      </c>
      <c r="AC30" s="52">
        <f>'Temporary Relocation Numbers'!AC30*Assumptions!D$21</f>
        <v>285074.23167606752</v>
      </c>
      <c r="AD30" s="52">
        <f>'Temporary Relocation Numbers'!AD30*Assumptions!E$21</f>
        <v>194068.35743114571</v>
      </c>
      <c r="AE30" s="52">
        <f>'Temporary Relocation Numbers'!AE30*Assumptions!F$21</f>
        <v>198044.90332356346</v>
      </c>
      <c r="AF30" s="52">
        <f>'Temporary Relocation Numbers'!AF30*Assumptions!G$21</f>
        <v>156034.02318899016</v>
      </c>
      <c r="AG30" s="52">
        <f>'Temporary Relocation Numbers'!AG30*Assumptions!H$21</f>
        <v>61675.902092324133</v>
      </c>
      <c r="AH30" s="53">
        <f>'Temporary Relocation Numbers'!AH30*Assumptions!C$21</f>
        <v>107955207.31407467</v>
      </c>
      <c r="AI30" s="53">
        <f>'Temporary Relocation Numbers'!AI30*Assumptions!D$21</f>
        <v>206633812.01976588</v>
      </c>
      <c r="AJ30" s="53">
        <f>'Temporary Relocation Numbers'!AJ30*Assumptions!E$21</f>
        <v>163131928.28189433</v>
      </c>
      <c r="AK30" s="53">
        <f>'Temporary Relocation Numbers'!AK30*Assumptions!F$21</f>
        <v>75411558.778056845</v>
      </c>
      <c r="AL30" s="53">
        <f>'Temporary Relocation Numbers'!AL30*Assumptions!G$21</f>
        <v>46343428.165165491</v>
      </c>
      <c r="AM30" s="53">
        <f>'Temporary Relocation Numbers'!AM30*Assumptions!H$21</f>
        <v>24424354.635146309</v>
      </c>
    </row>
    <row r="31" spans="1:39" x14ac:dyDescent="0.35">
      <c r="A31">
        <v>2050</v>
      </c>
      <c r="B31" s="51">
        <f>'Temporary Relocation Numbers'!B31*Assumptions!C$21</f>
        <v>0</v>
      </c>
      <c r="C31" s="51">
        <f>'Temporary Relocation Numbers'!C31*Assumptions!D$21</f>
        <v>0</v>
      </c>
      <c r="D31" s="51">
        <f>'Temporary Relocation Numbers'!D31*Assumptions!E$21</f>
        <v>0</v>
      </c>
      <c r="E31" s="51">
        <f>'Temporary Relocation Numbers'!E31*Assumptions!F$21</f>
        <v>0</v>
      </c>
      <c r="F31" s="51">
        <f>'Temporary Relocation Numbers'!F31*Assumptions!G$21</f>
        <v>0</v>
      </c>
      <c r="G31" s="51">
        <f>'Temporary Relocation Numbers'!G31*Assumptions!H$21</f>
        <v>0</v>
      </c>
      <c r="H31" s="52">
        <f>'Temporary Relocation Numbers'!H31*Assumptions!C$21</f>
        <v>279937.86216183798</v>
      </c>
      <c r="I31" s="52">
        <f>'Temporary Relocation Numbers'!I31*Assumptions!D$21</f>
        <v>325830.58885228366</v>
      </c>
      <c r="J31" s="52">
        <f>'Temporary Relocation Numbers'!J31*Assumptions!E$21</f>
        <v>224168.01627860512</v>
      </c>
      <c r="K31" s="52">
        <f>'Temporary Relocation Numbers'!K31*Assumptions!F$21</f>
        <v>207242.39699657448</v>
      </c>
      <c r="L31" s="52">
        <f>'Temporary Relocation Numbers'!L31*Assumptions!G$21</f>
        <v>166256.4371704107</v>
      </c>
      <c r="M31" s="52">
        <f>'Temporary Relocation Numbers'!M31*Assumptions!H$21</f>
        <v>70382.411329362032</v>
      </c>
      <c r="N31" s="53">
        <f>'Temporary Relocation Numbers'!N31*Assumptions!C$21</f>
        <v>121977715.68942</v>
      </c>
      <c r="O31" s="53">
        <f>'Temporary Relocation Numbers'!O31*Assumptions!D$21</f>
        <v>238020593.3645891</v>
      </c>
      <c r="P31" s="53">
        <f>'Temporary Relocation Numbers'!P31*Assumptions!E$21</f>
        <v>189905325.30141506</v>
      </c>
      <c r="Q31" s="53">
        <f>'Temporary Relocation Numbers'!Q31*Assumptions!F$21</f>
        <v>79530206.354492217</v>
      </c>
      <c r="R31" s="53">
        <f>'Temporary Relocation Numbers'!R31*Assumptions!G$21</f>
        <v>49765294.066697694</v>
      </c>
      <c r="S31" s="53">
        <f>'Temporary Relocation Numbers'!S31*Assumptions!H$21</f>
        <v>28089951.134454273</v>
      </c>
      <c r="U31">
        <v>2050</v>
      </c>
      <c r="V31" s="51">
        <f>'Temporary Relocation Numbers'!V31*Assumptions!C$21</f>
        <v>0</v>
      </c>
      <c r="W31" s="51">
        <f>'Temporary Relocation Numbers'!W31*Assumptions!D$21</f>
        <v>0</v>
      </c>
      <c r="X31" s="51">
        <f>'Temporary Relocation Numbers'!X31*Assumptions!E$21</f>
        <v>0</v>
      </c>
      <c r="Y31" s="51">
        <f>'Temporary Relocation Numbers'!Y31*Assumptions!F$21</f>
        <v>0</v>
      </c>
      <c r="Z31" s="51">
        <f>'Temporary Relocation Numbers'!Z31*Assumptions!G$21</f>
        <v>0</v>
      </c>
      <c r="AA31" s="51">
        <f>'Temporary Relocation Numbers'!AA31*Assumptions!H$21</f>
        <v>0</v>
      </c>
      <c r="AB31" s="52">
        <f>'Temporary Relocation Numbers'!AB31*Assumptions!C$21</f>
        <v>260615.33916029127</v>
      </c>
      <c r="AC31" s="52">
        <f>'Temporary Relocation Numbers'!AC31*Assumptions!D$21</f>
        <v>297545.87897313165</v>
      </c>
      <c r="AD31" s="52">
        <f>'Temporary Relocation Numbers'!AD31*Assumptions!E$21</f>
        <v>202558.6095706379</v>
      </c>
      <c r="AE31" s="52">
        <f>'Temporary Relocation Numbers'!AE31*Assumptions!F$21</f>
        <v>206709.12445891771</v>
      </c>
      <c r="AF31" s="52">
        <f>'Temporary Relocation Numbers'!AF31*Assumptions!G$21</f>
        <v>162860.31994725441</v>
      </c>
      <c r="AG31" s="52">
        <f>'Temporary Relocation Numbers'!AG31*Assumptions!H$21</f>
        <v>64374.147012958638</v>
      </c>
      <c r="AH31" s="53">
        <f>'Temporary Relocation Numbers'!AH31*Assumptions!C$21</f>
        <v>113558285.75277799</v>
      </c>
      <c r="AI31" s="53">
        <f>'Temporary Relocation Numbers'!AI31*Assumptions!D$21</f>
        <v>217358495.76259524</v>
      </c>
      <c r="AJ31" s="53">
        <f>'Temporary Relocation Numbers'!AJ31*Assumptions!E$21</f>
        <v>171598782.3851999</v>
      </c>
      <c r="AK31" s="53">
        <f>'Temporary Relocation Numbers'!AK31*Assumptions!F$21</f>
        <v>79325560.608362749</v>
      </c>
      <c r="AL31" s="53">
        <f>'Temporary Relocation Numbers'!AL31*Assumptions!G$21</f>
        <v>48748739.308447234</v>
      </c>
      <c r="AM31" s="53">
        <f>'Temporary Relocation Numbers'!AM31*Assumptions!H$21</f>
        <v>25692024.60902065</v>
      </c>
    </row>
    <row r="32" spans="1:39" x14ac:dyDescent="0.35">
      <c r="A32">
        <v>2051</v>
      </c>
      <c r="B32" s="51">
        <f>'Temporary Relocation Numbers'!B32*Assumptions!C$21</f>
        <v>0</v>
      </c>
      <c r="C32" s="51">
        <f>'Temporary Relocation Numbers'!C32*Assumptions!D$21</f>
        <v>0</v>
      </c>
      <c r="D32" s="51">
        <f>'Temporary Relocation Numbers'!D32*Assumptions!E$21</f>
        <v>0</v>
      </c>
      <c r="E32" s="51">
        <f>'Temporary Relocation Numbers'!E32*Assumptions!F$21</f>
        <v>0</v>
      </c>
      <c r="F32" s="51">
        <f>'Temporary Relocation Numbers'!F32*Assumptions!G$21</f>
        <v>0</v>
      </c>
      <c r="G32" s="51">
        <f>'Temporary Relocation Numbers'!G32*Assumptions!H$21</f>
        <v>0</v>
      </c>
      <c r="H32" s="52">
        <f>'Temporary Relocation Numbers'!H32*Assumptions!C$21</f>
        <v>281626.82536399207</v>
      </c>
      <c r="I32" s="52">
        <f>'Temporary Relocation Numbers'!I32*Assumptions!D$21</f>
        <v>327796.4389536521</v>
      </c>
      <c r="J32" s="52">
        <f>'Temporary Relocation Numbers'!J32*Assumptions!E$21</f>
        <v>225520.50046088258</v>
      </c>
      <c r="K32" s="52">
        <f>'Temporary Relocation Numbers'!K32*Assumptions!F$21</f>
        <v>208492.76298762098</v>
      </c>
      <c r="L32" s="52">
        <f>'Temporary Relocation Numbers'!L32*Assumptions!G$21</f>
        <v>167259.52050588228</v>
      </c>
      <c r="M32" s="52">
        <f>'Temporary Relocation Numbers'!M32*Assumptions!H$21</f>
        <v>70807.053076270298</v>
      </c>
      <c r="N32" s="53">
        <f>'Temporary Relocation Numbers'!N32*Assumptions!C$21</f>
        <v>123672212.08131079</v>
      </c>
      <c r="O32" s="53">
        <f>'Temporary Relocation Numbers'!O32*Assumptions!D$21</f>
        <v>241327140.2561456</v>
      </c>
      <c r="P32" s="53">
        <f>'Temporary Relocation Numbers'!P32*Assumptions!E$21</f>
        <v>192543462.00290444</v>
      </c>
      <c r="Q32" s="53">
        <f>'Temporary Relocation Numbers'!Q32*Assumptions!F$21</f>
        <v>80635028.222587809</v>
      </c>
      <c r="R32" s="53">
        <f>'Temporary Relocation Numbers'!R32*Assumptions!G$21</f>
        <v>50456626.174048521</v>
      </c>
      <c r="S32" s="53">
        <f>'Temporary Relocation Numbers'!S32*Assumptions!H$21</f>
        <v>28480172.582500704</v>
      </c>
      <c r="U32">
        <v>2051</v>
      </c>
      <c r="V32" s="51">
        <f>'Temporary Relocation Numbers'!V32*Assumptions!C$21</f>
        <v>0</v>
      </c>
      <c r="W32" s="51">
        <f>'Temporary Relocation Numbers'!W32*Assumptions!D$21</f>
        <v>0</v>
      </c>
      <c r="X32" s="51">
        <f>'Temporary Relocation Numbers'!X32*Assumptions!E$21</f>
        <v>0</v>
      </c>
      <c r="Y32" s="51">
        <f>'Temporary Relocation Numbers'!Y32*Assumptions!F$21</f>
        <v>0</v>
      </c>
      <c r="Z32" s="51">
        <f>'Temporary Relocation Numbers'!Z32*Assumptions!G$21</f>
        <v>0</v>
      </c>
      <c r="AA32" s="51">
        <f>'Temporary Relocation Numbers'!AA32*Assumptions!H$21</f>
        <v>0</v>
      </c>
      <c r="AB32" s="52">
        <f>'Temporary Relocation Numbers'!AB32*Assumptions!C$21</f>
        <v>262187.72281128936</v>
      </c>
      <c r="AC32" s="52">
        <f>'Temporary Relocation Numbers'!AC32*Assumptions!D$21</f>
        <v>299341.07750989724</v>
      </c>
      <c r="AD32" s="52">
        <f>'Temporary Relocation Numbers'!AD32*Assumptions!E$21</f>
        <v>203780.71663112025</v>
      </c>
      <c r="AE32" s="52">
        <f>'Temporary Relocation Numbers'!AE32*Assumptions!F$21</f>
        <v>207956.27302990583</v>
      </c>
      <c r="AF32" s="52">
        <f>'Temporary Relocation Numbers'!AF32*Assumptions!G$21</f>
        <v>163842.91331764648</v>
      </c>
      <c r="AG32" s="52">
        <f>'Temporary Relocation Numbers'!AG32*Assumptions!H$21</f>
        <v>64762.53879617546</v>
      </c>
      <c r="AH32" s="53">
        <f>'Temporary Relocation Numbers'!AH32*Assumptions!C$21</f>
        <v>115135820.66880593</v>
      </c>
      <c r="AI32" s="53">
        <f>'Temporary Relocation Numbers'!AI32*Assumptions!D$21</f>
        <v>220378007.84916633</v>
      </c>
      <c r="AJ32" s="53">
        <f>'Temporary Relocation Numbers'!AJ32*Assumptions!E$21</f>
        <v>173982607.29912883</v>
      </c>
      <c r="AK32" s="53">
        <f>'Temporary Relocation Numbers'!AK32*Assumptions!F$21</f>
        <v>80427539.568010077</v>
      </c>
      <c r="AL32" s="53">
        <f>'Temporary Relocation Numbers'!AL32*Assumptions!G$21</f>
        <v>49425949.587394565</v>
      </c>
      <c r="AM32" s="53">
        <f>'Temporary Relocation Numbers'!AM32*Assumptions!H$21</f>
        <v>26048934.416310403</v>
      </c>
    </row>
    <row r="33" spans="1:39" x14ac:dyDescent="0.35">
      <c r="A33">
        <v>2052</v>
      </c>
      <c r="B33" s="51">
        <f>'Temporary Relocation Numbers'!B33*Assumptions!C$21</f>
        <v>0</v>
      </c>
      <c r="C33" s="51">
        <f>'Temporary Relocation Numbers'!C33*Assumptions!D$21</f>
        <v>0</v>
      </c>
      <c r="D33" s="51">
        <f>'Temporary Relocation Numbers'!D33*Assumptions!E$21</f>
        <v>0</v>
      </c>
      <c r="E33" s="51">
        <f>'Temporary Relocation Numbers'!E33*Assumptions!F$21</f>
        <v>0</v>
      </c>
      <c r="F33" s="51">
        <f>'Temporary Relocation Numbers'!F33*Assumptions!G$21</f>
        <v>0</v>
      </c>
      <c r="G33" s="51">
        <f>'Temporary Relocation Numbers'!G33*Assumptions!H$21</f>
        <v>0</v>
      </c>
      <c r="H33" s="52">
        <f>'Temporary Relocation Numbers'!H33*Assumptions!C$21</f>
        <v>283325.97867289418</v>
      </c>
      <c r="I33" s="52">
        <f>'Temporary Relocation Numbers'!I33*Assumptions!D$21</f>
        <v>329774.14971744234</v>
      </c>
      <c r="J33" s="52">
        <f>'Temporary Relocation Numbers'!J33*Assumptions!E$21</f>
        <v>226881.14465409145</v>
      </c>
      <c r="K33" s="52">
        <f>'Temporary Relocation Numbers'!K33*Assumptions!F$21</f>
        <v>209750.67287477283</v>
      </c>
      <c r="L33" s="52">
        <f>'Temporary Relocation Numbers'!L33*Assumptions!G$21</f>
        <v>168268.65579455951</v>
      </c>
      <c r="M33" s="52">
        <f>'Temporary Relocation Numbers'!M33*Assumptions!H$21</f>
        <v>71234.256835616208</v>
      </c>
      <c r="N33" s="53">
        <f>'Temporary Relocation Numbers'!N33*Assumptions!C$21</f>
        <v>125390248.16654563</v>
      </c>
      <c r="O33" s="53">
        <f>'Temporary Relocation Numbers'!O33*Assumptions!D$21</f>
        <v>244679621.20824483</v>
      </c>
      <c r="P33" s="53">
        <f>'Temporary Relocation Numbers'!P33*Assumptions!E$21</f>
        <v>195218247.30940109</v>
      </c>
      <c r="Q33" s="53">
        <f>'Temporary Relocation Numbers'!Q33*Assumptions!F$21</f>
        <v>81755198.112726524</v>
      </c>
      <c r="R33" s="53">
        <f>'Temporary Relocation Numbers'!R33*Assumptions!G$21</f>
        <v>51157562.164820835</v>
      </c>
      <c r="S33" s="53">
        <f>'Temporary Relocation Numbers'!S33*Assumptions!H$21</f>
        <v>28875814.929208972</v>
      </c>
      <c r="U33">
        <v>2052</v>
      </c>
      <c r="V33" s="51">
        <f>'Temporary Relocation Numbers'!V33*Assumptions!C$21</f>
        <v>0</v>
      </c>
      <c r="W33" s="51">
        <f>'Temporary Relocation Numbers'!W33*Assumptions!D$21</f>
        <v>0</v>
      </c>
      <c r="X33" s="51">
        <f>'Temporary Relocation Numbers'!X33*Assumptions!E$21</f>
        <v>0</v>
      </c>
      <c r="Y33" s="51">
        <f>'Temporary Relocation Numbers'!Y33*Assumptions!F$21</f>
        <v>0</v>
      </c>
      <c r="Z33" s="51">
        <f>'Temporary Relocation Numbers'!Z33*Assumptions!G$21</f>
        <v>0</v>
      </c>
      <c r="AA33" s="51">
        <f>'Temporary Relocation Numbers'!AA33*Assumptions!H$21</f>
        <v>0</v>
      </c>
      <c r="AB33" s="52">
        <f>'Temporary Relocation Numbers'!AB33*Assumptions!C$21</f>
        <v>263769.5932037583</v>
      </c>
      <c r="AC33" s="52">
        <f>'Temporary Relocation Numbers'!AC33*Assumptions!D$21</f>
        <v>301147.10710840544</v>
      </c>
      <c r="AD33" s="52">
        <f>'Temporary Relocation Numbers'!AD33*Assumptions!E$21</f>
        <v>205010.19709167894</v>
      </c>
      <c r="AE33" s="52">
        <f>'Temporary Relocation Numbers'!AE33*Assumptions!F$21</f>
        <v>209210.94608517684</v>
      </c>
      <c r="AF33" s="52">
        <f>'Temporary Relocation Numbers'!AF33*Assumptions!G$21</f>
        <v>164831.43501810604</v>
      </c>
      <c r="AG33" s="52">
        <f>'Temporary Relocation Numbers'!AG33*Assumptions!H$21</f>
        <v>65153.27388309838</v>
      </c>
      <c r="AH33" s="53">
        <f>'Temporary Relocation Numbers'!AH33*Assumptions!C$21</f>
        <v>116735270.466648</v>
      </c>
      <c r="AI33" s="53">
        <f>'Temporary Relocation Numbers'!AI33*Assumptions!D$21</f>
        <v>223439466.5512076</v>
      </c>
      <c r="AJ33" s="53">
        <f>'Temporary Relocation Numbers'!AJ33*Assumptions!E$21</f>
        <v>176399547.95631239</v>
      </c>
      <c r="AK33" s="53">
        <f>'Temporary Relocation Numbers'!AK33*Assumptions!F$21</f>
        <v>81544827.056436718</v>
      </c>
      <c r="AL33" s="53">
        <f>'Temporary Relocation Numbers'!AL33*Assumptions!G$21</f>
        <v>50112567.57141114</v>
      </c>
      <c r="AM33" s="53">
        <f>'Temporary Relocation Numbers'!AM33*Assumptions!H$21</f>
        <v>26410802.361873738</v>
      </c>
    </row>
    <row r="34" spans="1:39" x14ac:dyDescent="0.35">
      <c r="A34">
        <v>2053</v>
      </c>
      <c r="B34" s="51">
        <f>'Temporary Relocation Numbers'!B34*Assumptions!C$21</f>
        <v>0</v>
      </c>
      <c r="C34" s="51">
        <f>'Temporary Relocation Numbers'!C34*Assumptions!D$21</f>
        <v>0</v>
      </c>
      <c r="D34" s="51">
        <f>'Temporary Relocation Numbers'!D34*Assumptions!E$21</f>
        <v>0</v>
      </c>
      <c r="E34" s="51">
        <f>'Temporary Relocation Numbers'!E34*Assumptions!F$21</f>
        <v>0</v>
      </c>
      <c r="F34" s="51">
        <f>'Temporary Relocation Numbers'!F34*Assumptions!G$21</f>
        <v>0</v>
      </c>
      <c r="G34" s="51">
        <f>'Temporary Relocation Numbers'!G34*Assumptions!H$21</f>
        <v>0</v>
      </c>
      <c r="H34" s="52">
        <f>'Temporary Relocation Numbers'!H34*Assumptions!C$21</f>
        <v>285035.38356902846</v>
      </c>
      <c r="I34" s="52">
        <f>'Temporary Relocation Numbers'!I34*Assumptions!D$21</f>
        <v>331763.79270318605</v>
      </c>
      <c r="J34" s="52">
        <f>'Temporary Relocation Numbers'!J34*Assumptions!E$21</f>
        <v>228249.99809043665</v>
      </c>
      <c r="K34" s="52">
        <f>'Temporary Relocation Numbers'!K34*Assumptions!F$21</f>
        <v>211016.17217299834</v>
      </c>
      <c r="L34" s="52">
        <f>'Temporary Relocation Numbers'!L34*Assumptions!G$21</f>
        <v>169283.87954999655</v>
      </c>
      <c r="M34" s="52">
        <f>'Temporary Relocation Numbers'!M34*Assumptions!H$21</f>
        <v>71664.038064918423</v>
      </c>
      <c r="N34" s="53">
        <f>'Temporary Relocation Numbers'!N34*Assumptions!C$21</f>
        <v>127132150.95506398</v>
      </c>
      <c r="O34" s="53">
        <f>'Temporary Relocation Numbers'!O34*Assumptions!D$21</f>
        <v>248078674.33006483</v>
      </c>
      <c r="P34" s="53">
        <f>'Temporary Relocation Numbers'!P34*Assumptions!E$21</f>
        <v>197930190.33790728</v>
      </c>
      <c r="Q34" s="53">
        <f>'Temporary Relocation Numbers'!Q34*Assumptions!F$21</f>
        <v>82890929.237361372</v>
      </c>
      <c r="R34" s="53">
        <f>'Temporary Relocation Numbers'!R34*Assumptions!G$21</f>
        <v>51868235.454743251</v>
      </c>
      <c r="S34" s="53">
        <f>'Temporary Relocation Numbers'!S34*Assumptions!H$21</f>
        <v>29276953.480901785</v>
      </c>
      <c r="U34">
        <v>2053</v>
      </c>
      <c r="V34" s="51">
        <f>'Temporary Relocation Numbers'!V34*Assumptions!C$21</f>
        <v>0</v>
      </c>
      <c r="W34" s="51">
        <f>'Temporary Relocation Numbers'!W34*Assumptions!D$21</f>
        <v>0</v>
      </c>
      <c r="X34" s="51">
        <f>'Temporary Relocation Numbers'!X34*Assumptions!E$21</f>
        <v>0</v>
      </c>
      <c r="Y34" s="51">
        <f>'Temporary Relocation Numbers'!Y34*Assumptions!F$21</f>
        <v>0</v>
      </c>
      <c r="Z34" s="51">
        <f>'Temporary Relocation Numbers'!Z34*Assumptions!G$21</f>
        <v>0</v>
      </c>
      <c r="AA34" s="51">
        <f>'Temporary Relocation Numbers'!AA34*Assumptions!H$21</f>
        <v>0</v>
      </c>
      <c r="AB34" s="52">
        <f>'Temporary Relocation Numbers'!AB34*Assumptions!C$21</f>
        <v>265361.00757453305</v>
      </c>
      <c r="AC34" s="52">
        <f>'Temporary Relocation Numbers'!AC34*Assumptions!D$21</f>
        <v>302964.0331162464</v>
      </c>
      <c r="AD34" s="52">
        <f>'Temporary Relocation Numbers'!AD34*Assumptions!E$21</f>
        <v>206247.09543862005</v>
      </c>
      <c r="AE34" s="52">
        <f>'Temporary Relocation Numbers'!AE34*Assumptions!F$21</f>
        <v>210473.18902258066</v>
      </c>
      <c r="AF34" s="52">
        <f>'Temporary Relocation Numbers'!AF34*Assumptions!G$21</f>
        <v>165825.92081632544</v>
      </c>
      <c r="AG34" s="52">
        <f>'Temporary Relocation Numbers'!AG34*Assumptions!H$21</f>
        <v>65546.366411699608</v>
      </c>
      <c r="AH34" s="53">
        <f>'Temporary Relocation Numbers'!AH34*Assumptions!C$21</f>
        <v>118356939.58460221</v>
      </c>
      <c r="AI34" s="53">
        <f>'Temporary Relocation Numbers'!AI34*Assumptions!D$21</f>
        <v>226543454.58489957</v>
      </c>
      <c r="AJ34" s="53">
        <f>'Temporary Relocation Numbers'!AJ34*Assumptions!E$21</f>
        <v>178850064.39575958</v>
      </c>
      <c r="AK34" s="53">
        <f>'Temporary Relocation Numbers'!AK34*Assumptions!F$21</f>
        <v>82677635.737461016</v>
      </c>
      <c r="AL34" s="53">
        <f>'Temporary Relocation Numbers'!AL34*Assumptions!G$21</f>
        <v>50808723.950944871</v>
      </c>
      <c r="AM34" s="53">
        <f>'Temporary Relocation Numbers'!AM34*Assumptions!H$21</f>
        <v>26777697.323434472</v>
      </c>
    </row>
    <row r="35" spans="1:39" x14ac:dyDescent="0.35">
      <c r="A35">
        <v>2054</v>
      </c>
      <c r="B35" s="51">
        <f>'Temporary Relocation Numbers'!B35*Assumptions!C$21</f>
        <v>0</v>
      </c>
      <c r="C35" s="51">
        <f>'Temporary Relocation Numbers'!C35*Assumptions!D$21</f>
        <v>0</v>
      </c>
      <c r="D35" s="51">
        <f>'Temporary Relocation Numbers'!D35*Assumptions!E$21</f>
        <v>0</v>
      </c>
      <c r="E35" s="51">
        <f>'Temporary Relocation Numbers'!E35*Assumptions!F$21</f>
        <v>0</v>
      </c>
      <c r="F35" s="51">
        <f>'Temporary Relocation Numbers'!F35*Assumptions!G$21</f>
        <v>0</v>
      </c>
      <c r="G35" s="51">
        <f>'Temporary Relocation Numbers'!G35*Assumptions!H$21</f>
        <v>0</v>
      </c>
      <c r="H35" s="52">
        <f>'Temporary Relocation Numbers'!H35*Assumptions!C$21</f>
        <v>286755.10190381249</v>
      </c>
      <c r="I35" s="52">
        <f>'Temporary Relocation Numbers'!I35*Assumptions!D$21</f>
        <v>333765.43990215915</v>
      </c>
      <c r="J35" s="52">
        <f>'Temporary Relocation Numbers'!J35*Assumptions!E$21</f>
        <v>229627.11029915826</v>
      </c>
      <c r="K35" s="52">
        <f>'Temporary Relocation Numbers'!K35*Assumptions!F$21</f>
        <v>212289.30667187355</v>
      </c>
      <c r="L35" s="52">
        <f>'Temporary Relocation Numbers'!L35*Assumptions!G$21</f>
        <v>170305.22850604643</v>
      </c>
      <c r="M35" s="52">
        <f>'Temporary Relocation Numbers'!M35*Assumptions!H$21</f>
        <v>72096.412314956251</v>
      </c>
      <c r="N35" s="53">
        <f>'Temporary Relocation Numbers'!N35*Assumptions!C$21</f>
        <v>128898251.99957927</v>
      </c>
      <c r="O35" s="53">
        <f>'Temporary Relocation Numbers'!O35*Assumptions!D$21</f>
        <v>251524946.5953013</v>
      </c>
      <c r="P35" s="53">
        <f>'Temporary Relocation Numbers'!P35*Assumptions!E$21</f>
        <v>200679807.27800336</v>
      </c>
      <c r="Q35" s="53">
        <f>'Temporary Relocation Numbers'!Q35*Assumptions!F$21</f>
        <v>84042437.770861238</v>
      </c>
      <c r="R35" s="53">
        <f>'Temporary Relocation Numbers'!R35*Assumptions!G$21</f>
        <v>52588781.312935844</v>
      </c>
      <c r="S35" s="53">
        <f>'Temporary Relocation Numbers'!S35*Assumptions!H$21</f>
        <v>29683664.590046175</v>
      </c>
      <c r="U35">
        <v>2054</v>
      </c>
      <c r="V35" s="51">
        <f>'Temporary Relocation Numbers'!V35*Assumptions!C$21</f>
        <v>0</v>
      </c>
      <c r="W35" s="51">
        <f>'Temporary Relocation Numbers'!W35*Assumptions!D$21</f>
        <v>0</v>
      </c>
      <c r="X35" s="51">
        <f>'Temporary Relocation Numbers'!X35*Assumptions!E$21</f>
        <v>0</v>
      </c>
      <c r="Y35" s="51">
        <f>'Temporary Relocation Numbers'!Y35*Assumptions!F$21</f>
        <v>0</v>
      </c>
      <c r="Z35" s="51">
        <f>'Temporary Relocation Numbers'!Z35*Assumptions!G$21</f>
        <v>0</v>
      </c>
      <c r="AA35" s="51">
        <f>'Temporary Relocation Numbers'!AA35*Assumptions!H$21</f>
        <v>0</v>
      </c>
      <c r="AB35" s="52">
        <f>'Temporary Relocation Numbers'!AB35*Assumptions!C$21</f>
        <v>266962.02350577852</v>
      </c>
      <c r="AC35" s="52">
        <f>'Temporary Relocation Numbers'!AC35*Assumptions!D$21</f>
        <v>304791.92127527547</v>
      </c>
      <c r="AD35" s="52">
        <f>'Temporary Relocation Numbers'!AD35*Assumptions!E$21</f>
        <v>207491.45642665107</v>
      </c>
      <c r="AE35" s="52">
        <f>'Temporary Relocation Numbers'!AE35*Assumptions!F$21</f>
        <v>211743.0475138684</v>
      </c>
      <c r="AF35" s="52">
        <f>'Temporary Relocation Numbers'!AF35*Assumptions!G$21</f>
        <v>166826.406695796</v>
      </c>
      <c r="AG35" s="52">
        <f>'Temporary Relocation Numbers'!AG35*Assumptions!H$21</f>
        <v>65941.830605250783</v>
      </c>
      <c r="AH35" s="53">
        <f>'Temporary Relocation Numbers'!AH35*Assumptions!C$21</f>
        <v>120001136.69017844</v>
      </c>
      <c r="AI35" s="53">
        <f>'Temporary Relocation Numbers'!AI35*Assumptions!D$21</f>
        <v>229690562.76142928</v>
      </c>
      <c r="AJ35" s="53">
        <f>'Temporary Relocation Numbers'!AJ35*Assumptions!E$21</f>
        <v>181334623.04727355</v>
      </c>
      <c r="AK35" s="53">
        <f>'Temporary Relocation Numbers'!AK35*Assumptions!F$21</f>
        <v>83826181.229195818</v>
      </c>
      <c r="AL35" s="53">
        <f>'Temporary Relocation Numbers'!AL35*Assumptions!G$21</f>
        <v>51514551.23197601</v>
      </c>
      <c r="AM35" s="53">
        <f>'Temporary Relocation Numbers'!AM35*Assumptions!H$21</f>
        <v>27149689.135555618</v>
      </c>
    </row>
    <row r="36" spans="1:39" x14ac:dyDescent="0.35">
      <c r="A36">
        <v>2055</v>
      </c>
      <c r="B36" s="51">
        <f>'Temporary Relocation Numbers'!B36*Assumptions!C$21</f>
        <v>0</v>
      </c>
      <c r="C36" s="51">
        <f>'Temporary Relocation Numbers'!C36*Assumptions!D$21</f>
        <v>0</v>
      </c>
      <c r="D36" s="51">
        <f>'Temporary Relocation Numbers'!D36*Assumptions!E$21</f>
        <v>0</v>
      </c>
      <c r="E36" s="51">
        <f>'Temporary Relocation Numbers'!E36*Assumptions!F$21</f>
        <v>0</v>
      </c>
      <c r="F36" s="51">
        <f>'Temporary Relocation Numbers'!F36*Assumptions!G$21</f>
        <v>0</v>
      </c>
      <c r="G36" s="51">
        <f>'Temporary Relocation Numbers'!G36*Assumptions!H$21</f>
        <v>0</v>
      </c>
      <c r="H36" s="52">
        <f>'Temporary Relocation Numbers'!H36*Assumptions!C$21</f>
        <v>288485.19590183516</v>
      </c>
      <c r="I36" s="52">
        <f>'Temporary Relocation Numbers'!I36*Assumptions!D$21</f>
        <v>335779.16373998584</v>
      </c>
      <c r="J36" s="52">
        <f>'Temporary Relocation Numbers'!J36*Assumptions!E$21</f>
        <v>231012.53110832351</v>
      </c>
      <c r="K36" s="52">
        <f>'Temporary Relocation Numbers'!K36*Assumptions!F$21</f>
        <v>213570.12243723904</v>
      </c>
      <c r="L36" s="52">
        <f>'Temporary Relocation Numbers'!L36*Assumptions!G$21</f>
        <v>171332.73961819059</v>
      </c>
      <c r="M36" s="52">
        <f>'Temporary Relocation Numbers'!M36*Assumptions!H$21</f>
        <v>72531.395230332288</v>
      </c>
      <c r="N36" s="53">
        <f>'Temporary Relocation Numbers'!N36*Assumptions!C$21</f>
        <v>130688887.45868605</v>
      </c>
      <c r="O36" s="53">
        <f>'Temporary Relocation Numbers'!O36*Assumptions!D$21</f>
        <v>255019093.96531337</v>
      </c>
      <c r="P36" s="53">
        <f>'Temporary Relocation Numbers'!P36*Assumptions!E$21</f>
        <v>203467621.49009886</v>
      </c>
      <c r="Q36" s="53">
        <f>'Temporary Relocation Numbers'!Q36*Assumptions!F$21</f>
        <v>85209942.890657336</v>
      </c>
      <c r="R36" s="53">
        <f>'Temporary Relocation Numbers'!R36*Assumptions!G$21</f>
        <v>53319336.887657396</v>
      </c>
      <c r="S36" s="53">
        <f>'Temporary Relocation Numbers'!S36*Assumptions!H$21</f>
        <v>30096025.669786364</v>
      </c>
      <c r="U36">
        <v>2055</v>
      </c>
      <c r="V36" s="51">
        <f>'Temporary Relocation Numbers'!V36*Assumptions!C$21</f>
        <v>0</v>
      </c>
      <c r="W36" s="51">
        <f>'Temporary Relocation Numbers'!W36*Assumptions!D$21</f>
        <v>0</v>
      </c>
      <c r="X36" s="51">
        <f>'Temporary Relocation Numbers'!X36*Assumptions!E$21</f>
        <v>0</v>
      </c>
      <c r="Y36" s="51">
        <f>'Temporary Relocation Numbers'!Y36*Assumptions!F$21</f>
        <v>0</v>
      </c>
      <c r="Z36" s="51">
        <f>'Temporary Relocation Numbers'!Z36*Assumptions!G$21</f>
        <v>0</v>
      </c>
      <c r="AA36" s="51">
        <f>'Temporary Relocation Numbers'!AA36*Assumptions!H$21</f>
        <v>0</v>
      </c>
      <c r="AB36" s="52">
        <f>'Temporary Relocation Numbers'!AB36*Assumptions!C$21</f>
        <v>268572.69892707333</v>
      </c>
      <c r="AC36" s="52">
        <f>'Temporary Relocation Numbers'!AC36*Assumptions!D$21</f>
        <v>306630.83772399148</v>
      </c>
      <c r="AD36" s="52">
        <f>'Temporary Relocation Numbers'!AD36*Assumptions!E$21</f>
        <v>208743.3250805003</v>
      </c>
      <c r="AE36" s="52">
        <f>'Temporary Relocation Numbers'!AE36*Assumptions!F$21</f>
        <v>213020.56750634499</v>
      </c>
      <c r="AF36" s="52">
        <f>'Temporary Relocation Numbers'!AF36*Assumptions!G$21</f>
        <v>167832.92885711015</v>
      </c>
      <c r="AG36" s="52">
        <f>'Temporary Relocation Numbers'!AG36*Assumptions!H$21</f>
        <v>66339.68077283747</v>
      </c>
      <c r="AH36" s="53">
        <f>'Temporary Relocation Numbers'!AH36*Assumptions!C$21</f>
        <v>121668174.73885001</v>
      </c>
      <c r="AI36" s="53">
        <f>'Temporary Relocation Numbers'!AI36*Assumptions!D$21</f>
        <v>232881390.09944582</v>
      </c>
      <c r="AJ36" s="53">
        <f>'Temporary Relocation Numbers'!AJ36*Assumptions!E$21</f>
        <v>183853696.82023102</v>
      </c>
      <c r="AK36" s="53">
        <f>'Temporary Relocation Numbers'!AK36*Assumptions!F$21</f>
        <v>84990682.145088762</v>
      </c>
      <c r="AL36" s="53">
        <f>'Temporary Relocation Numbers'!AL36*Assumptions!G$21</f>
        <v>52230183.761238329</v>
      </c>
      <c r="AM36" s="53">
        <f>'Temporary Relocation Numbers'!AM36*Assumptions!H$21</f>
        <v>27526848.602931563</v>
      </c>
    </row>
    <row r="37" spans="1:39" x14ac:dyDescent="0.35">
      <c r="A37">
        <v>2056</v>
      </c>
      <c r="B37" s="51">
        <f>'Temporary Relocation Numbers'!B37*Assumptions!C$21</f>
        <v>0</v>
      </c>
      <c r="C37" s="51">
        <f>'Temporary Relocation Numbers'!C37*Assumptions!D$21</f>
        <v>0</v>
      </c>
      <c r="D37" s="51">
        <f>'Temporary Relocation Numbers'!D37*Assumptions!E$21</f>
        <v>0</v>
      </c>
      <c r="E37" s="51">
        <f>'Temporary Relocation Numbers'!E37*Assumptions!F$21</f>
        <v>0</v>
      </c>
      <c r="F37" s="51">
        <f>'Temporary Relocation Numbers'!F37*Assumptions!G$21</f>
        <v>0</v>
      </c>
      <c r="G37" s="51">
        <f>'Temporary Relocation Numbers'!G37*Assumptions!H$21</f>
        <v>0</v>
      </c>
      <c r="H37" s="52">
        <f>'Temporary Relocation Numbers'!H37*Assumptions!C$21</f>
        <v>290225.728163108</v>
      </c>
      <c r="I37" s="52">
        <f>'Temporary Relocation Numbers'!I37*Assumptions!D$21</f>
        <v>337805.03707925952</v>
      </c>
      <c r="J37" s="52">
        <f>'Temporary Relocation Numbers'!J37*Assumptions!E$21</f>
        <v>232406.31064663007</v>
      </c>
      <c r="K37" s="52">
        <f>'Temporary Relocation Numbers'!K37*Assumptions!F$21</f>
        <v>214858.66581286688</v>
      </c>
      <c r="L37" s="52">
        <f>'Temporary Relocation Numbers'!L37*Assumptions!G$21</f>
        <v>172366.45006487565</v>
      </c>
      <c r="M37" s="52">
        <f>'Temporary Relocation Numbers'!M37*Assumptions!H$21</f>
        <v>72969.002550038509</v>
      </c>
      <c r="N37" s="53">
        <f>'Temporary Relocation Numbers'!N37*Assumptions!C$21</f>
        <v>132504398.16084442</v>
      </c>
      <c r="O37" s="53">
        <f>'Temporary Relocation Numbers'!O37*Assumptions!D$21</f>
        <v>258561781.51397827</v>
      </c>
      <c r="P37" s="53">
        <f>'Temporary Relocation Numbers'!P37*Assumptions!E$21</f>
        <v>206294163.60504925</v>
      </c>
      <c r="Q37" s="53">
        <f>'Temporary Relocation Numbers'!Q37*Assumptions!F$21</f>
        <v>86393666.818961442</v>
      </c>
      <c r="R37" s="53">
        <f>'Temporary Relocation Numbers'!R37*Assumptions!G$21</f>
        <v>54060041.232409969</v>
      </c>
      <c r="S37" s="53">
        <f>'Temporary Relocation Numbers'!S37*Assumptions!H$21</f>
        <v>30514115.20867851</v>
      </c>
      <c r="U37">
        <v>2056</v>
      </c>
      <c r="V37" s="51">
        <f>'Temporary Relocation Numbers'!V37*Assumptions!C$21</f>
        <v>0</v>
      </c>
      <c r="W37" s="51">
        <f>'Temporary Relocation Numbers'!W37*Assumptions!D$21</f>
        <v>0</v>
      </c>
      <c r="X37" s="51">
        <f>'Temporary Relocation Numbers'!X37*Assumptions!E$21</f>
        <v>0</v>
      </c>
      <c r="Y37" s="51">
        <f>'Temporary Relocation Numbers'!Y37*Assumptions!F$21</f>
        <v>0</v>
      </c>
      <c r="Z37" s="51">
        <f>'Temporary Relocation Numbers'!Z37*Assumptions!G$21</f>
        <v>0</v>
      </c>
      <c r="AA37" s="51">
        <f>'Temporary Relocation Numbers'!AA37*Assumptions!H$21</f>
        <v>0</v>
      </c>
      <c r="AB37" s="52">
        <f>'Temporary Relocation Numbers'!AB37*Assumptions!C$21</f>
        <v>270193.09211750497</v>
      </c>
      <c r="AC37" s="52">
        <f>'Temporary Relocation Numbers'!AC37*Assumptions!D$21</f>
        <v>308480.84899992996</v>
      </c>
      <c r="AD37" s="52">
        <f>'Temporary Relocation Numbers'!AD37*Assumptions!E$21</f>
        <v>210002.74669654609</v>
      </c>
      <c r="AE37" s="52">
        <f>'Temporary Relocation Numbers'!AE37*Assumptions!F$21</f>
        <v>214305.79522453126</v>
      </c>
      <c r="AF37" s="52">
        <f>'Temporary Relocation Numbers'!AF37*Assumptions!G$21</f>
        <v>168845.52371927118</v>
      </c>
      <c r="AG37" s="52">
        <f>'Temporary Relocation Numbers'!AG37*Assumptions!H$21</f>
        <v>66739.931309877007</v>
      </c>
      <c r="AH37" s="53">
        <f>'Temporary Relocation Numbers'!AH37*Assumptions!C$21</f>
        <v>123358371.0336213</v>
      </c>
      <c r="AI37" s="53">
        <f>'Temporary Relocation Numbers'!AI37*Assumptions!D$21</f>
        <v>236116543.93907666</v>
      </c>
      <c r="AJ37" s="53">
        <f>'Temporary Relocation Numbers'!AJ37*Assumptions!E$21</f>
        <v>186407765.19359624</v>
      </c>
      <c r="AK37" s="53">
        <f>'Temporary Relocation Numbers'!AK37*Assumptions!F$21</f>
        <v>86171360.135533243</v>
      </c>
      <c r="AL37" s="53">
        <f>'Temporary Relocation Numbers'!AL37*Assumptions!G$21</f>
        <v>52955757.751790538</v>
      </c>
      <c r="AM37" s="53">
        <f>'Temporary Relocation Numbers'!AM37*Assumptions!H$21</f>
        <v>27909247.513865076</v>
      </c>
    </row>
    <row r="38" spans="1:39" x14ac:dyDescent="0.35">
      <c r="A38">
        <v>2057</v>
      </c>
      <c r="B38" s="51">
        <f>'Temporary Relocation Numbers'!B38*Assumptions!C$21</f>
        <v>0</v>
      </c>
      <c r="C38" s="51">
        <f>'Temporary Relocation Numbers'!C38*Assumptions!D$21</f>
        <v>0</v>
      </c>
      <c r="D38" s="51">
        <f>'Temporary Relocation Numbers'!D38*Assumptions!E$21</f>
        <v>0</v>
      </c>
      <c r="E38" s="51">
        <f>'Temporary Relocation Numbers'!E38*Assumptions!F$21</f>
        <v>0</v>
      </c>
      <c r="F38" s="51">
        <f>'Temporary Relocation Numbers'!F38*Assumptions!G$21</f>
        <v>0</v>
      </c>
      <c r="G38" s="51">
        <f>'Temporary Relocation Numbers'!G38*Assumptions!H$21</f>
        <v>0</v>
      </c>
      <c r="H38" s="52">
        <f>'Temporary Relocation Numbers'!H38*Assumptions!C$21</f>
        <v>291976.76166533027</v>
      </c>
      <c r="I38" s="52">
        <f>'Temporary Relocation Numbers'!I38*Assumptions!D$21</f>
        <v>339843.13322217896</v>
      </c>
      <c r="J38" s="52">
        <f>'Temporary Relocation Numbers'!J38*Assumptions!E$21</f>
        <v>233808.49934521926</v>
      </c>
      <c r="K38" s="52">
        <f>'Temporary Relocation Numbers'!K38*Assumptions!F$21</f>
        <v>216154.98342213713</v>
      </c>
      <c r="L38" s="52">
        <f>'Temporary Relocation Numbers'!L38*Assumptions!G$21</f>
        <v>173406.39724885894</v>
      </c>
      <c r="M38" s="52">
        <f>'Temporary Relocation Numbers'!M38*Assumptions!H$21</f>
        <v>73409.250108025706</v>
      </c>
      <c r="N38" s="53">
        <f>'Temporary Relocation Numbers'!N38*Assumptions!C$21</f>
        <v>134345129.66925299</v>
      </c>
      <c r="O38" s="53">
        <f>'Temporary Relocation Numbers'!O38*Assumptions!D$21</f>
        <v>262153683.55428103</v>
      </c>
      <c r="P38" s="53">
        <f>'Temporary Relocation Numbers'!P38*Assumptions!E$21</f>
        <v>209159971.6251547</v>
      </c>
      <c r="Q38" s="53">
        <f>'Temporary Relocation Numbers'!Q38*Assumptions!F$21</f>
        <v>87593834.865063369</v>
      </c>
      <c r="R38" s="53">
        <f>'Temporary Relocation Numbers'!R38*Assumptions!G$21</f>
        <v>54811035.332406312</v>
      </c>
      <c r="S38" s="53">
        <f>'Temporary Relocation Numbers'!S38*Assumptions!H$21</f>
        <v>30938012.785630185</v>
      </c>
      <c r="U38">
        <v>2057</v>
      </c>
      <c r="V38" s="51">
        <f>'Temporary Relocation Numbers'!V38*Assumptions!C$21</f>
        <v>0</v>
      </c>
      <c r="W38" s="51">
        <f>'Temporary Relocation Numbers'!W38*Assumptions!D$21</f>
        <v>0</v>
      </c>
      <c r="X38" s="51">
        <f>'Temporary Relocation Numbers'!X38*Assumptions!E$21</f>
        <v>0</v>
      </c>
      <c r="Y38" s="51">
        <f>'Temporary Relocation Numbers'!Y38*Assumptions!F$21</f>
        <v>0</v>
      </c>
      <c r="Z38" s="51">
        <f>'Temporary Relocation Numbers'!Z38*Assumptions!G$21</f>
        <v>0</v>
      </c>
      <c r="AA38" s="51">
        <f>'Temporary Relocation Numbers'!AA38*Assumptions!H$21</f>
        <v>0</v>
      </c>
      <c r="AB38" s="52">
        <f>'Temporary Relocation Numbers'!AB38*Assumptions!C$21</f>
        <v>271823.26170777949</v>
      </c>
      <c r="AC38" s="52">
        <f>'Temporary Relocation Numbers'!AC38*Assumptions!D$21</f>
        <v>310342.02204207069</v>
      </c>
      <c r="AD38" s="52">
        <f>'Temporary Relocation Numbers'!AD38*Assumptions!E$21</f>
        <v>211269.76684445559</v>
      </c>
      <c r="AE38" s="52">
        <f>'Temporary Relocation Numbers'!AE38*Assumptions!F$21</f>
        <v>215598.77717183696</v>
      </c>
      <c r="AF38" s="52">
        <f>'Temporary Relocation Numbers'!AF38*Assumptions!G$21</f>
        <v>169864.22792101081</v>
      </c>
      <c r="AG38" s="52">
        <f>'Temporary Relocation Numbers'!AG38*Assumptions!H$21</f>
        <v>67142.596698639274</v>
      </c>
      <c r="AH38" s="53">
        <f>'Temporary Relocation Numbers'!AH38*Assumptions!C$21</f>
        <v>125072047.28542317</v>
      </c>
      <c r="AI38" s="53">
        <f>'Temporary Relocation Numbers'!AI38*Assumptions!D$21</f>
        <v>239396640.05752859</v>
      </c>
      <c r="AJ38" s="53">
        <f>'Temporary Relocation Numbers'!AJ38*Assumptions!E$21</f>
        <v>188997314.3071838</v>
      </c>
      <c r="AK38" s="53">
        <f>'Temporary Relocation Numbers'!AK38*Assumptions!F$21</f>
        <v>87368439.930057108</v>
      </c>
      <c r="AL38" s="53">
        <f>'Temporary Relocation Numbers'!AL38*Assumptions!G$21</f>
        <v>53691411.308942989</v>
      </c>
      <c r="AM38" s="53">
        <f>'Temporary Relocation Numbers'!AM38*Assumptions!H$21</f>
        <v>28296958.653931409</v>
      </c>
    </row>
    <row r="39" spans="1:39" x14ac:dyDescent="0.35">
      <c r="A39">
        <v>2058</v>
      </c>
      <c r="B39" s="51">
        <f>'Temporary Relocation Numbers'!B39*Assumptions!C$21</f>
        <v>0</v>
      </c>
      <c r="C39" s="51">
        <f>'Temporary Relocation Numbers'!C39*Assumptions!D$21</f>
        <v>0</v>
      </c>
      <c r="D39" s="51">
        <f>'Temporary Relocation Numbers'!D39*Assumptions!E$21</f>
        <v>0</v>
      </c>
      <c r="E39" s="51">
        <f>'Temporary Relocation Numbers'!E39*Assumptions!F$21</f>
        <v>0</v>
      </c>
      <c r="F39" s="51">
        <f>'Temporary Relocation Numbers'!F39*Assumptions!G$21</f>
        <v>0</v>
      </c>
      <c r="G39" s="51">
        <f>'Temporary Relocation Numbers'!G39*Assumptions!H$21</f>
        <v>0</v>
      </c>
      <c r="H39" s="52">
        <f>'Temporary Relocation Numbers'!H39*Assumptions!C$21</f>
        <v>293738.359766168</v>
      </c>
      <c r="I39" s="52">
        <f>'Temporary Relocation Numbers'!I39*Assumptions!D$21</f>
        <v>341893.52591320116</v>
      </c>
      <c r="J39" s="52">
        <f>'Temporary Relocation Numbers'!J39*Assumptions!E$21</f>
        <v>235219.14793950142</v>
      </c>
      <c r="K39" s="52">
        <f>'Temporary Relocation Numbers'!K39*Assumptions!F$21</f>
        <v>217459.12216972519</v>
      </c>
      <c r="L39" s="52">
        <f>'Temporary Relocation Numbers'!L39*Assumptions!G$21</f>
        <v>174452.61879856171</v>
      </c>
      <c r="M39" s="52">
        <f>'Temporary Relocation Numbers'!M39*Assumptions!H$21</f>
        <v>73852.153833776465</v>
      </c>
      <c r="N39" s="53">
        <f>'Temporary Relocation Numbers'!N39*Assumptions!C$21</f>
        <v>136211432.34762332</v>
      </c>
      <c r="O39" s="53">
        <f>'Temporary Relocation Numbers'!O39*Assumptions!D$21</f>
        <v>265795483.76666316</v>
      </c>
      <c r="P39" s="53">
        <f>'Temporary Relocation Numbers'!P39*Assumptions!E$21</f>
        <v>212065591.02656445</v>
      </c>
      <c r="Q39" s="53">
        <f>'Temporary Relocation Numbers'!Q39*Assumptions!F$21</f>
        <v>88810675.468216345</v>
      </c>
      <c r="R39" s="53">
        <f>'Temporary Relocation Numbers'!R39*Assumptions!G$21</f>
        <v>55572462.131404974</v>
      </c>
      <c r="S39" s="53">
        <f>'Temporary Relocation Numbers'!S39*Assumptions!H$21</f>
        <v>31367799.08504742</v>
      </c>
      <c r="U39">
        <v>2058</v>
      </c>
      <c r="V39" s="51">
        <f>'Temporary Relocation Numbers'!V39*Assumptions!C$21</f>
        <v>0</v>
      </c>
      <c r="W39" s="51">
        <f>'Temporary Relocation Numbers'!W39*Assumptions!D$21</f>
        <v>0</v>
      </c>
      <c r="X39" s="51">
        <f>'Temporary Relocation Numbers'!X39*Assumptions!E$21</f>
        <v>0</v>
      </c>
      <c r="Y39" s="51">
        <f>'Temporary Relocation Numbers'!Y39*Assumptions!F$21</f>
        <v>0</v>
      </c>
      <c r="Z39" s="51">
        <f>'Temporary Relocation Numbers'!Z39*Assumptions!G$21</f>
        <v>0</v>
      </c>
      <c r="AA39" s="51">
        <f>'Temporary Relocation Numbers'!AA39*Assumptions!H$21</f>
        <v>0</v>
      </c>
      <c r="AB39" s="52">
        <f>'Temporary Relocation Numbers'!AB39*Assumptions!C$21</f>
        <v>273463.26668234251</v>
      </c>
      <c r="AC39" s="52">
        <f>'Temporary Relocation Numbers'!AC39*Assumptions!D$21</f>
        <v>312214.42419325997</v>
      </c>
      <c r="AD39" s="52">
        <f>'Temporary Relocation Numbers'!AD39*Assumptions!E$21</f>
        <v>212544.43136883373</v>
      </c>
      <c r="AE39" s="52">
        <f>'Temporary Relocation Numbers'!AE39*Assumptions!F$21</f>
        <v>216899.56013224315</v>
      </c>
      <c r="AF39" s="52">
        <f>'Temporary Relocation Numbers'!AF39*Assumptions!G$21</f>
        <v>170889.07832211535</v>
      </c>
      <c r="AG39" s="52">
        <f>'Temporary Relocation Numbers'!AG39*Assumptions!H$21</f>
        <v>67547.691508770804</v>
      </c>
      <c r="AH39" s="53">
        <f>'Temporary Relocation Numbers'!AH39*Assumptions!C$21</f>
        <v>126809529.67434721</v>
      </c>
      <c r="AI39" s="53">
        <f>'Temporary Relocation Numbers'!AI39*Assumptions!D$21</f>
        <v>242722302.78629413</v>
      </c>
      <c r="AJ39" s="53">
        <f>'Temporary Relocation Numbers'!AJ39*Assumptions!E$21</f>
        <v>191622837.05419123</v>
      </c>
      <c r="AK39" s="53">
        <f>'Temporary Relocation Numbers'!AK39*Assumptions!F$21</f>
        <v>88582149.380097717</v>
      </c>
      <c r="AL39" s="53">
        <f>'Temporary Relocation Numbers'!AL39*Assumptions!G$21</f>
        <v>54437284.45654466</v>
      </c>
      <c r="AM39" s="53">
        <f>'Temporary Relocation Numbers'!AM39*Assumptions!H$21</f>
        <v>28690055.819832273</v>
      </c>
    </row>
    <row r="40" spans="1:39" x14ac:dyDescent="0.35">
      <c r="A40">
        <v>2059</v>
      </c>
      <c r="B40" s="51">
        <f>'Temporary Relocation Numbers'!B40*Assumptions!C$21</f>
        <v>0</v>
      </c>
      <c r="C40" s="51">
        <f>'Temporary Relocation Numbers'!C40*Assumptions!D$21</f>
        <v>0</v>
      </c>
      <c r="D40" s="51">
        <f>'Temporary Relocation Numbers'!D40*Assumptions!E$21</f>
        <v>0</v>
      </c>
      <c r="E40" s="51">
        <f>'Temporary Relocation Numbers'!E40*Assumptions!F$21</f>
        <v>0</v>
      </c>
      <c r="F40" s="51">
        <f>'Temporary Relocation Numbers'!F40*Assumptions!G$21</f>
        <v>0</v>
      </c>
      <c r="G40" s="51">
        <f>'Temporary Relocation Numbers'!G40*Assumptions!H$21</f>
        <v>0</v>
      </c>
      <c r="H40" s="52">
        <f>'Temporary Relocation Numbers'!H40*Assumptions!C$21</f>
        <v>295510.58620554605</v>
      </c>
      <c r="I40" s="52">
        <f>'Temporary Relocation Numbers'!I40*Assumptions!D$21</f>
        <v>343956.28934170911</v>
      </c>
      <c r="J40" s="52">
        <f>'Temporary Relocation Numbers'!J40*Assumptions!E$21</f>
        <v>236638.30747099128</v>
      </c>
      <c r="K40" s="52">
        <f>'Temporary Relocation Numbers'!K40*Assumptions!F$21</f>
        <v>218771.12924329875</v>
      </c>
      <c r="L40" s="52">
        <f>'Temporary Relocation Numbers'!L40*Assumptions!G$21</f>
        <v>175505.15256943068</v>
      </c>
      <c r="M40" s="52">
        <f>'Temporary Relocation Numbers'!M40*Assumptions!H$21</f>
        <v>74297.729752881554</v>
      </c>
      <c r="N40" s="53">
        <f>'Temporary Relocation Numbers'!N40*Assumptions!C$21</f>
        <v>138103661.42686769</v>
      </c>
      <c r="O40" s="53">
        <f>'Temporary Relocation Numbers'!O40*Assumptions!D$21</f>
        <v>269487875.32915372</v>
      </c>
      <c r="P40" s="53">
        <f>'Temporary Relocation Numbers'!P40*Assumptions!E$21</f>
        <v>215011574.86310118</v>
      </c>
      <c r="Q40" s="53">
        <f>'Temporary Relocation Numbers'!Q40*Assumptions!F$21</f>
        <v>90044420.241117761</v>
      </c>
      <c r="R40" s="53">
        <f>'Temporary Relocation Numbers'!R40*Assumptions!G$21</f>
        <v>56344466.558917984</v>
      </c>
      <c r="S40" s="53">
        <f>'Temporary Relocation Numbers'!S40*Assumptions!H$21</f>
        <v>31803555.912192035</v>
      </c>
      <c r="U40">
        <v>2059</v>
      </c>
      <c r="V40" s="51">
        <f>'Temporary Relocation Numbers'!V40*Assumptions!C$21</f>
        <v>0</v>
      </c>
      <c r="W40" s="51">
        <f>'Temporary Relocation Numbers'!W40*Assumptions!D$21</f>
        <v>0</v>
      </c>
      <c r="X40" s="51">
        <f>'Temporary Relocation Numbers'!X40*Assumptions!E$21</f>
        <v>0</v>
      </c>
      <c r="Y40" s="51">
        <f>'Temporary Relocation Numbers'!Y40*Assumptions!F$21</f>
        <v>0</v>
      </c>
      <c r="Z40" s="51">
        <f>'Temporary Relocation Numbers'!Z40*Assumptions!G$21</f>
        <v>0</v>
      </c>
      <c r="AA40" s="51">
        <f>'Temporary Relocation Numbers'!AA40*Assumptions!H$21</f>
        <v>0</v>
      </c>
      <c r="AB40" s="52">
        <f>'Temporary Relocation Numbers'!AB40*Assumptions!C$21</f>
        <v>275113.16638151329</v>
      </c>
      <c r="AC40" s="52">
        <f>'Temporary Relocation Numbers'!AC40*Assumptions!D$21</f>
        <v>314098.12320264697</v>
      </c>
      <c r="AD40" s="52">
        <f>'Temporary Relocation Numbers'!AD40*Assumptions!E$21</f>
        <v>213826.78639088219</v>
      </c>
      <c r="AE40" s="52">
        <f>'Temporary Relocation Numbers'!AE40*Assumptions!F$21</f>
        <v>218208.19117199496</v>
      </c>
      <c r="AF40" s="52">
        <f>'Temporary Relocation Numbers'!AF40*Assumptions!G$21</f>
        <v>171920.11200475894</v>
      </c>
      <c r="AG40" s="52">
        <f>'Temporary Relocation Numbers'!AG40*Assumptions!H$21</f>
        <v>67955.230397821899</v>
      </c>
      <c r="AH40" s="53">
        <f>'Temporary Relocation Numbers'!AH40*Assumptions!C$21</f>
        <v>128571148.91173051</v>
      </c>
      <c r="AI40" s="53">
        <f>'Temporary Relocation Numbers'!AI40*Assumptions!D$21</f>
        <v>246094165.12998679</v>
      </c>
      <c r="AJ40" s="53">
        <f>'Temporary Relocation Numbers'!AJ40*Assumptions!E$21</f>
        <v>194284833.17501524</v>
      </c>
      <c r="AK40" s="53">
        <f>'Temporary Relocation Numbers'!AK40*Assumptions!F$21</f>
        <v>89812719.502370685</v>
      </c>
      <c r="AL40" s="53">
        <f>'Temporary Relocation Numbers'!AL40*Assumptions!G$21</f>
        <v>55193519.16363509</v>
      </c>
      <c r="AM40" s="53">
        <f>'Temporary Relocation Numbers'!AM40*Assumptions!H$21</f>
        <v>29088613.833442196</v>
      </c>
    </row>
    <row r="41" spans="1:39" x14ac:dyDescent="0.35">
      <c r="A41">
        <v>2060</v>
      </c>
      <c r="B41" s="51">
        <f>'Temporary Relocation Numbers'!B41*Assumptions!C$21</f>
        <v>0</v>
      </c>
      <c r="C41" s="51">
        <f>'Temporary Relocation Numbers'!C41*Assumptions!D$21</f>
        <v>0</v>
      </c>
      <c r="D41" s="51">
        <f>'Temporary Relocation Numbers'!D41*Assumptions!E$21</f>
        <v>0</v>
      </c>
      <c r="E41" s="51">
        <f>'Temporary Relocation Numbers'!E41*Assumptions!F$21</f>
        <v>0</v>
      </c>
      <c r="F41" s="51">
        <f>'Temporary Relocation Numbers'!F41*Assumptions!G$21</f>
        <v>0</v>
      </c>
      <c r="G41" s="51">
        <f>'Temporary Relocation Numbers'!G41*Assumptions!H$21</f>
        <v>0</v>
      </c>
      <c r="H41" s="52">
        <f>'Temporary Relocation Numbers'!H41*Assumptions!C$21</f>
        <v>300152.67094822566</v>
      </c>
      <c r="I41" s="52">
        <f>'Temporary Relocation Numbers'!I41*Assumptions!D$21</f>
        <v>349359.39270732348</v>
      </c>
      <c r="J41" s="52">
        <f>'Temporary Relocation Numbers'!J41*Assumptions!E$21</f>
        <v>240355.58572741409</v>
      </c>
      <c r="K41" s="52">
        <f>'Temporary Relocation Numbers'!K41*Assumptions!F$21</f>
        <v>222207.73750237736</v>
      </c>
      <c r="L41" s="52">
        <f>'Temporary Relocation Numbers'!L41*Assumptions!G$21</f>
        <v>178262.10893253551</v>
      </c>
      <c r="M41" s="52">
        <f>'Temporary Relocation Numbers'!M41*Assumptions!H$21</f>
        <v>75464.849896123036</v>
      </c>
      <c r="N41" s="53">
        <f>'Temporary Relocation Numbers'!N41*Assumptions!C$21</f>
        <v>141368814.71762761</v>
      </c>
      <c r="O41" s="53">
        <f>'Temporary Relocation Numbers'!O41*Assumptions!D$21</f>
        <v>275859315.54920065</v>
      </c>
      <c r="P41" s="53">
        <f>'Temporary Relocation Numbers'!P41*Assumptions!E$21</f>
        <v>220095044.36682251</v>
      </c>
      <c r="Q41" s="53">
        <f>'Temporary Relocation Numbers'!Q41*Assumptions!F$21</f>
        <v>92173319.880904272</v>
      </c>
      <c r="R41" s="53">
        <f>'Temporary Relocation Numbers'!R41*Assumptions!G$21</f>
        <v>57676605.89903523</v>
      </c>
      <c r="S41" s="53">
        <f>'Temporary Relocation Numbers'!S41*Assumptions!H$21</f>
        <v>32555480.112981971</v>
      </c>
      <c r="U41">
        <v>2060</v>
      </c>
      <c r="V41" s="51">
        <f>'Temporary Relocation Numbers'!V41*Assumptions!C$21</f>
        <v>0</v>
      </c>
      <c r="W41" s="51">
        <f>'Temporary Relocation Numbers'!W41*Assumptions!D$21</f>
        <v>0</v>
      </c>
      <c r="X41" s="51">
        <f>'Temporary Relocation Numbers'!X41*Assumptions!E$21</f>
        <v>0</v>
      </c>
      <c r="Y41" s="51">
        <f>'Temporary Relocation Numbers'!Y41*Assumptions!F$21</f>
        <v>0</v>
      </c>
      <c r="Z41" s="51">
        <f>'Temporary Relocation Numbers'!Z41*Assumptions!G$21</f>
        <v>0</v>
      </c>
      <c r="AA41" s="51">
        <f>'Temporary Relocation Numbers'!AA41*Assumptions!H$21</f>
        <v>0</v>
      </c>
      <c r="AB41" s="52">
        <f>'Temporary Relocation Numbers'!AB41*Assumptions!C$21</f>
        <v>279434.8343412581</v>
      </c>
      <c r="AC41" s="52">
        <f>'Temporary Relocation Numbers'!AC41*Assumptions!D$21</f>
        <v>319032.19383661455</v>
      </c>
      <c r="AD41" s="52">
        <f>'Temporary Relocation Numbers'!AD41*Assumptions!E$21</f>
        <v>217185.72549159822</v>
      </c>
      <c r="AE41" s="52">
        <f>'Temporary Relocation Numbers'!AE41*Assumptions!F$21</f>
        <v>221635.95641037024</v>
      </c>
      <c r="AF41" s="52">
        <f>'Temporary Relocation Numbers'!AF41*Assumptions!G$21</f>
        <v>174620.75207029609</v>
      </c>
      <c r="AG41" s="52">
        <f>'Temporary Relocation Numbers'!AG41*Assumptions!H$21</f>
        <v>69022.718173016503</v>
      </c>
      <c r="AH41" s="53">
        <f>'Temporary Relocation Numbers'!AH41*Assumptions!C$21</f>
        <v>131610927.1886318</v>
      </c>
      <c r="AI41" s="53">
        <f>'Temporary Relocation Numbers'!AI41*Assumptions!D$21</f>
        <v>251912513.2085894</v>
      </c>
      <c r="AJ41" s="53">
        <f>'Temporary Relocation Numbers'!AJ41*Assumptions!E$21</f>
        <v>198878265.06401753</v>
      </c>
      <c r="AK41" s="53">
        <f>'Temporary Relocation Numbers'!AK41*Assumptions!F$21</f>
        <v>91936141.094567627</v>
      </c>
      <c r="AL41" s="53">
        <f>'Temporary Relocation Numbers'!AL41*Assumptions!G$21</f>
        <v>56498446.917641066</v>
      </c>
      <c r="AM41" s="53">
        <f>'Temporary Relocation Numbers'!AM41*Assumptions!H$21</f>
        <v>29776349.279415179</v>
      </c>
    </row>
    <row r="42" spans="1:39" x14ac:dyDescent="0.35">
      <c r="A42">
        <v>2061</v>
      </c>
      <c r="B42" s="51">
        <f>'Temporary Relocation Numbers'!B42*Assumptions!C$21</f>
        <v>0</v>
      </c>
      <c r="C42" s="51">
        <f>'Temporary Relocation Numbers'!C42*Assumptions!D$21</f>
        <v>0</v>
      </c>
      <c r="D42" s="51">
        <f>'Temporary Relocation Numbers'!D42*Assumptions!E$21</f>
        <v>0</v>
      </c>
      <c r="E42" s="51">
        <f>'Temporary Relocation Numbers'!E42*Assumptions!F$21</f>
        <v>0</v>
      </c>
      <c r="F42" s="51">
        <f>'Temporary Relocation Numbers'!F42*Assumptions!G$21</f>
        <v>0</v>
      </c>
      <c r="G42" s="51">
        <f>'Temporary Relocation Numbers'!G42*Assumptions!H$21</f>
        <v>0</v>
      </c>
      <c r="H42" s="52">
        <f>'Temporary Relocation Numbers'!H42*Assumptions!C$21</f>
        <v>301963.59717429924</v>
      </c>
      <c r="I42" s="52">
        <f>'Temporary Relocation Numbers'!I42*Assumptions!D$21</f>
        <v>351467.20032596018</v>
      </c>
      <c r="J42" s="52">
        <f>'Temporary Relocation Numbers'!J42*Assumptions!E$21</f>
        <v>241805.73518769364</v>
      </c>
      <c r="K42" s="52">
        <f>'Temporary Relocation Numbers'!K42*Assumptions!F$21</f>
        <v>223548.39463598962</v>
      </c>
      <c r="L42" s="52">
        <f>'Temporary Relocation Numbers'!L42*Assumptions!G$21</f>
        <v>179337.62669208521</v>
      </c>
      <c r="M42" s="52">
        <f>'Temporary Relocation Numbers'!M42*Assumptions!H$21</f>
        <v>75920.155775600491</v>
      </c>
      <c r="N42" s="53">
        <f>'Temporary Relocation Numbers'!N42*Assumptions!C$21</f>
        <v>143332689.39023456</v>
      </c>
      <c r="O42" s="53">
        <f>'Temporary Relocation Numbers'!O42*Assumptions!D$21</f>
        <v>279691512.37487161</v>
      </c>
      <c r="P42" s="53">
        <f>'Temporary Relocation Numbers'!P42*Assumptions!E$21</f>
        <v>223152572.18200341</v>
      </c>
      <c r="Q42" s="53">
        <f>'Temporary Relocation Numbers'!Q42*Assumptions!F$21</f>
        <v>93453778.012818098</v>
      </c>
      <c r="R42" s="53">
        <f>'Temporary Relocation Numbers'!R42*Assumptions!G$21</f>
        <v>58477840.780669436</v>
      </c>
      <c r="S42" s="53">
        <f>'Temporary Relocation Numbers'!S42*Assumptions!H$21</f>
        <v>33007736.029367406</v>
      </c>
      <c r="U42">
        <v>2061</v>
      </c>
      <c r="V42" s="51">
        <f>'Temporary Relocation Numbers'!V42*Assumptions!C$21</f>
        <v>0</v>
      </c>
      <c r="W42" s="51">
        <f>'Temporary Relocation Numbers'!W42*Assumptions!D$21</f>
        <v>0</v>
      </c>
      <c r="X42" s="51">
        <f>'Temporary Relocation Numbers'!X42*Assumptions!E$21</f>
        <v>0</v>
      </c>
      <c r="Y42" s="51">
        <f>'Temporary Relocation Numbers'!Y42*Assumptions!F$21</f>
        <v>0</v>
      </c>
      <c r="Z42" s="51">
        <f>'Temporary Relocation Numbers'!Z42*Assumptions!G$21</f>
        <v>0</v>
      </c>
      <c r="AA42" s="51">
        <f>'Temporary Relocation Numbers'!AA42*Assumptions!H$21</f>
        <v>0</v>
      </c>
      <c r="AB42" s="52">
        <f>'Temporary Relocation Numbers'!AB42*Assumptions!C$21</f>
        <v>281120.76260032854</v>
      </c>
      <c r="AC42" s="52">
        <f>'Temporary Relocation Numbers'!AC42*Assumptions!D$21</f>
        <v>320957.02683895075</v>
      </c>
      <c r="AD42" s="52">
        <f>'Temporary Relocation Numbers'!AD42*Assumptions!E$21</f>
        <v>218496.08306722483</v>
      </c>
      <c r="AE42" s="52">
        <f>'Temporary Relocation Numbers'!AE42*Assumptions!F$21</f>
        <v>222973.16378832376</v>
      </c>
      <c r="AF42" s="52">
        <f>'Temporary Relocation Numbers'!AF42*Assumptions!G$21</f>
        <v>175674.30024810103</v>
      </c>
      <c r="AG42" s="52">
        <f>'Temporary Relocation Numbers'!AG42*Assumptions!H$21</f>
        <v>69439.15641472704</v>
      </c>
      <c r="AH42" s="53">
        <f>'Temporary Relocation Numbers'!AH42*Assumptions!C$21</f>
        <v>133439246.7303945</v>
      </c>
      <c r="AI42" s="53">
        <f>'Temporary Relocation Numbers'!AI42*Assumptions!D$21</f>
        <v>255412044.59669143</v>
      </c>
      <c r="AJ42" s="53">
        <f>'Temporary Relocation Numbers'!AJ42*Assumptions!E$21</f>
        <v>201641052.51803535</v>
      </c>
      <c r="AK42" s="53">
        <f>'Temporary Relocation Numbers'!AK42*Assumptions!F$21</f>
        <v>93213304.373848632</v>
      </c>
      <c r="AL42" s="53">
        <f>'Temporary Relocation Numbers'!AL42*Assumptions!G$21</f>
        <v>57283314.988897152</v>
      </c>
      <c r="AM42" s="53">
        <f>'Temporary Relocation Numbers'!AM42*Assumptions!H$21</f>
        <v>30189997.921156604</v>
      </c>
    </row>
    <row r="43" spans="1:39" x14ac:dyDescent="0.35">
      <c r="A43">
        <v>2062</v>
      </c>
      <c r="B43" s="51">
        <f>'Temporary Relocation Numbers'!B43*Assumptions!C$21</f>
        <v>0</v>
      </c>
      <c r="C43" s="51">
        <f>'Temporary Relocation Numbers'!C43*Assumptions!D$21</f>
        <v>0</v>
      </c>
      <c r="D43" s="51">
        <f>'Temporary Relocation Numbers'!D43*Assumptions!E$21</f>
        <v>0</v>
      </c>
      <c r="E43" s="51">
        <f>'Temporary Relocation Numbers'!E43*Assumptions!F$21</f>
        <v>0</v>
      </c>
      <c r="F43" s="51">
        <f>'Temporary Relocation Numbers'!F43*Assumptions!G$21</f>
        <v>0</v>
      </c>
      <c r="G43" s="51">
        <f>'Temporary Relocation Numbers'!G43*Assumptions!H$21</f>
        <v>0</v>
      </c>
      <c r="H43" s="52">
        <f>'Temporary Relocation Numbers'!H43*Assumptions!C$21</f>
        <v>303785.44935277535</v>
      </c>
      <c r="I43" s="52">
        <f>'Temporary Relocation Numbers'!I43*Assumptions!D$21</f>
        <v>353587.72508645686</v>
      </c>
      <c r="J43" s="52">
        <f>'Temporary Relocation Numbers'!J43*Assumptions!E$21</f>
        <v>243264.63390774504</v>
      </c>
      <c r="K43" s="52">
        <f>'Temporary Relocation Numbers'!K43*Assumptions!F$21</f>
        <v>224897.14042380499</v>
      </c>
      <c r="L43" s="52">
        <f>'Temporary Relocation Numbers'!L43*Assumptions!G$21</f>
        <v>180419.63342709941</v>
      </c>
      <c r="M43" s="52">
        <f>'Temporary Relocation Numbers'!M43*Assumptions!H$21</f>
        <v>76378.208674970971</v>
      </c>
      <c r="N43" s="53">
        <f>'Temporary Relocation Numbers'!N43*Assumptions!C$21</f>
        <v>145323845.9194335</v>
      </c>
      <c r="O43" s="53">
        <f>'Temporary Relocation Numbers'!O43*Assumptions!D$21</f>
        <v>283576945.51225263</v>
      </c>
      <c r="P43" s="53">
        <f>'Temporary Relocation Numbers'!P43*Assumptions!E$21</f>
        <v>226252574.72153574</v>
      </c>
      <c r="Q43" s="53">
        <f>'Temporary Relocation Numbers'!Q43*Assumptions!F$21</f>
        <v>94752024.07978408</v>
      </c>
      <c r="R43" s="53">
        <f>'Temporary Relocation Numbers'!R43*Assumptions!G$21</f>
        <v>59290206.298816331</v>
      </c>
      <c r="S43" s="53">
        <f>'Temporary Relocation Numbers'!S43*Assumptions!H$21</f>
        <v>33466274.618077014</v>
      </c>
      <c r="U43">
        <v>2062</v>
      </c>
      <c r="V43" s="51">
        <f>'Temporary Relocation Numbers'!V43*Assumptions!C$21</f>
        <v>0</v>
      </c>
      <c r="W43" s="51">
        <f>'Temporary Relocation Numbers'!W43*Assumptions!D$21</f>
        <v>0</v>
      </c>
      <c r="X43" s="51">
        <f>'Temporary Relocation Numbers'!X43*Assumptions!E$21</f>
        <v>0</v>
      </c>
      <c r="Y43" s="51">
        <f>'Temporary Relocation Numbers'!Y43*Assumptions!F$21</f>
        <v>0</v>
      </c>
      <c r="Z43" s="51">
        <f>'Temporary Relocation Numbers'!Z43*Assumptions!G$21</f>
        <v>0</v>
      </c>
      <c r="AA43" s="51">
        <f>'Temporary Relocation Numbers'!AA43*Assumptions!H$21</f>
        <v>0</v>
      </c>
      <c r="AB43" s="52">
        <f>'Temporary Relocation Numbers'!AB43*Assumptions!C$21</f>
        <v>282816.86265527213</v>
      </c>
      <c r="AC43" s="52">
        <f>'Temporary Relocation Numbers'!AC43*Assumptions!D$21</f>
        <v>322893.47303317947</v>
      </c>
      <c r="AD43" s="52">
        <f>'Temporary Relocation Numbers'!AD43*Assumptions!E$21</f>
        <v>219814.34648920523</v>
      </c>
      <c r="AE43" s="52">
        <f>'Temporary Relocation Numbers'!AE43*Assumptions!F$21</f>
        <v>224318.43900689579</v>
      </c>
      <c r="AF43" s="52">
        <f>'Temporary Relocation Numbers'!AF43*Assumptions!G$21</f>
        <v>176734.2048511864</v>
      </c>
      <c r="AG43" s="52">
        <f>'Temporary Relocation Numbers'!AG43*Assumptions!H$21</f>
        <v>69858.107174254139</v>
      </c>
      <c r="AH43" s="53">
        <f>'Temporary Relocation Numbers'!AH43*Assumptions!C$21</f>
        <v>135292965.01691341</v>
      </c>
      <c r="AI43" s="53">
        <f>'Temporary Relocation Numbers'!AI43*Assumptions!D$21</f>
        <v>258960190.95742947</v>
      </c>
      <c r="AJ43" s="53">
        <f>'Temporary Relocation Numbers'!AJ43*Assumptions!E$21</f>
        <v>204442220.20688489</v>
      </c>
      <c r="AK43" s="53">
        <f>'Temporary Relocation Numbers'!AK43*Assumptions!F$21</f>
        <v>94508209.816576213</v>
      </c>
      <c r="AL43" s="53">
        <f>'Temporary Relocation Numbers'!AL43*Assumptions!G$21</f>
        <v>58079086.331355996</v>
      </c>
      <c r="AM43" s="53">
        <f>'Temporary Relocation Numbers'!AM43*Assumptions!H$21</f>
        <v>30609392.90867094</v>
      </c>
    </row>
    <row r="44" spans="1:39" x14ac:dyDescent="0.35">
      <c r="A44">
        <v>2063</v>
      </c>
      <c r="B44" s="51">
        <f>'Temporary Relocation Numbers'!B44*Assumptions!C$21</f>
        <v>0</v>
      </c>
      <c r="C44" s="51">
        <f>'Temporary Relocation Numbers'!C44*Assumptions!D$21</f>
        <v>0</v>
      </c>
      <c r="D44" s="51">
        <f>'Temporary Relocation Numbers'!D44*Assumptions!E$21</f>
        <v>0</v>
      </c>
      <c r="E44" s="51">
        <f>'Temporary Relocation Numbers'!E44*Assumptions!F$21</f>
        <v>0</v>
      </c>
      <c r="F44" s="51">
        <f>'Temporary Relocation Numbers'!F44*Assumptions!G$21</f>
        <v>0</v>
      </c>
      <c r="G44" s="51">
        <f>'Temporary Relocation Numbers'!G44*Assumptions!H$21</f>
        <v>0</v>
      </c>
      <c r="H44" s="52">
        <f>'Temporary Relocation Numbers'!H44*Assumptions!C$21</f>
        <v>305618.29340375273</v>
      </c>
      <c r="I44" s="52">
        <f>'Temporary Relocation Numbers'!I44*Assumptions!D$21</f>
        <v>355721.0437157859</v>
      </c>
      <c r="J44" s="52">
        <f>'Temporary Relocation Numbers'!J44*Assumptions!E$21</f>
        <v>244732.33467491792</v>
      </c>
      <c r="K44" s="52">
        <f>'Temporary Relocation Numbers'!K44*Assumptions!F$21</f>
        <v>226254.02366750821</v>
      </c>
      <c r="L44" s="52">
        <f>'Temporary Relocation Numbers'!L44*Assumptions!G$21</f>
        <v>181508.1682878405</v>
      </c>
      <c r="M44" s="52">
        <f>'Temporary Relocation Numbers'!M44*Assumptions!H$21</f>
        <v>76839.025167967891</v>
      </c>
      <c r="N44" s="53">
        <f>'Temporary Relocation Numbers'!N44*Assumptions!C$21</f>
        <v>147342663.3007426</v>
      </c>
      <c r="O44" s="53">
        <f>'Temporary Relocation Numbers'!O44*Assumptions!D$21</f>
        <v>287516354.51231486</v>
      </c>
      <c r="P44" s="53">
        <f>'Temporary Relocation Numbers'!P44*Assumptions!E$21</f>
        <v>229395642.03801039</v>
      </c>
      <c r="Q44" s="53">
        <f>'Temporary Relocation Numbers'!Q44*Assumptions!F$21</f>
        <v>96068305.189166054</v>
      </c>
      <c r="R44" s="53">
        <f>'Temporary Relocation Numbers'!R44*Assumptions!G$21</f>
        <v>60113857.078632675</v>
      </c>
      <c r="S44" s="53">
        <f>'Temporary Relocation Numbers'!S44*Assumptions!H$21</f>
        <v>33931183.157065824</v>
      </c>
      <c r="U44">
        <v>2063</v>
      </c>
      <c r="V44" s="51">
        <f>'Temporary Relocation Numbers'!V44*Assumptions!C$21</f>
        <v>0</v>
      </c>
      <c r="W44" s="51">
        <f>'Temporary Relocation Numbers'!W44*Assumptions!D$21</f>
        <v>0</v>
      </c>
      <c r="X44" s="51">
        <f>'Temporary Relocation Numbers'!X44*Assumptions!E$21</f>
        <v>0</v>
      </c>
      <c r="Y44" s="51">
        <f>'Temporary Relocation Numbers'!Y44*Assumptions!F$21</f>
        <v>0</v>
      </c>
      <c r="Z44" s="51">
        <f>'Temporary Relocation Numbers'!Z44*Assumptions!G$21</f>
        <v>0</v>
      </c>
      <c r="AA44" s="51">
        <f>'Temporary Relocation Numbers'!AA44*Assumptions!H$21</f>
        <v>0</v>
      </c>
      <c r="AB44" s="52">
        <f>'Temporary Relocation Numbers'!AB44*Assumptions!C$21</f>
        <v>284523.1958760969</v>
      </c>
      <c r="AC44" s="52">
        <f>'Temporary Relocation Numbers'!AC44*Assumptions!D$21</f>
        <v>324841.60248575587</v>
      </c>
      <c r="AD44" s="52">
        <f>'Temporary Relocation Numbers'!AD44*Assumptions!E$21</f>
        <v>221140.56345628054</v>
      </c>
      <c r="AE44" s="52">
        <f>'Temporary Relocation Numbers'!AE44*Assumptions!F$21</f>
        <v>225671.83074219554</v>
      </c>
      <c r="AF44" s="52">
        <f>'Temporary Relocation Numbers'!AF44*Assumptions!G$21</f>
        <v>177800.50423009307</v>
      </c>
      <c r="AG44" s="52">
        <f>'Temporary Relocation Numbers'!AG44*Assumptions!H$21</f>
        <v>70279.585610498136</v>
      </c>
      <c r="AH44" s="53">
        <f>'Temporary Relocation Numbers'!AH44*Assumptions!C$21</f>
        <v>137172434.8837955</v>
      </c>
      <c r="AI44" s="53">
        <f>'Temporary Relocation Numbers'!AI44*Assumptions!D$21</f>
        <v>262557627.64281565</v>
      </c>
      <c r="AJ44" s="53">
        <f>'Temporary Relocation Numbers'!AJ44*Assumptions!E$21</f>
        <v>207282301.30311394</v>
      </c>
      <c r="AK44" s="53">
        <f>'Temporary Relocation Numbers'!AK44*Assumptions!F$21</f>
        <v>95821103.894261777</v>
      </c>
      <c r="AL44" s="53">
        <f>'Temporary Relocation Numbers'!AL44*Assumptions!G$21</f>
        <v>58885912.411649078</v>
      </c>
      <c r="AM44" s="53">
        <f>'Temporary Relocation Numbers'!AM44*Assumptions!H$21</f>
        <v>31034614.069344074</v>
      </c>
    </row>
    <row r="45" spans="1:39" x14ac:dyDescent="0.35">
      <c r="A45">
        <v>2064</v>
      </c>
      <c r="B45" s="51">
        <f>'Temporary Relocation Numbers'!B45*Assumptions!C$21</f>
        <v>0</v>
      </c>
      <c r="C45" s="51">
        <f>'Temporary Relocation Numbers'!C45*Assumptions!D$21</f>
        <v>0</v>
      </c>
      <c r="D45" s="51">
        <f>'Temporary Relocation Numbers'!D45*Assumptions!E$21</f>
        <v>0</v>
      </c>
      <c r="E45" s="51">
        <f>'Temporary Relocation Numbers'!E45*Assumptions!F$21</f>
        <v>0</v>
      </c>
      <c r="F45" s="51">
        <f>'Temporary Relocation Numbers'!F45*Assumptions!G$21</f>
        <v>0</v>
      </c>
      <c r="G45" s="51">
        <f>'Temporary Relocation Numbers'!G45*Assumptions!H$21</f>
        <v>0</v>
      </c>
      <c r="H45" s="52">
        <f>'Temporary Relocation Numbers'!H45*Assumptions!C$21</f>
        <v>307462.19564504968</v>
      </c>
      <c r="I45" s="52">
        <f>'Temporary Relocation Numbers'!I45*Assumptions!D$21</f>
        <v>357867.23340384063</v>
      </c>
      <c r="J45" s="52">
        <f>'Temporary Relocation Numbers'!J45*Assumptions!E$21</f>
        <v>246208.89059504648</v>
      </c>
      <c r="K45" s="52">
        <f>'Temporary Relocation Numbers'!K45*Assumptions!F$21</f>
        <v>227619.09346322165</v>
      </c>
      <c r="L45" s="52">
        <f>'Temporary Relocation Numbers'!L45*Assumptions!G$21</f>
        <v>182603.27066077827</v>
      </c>
      <c r="M45" s="52">
        <f>'Temporary Relocation Numbers'!M45*Assumptions!H$21</f>
        <v>77302.621928319888</v>
      </c>
      <c r="N45" s="53">
        <f>'Temporary Relocation Numbers'!N45*Assumptions!C$21</f>
        <v>149389525.79462966</v>
      </c>
      <c r="O45" s="53">
        <f>'Temporary Relocation Numbers'!O45*Assumptions!D$21</f>
        <v>291510489.19976234</v>
      </c>
      <c r="P45" s="53">
        <f>'Temporary Relocation Numbers'!P45*Assumptions!E$21</f>
        <v>232582372.38094139</v>
      </c>
      <c r="Q45" s="53">
        <f>'Temporary Relocation Numbers'!Q45*Assumptions!F$21</f>
        <v>97402871.881106734</v>
      </c>
      <c r="R45" s="53">
        <f>'Temporary Relocation Numbers'!R45*Assumptions!G$21</f>
        <v>60948949.893305026</v>
      </c>
      <c r="S45" s="53">
        <f>'Temporary Relocation Numbers'!S45*Assumptions!H$21</f>
        <v>34402550.136741288</v>
      </c>
      <c r="U45">
        <v>2064</v>
      </c>
      <c r="V45" s="51">
        <f>'Temporary Relocation Numbers'!V45*Assumptions!C$21</f>
        <v>0</v>
      </c>
      <c r="W45" s="51">
        <f>'Temporary Relocation Numbers'!W45*Assumptions!D$21</f>
        <v>0</v>
      </c>
      <c r="X45" s="51">
        <f>'Temporary Relocation Numbers'!X45*Assumptions!E$21</f>
        <v>0</v>
      </c>
      <c r="Y45" s="51">
        <f>'Temporary Relocation Numbers'!Y45*Assumptions!F$21</f>
        <v>0</v>
      </c>
      <c r="Z45" s="51">
        <f>'Temporary Relocation Numbers'!Z45*Assumptions!G$21</f>
        <v>0</v>
      </c>
      <c r="AA45" s="51">
        <f>'Temporary Relocation Numbers'!AA45*Assumptions!H$21</f>
        <v>0</v>
      </c>
      <c r="AB45" s="52">
        <f>'Temporary Relocation Numbers'!AB45*Assumptions!C$21</f>
        <v>286239.82400307822</v>
      </c>
      <c r="AC45" s="52">
        <f>'Temporary Relocation Numbers'!AC45*Assumptions!D$21</f>
        <v>326801.48568587127</v>
      </c>
      <c r="AD45" s="52">
        <f>'Temporary Relocation Numbers'!AD45*Assumptions!E$21</f>
        <v>222474.78195497493</v>
      </c>
      <c r="AE45" s="52">
        <f>'Temporary Relocation Numbers'!AE45*Assumptions!F$21</f>
        <v>227033.38796401198</v>
      </c>
      <c r="AF45" s="52">
        <f>'Temporary Relocation Numbers'!AF45*Assumptions!G$21</f>
        <v>178873.23696674395</v>
      </c>
      <c r="AG45" s="52">
        <f>'Temporary Relocation Numbers'!AG45*Assumptions!H$21</f>
        <v>70703.606973818198</v>
      </c>
      <c r="AH45" s="53">
        <f>'Temporary Relocation Numbers'!AH45*Assumptions!C$21</f>
        <v>139078014.06818771</v>
      </c>
      <c r="AI45" s="53">
        <f>'Temporary Relocation Numbers'!AI45*Assumptions!D$21</f>
        <v>266205039.38675231</v>
      </c>
      <c r="AJ45" s="53">
        <f>'Temporary Relocation Numbers'!AJ45*Assumptions!E$21</f>
        <v>210161836.3860243</v>
      </c>
      <c r="AK45" s="53">
        <f>'Temporary Relocation Numbers'!AK45*Assumptions!F$21</f>
        <v>97152236.502362475</v>
      </c>
      <c r="AL45" s="53">
        <f>'Temporary Relocation Numbers'!AL45*Assumptions!G$21</f>
        <v>59703946.800559945</v>
      </c>
      <c r="AM45" s="53">
        <f>'Temporary Relocation Numbers'!AM45*Assumptions!H$21</f>
        <v>31465742.339512095</v>
      </c>
    </row>
    <row r="46" spans="1:39" x14ac:dyDescent="0.35">
      <c r="A46">
        <v>2065</v>
      </c>
      <c r="B46" s="51">
        <f>'Temporary Relocation Numbers'!B46*Assumptions!C$21</f>
        <v>0</v>
      </c>
      <c r="C46" s="51">
        <f>'Temporary Relocation Numbers'!C46*Assumptions!D$21</f>
        <v>0</v>
      </c>
      <c r="D46" s="51">
        <f>'Temporary Relocation Numbers'!D46*Assumptions!E$21</f>
        <v>0</v>
      </c>
      <c r="E46" s="51">
        <f>'Temporary Relocation Numbers'!E46*Assumptions!F$21</f>
        <v>0</v>
      </c>
      <c r="F46" s="51">
        <f>'Temporary Relocation Numbers'!F46*Assumptions!G$21</f>
        <v>0</v>
      </c>
      <c r="G46" s="51">
        <f>'Temporary Relocation Numbers'!G46*Assumptions!H$21</f>
        <v>0</v>
      </c>
      <c r="H46" s="52">
        <f>'Temporary Relocation Numbers'!H46*Assumptions!C$21</f>
        <v>309317.22279460263</v>
      </c>
      <c r="I46" s="52">
        <f>'Temporary Relocation Numbers'!I46*Assumptions!D$21</f>
        <v>360026.37180622778</v>
      </c>
      <c r="J46" s="52">
        <f>'Temporary Relocation Numbers'!J46*Assumptions!E$21</f>
        <v>247694.3550943711</v>
      </c>
      <c r="K46" s="52">
        <f>'Temporary Relocation Numbers'!K46*Assumptions!F$21</f>
        <v>228992.39920328197</v>
      </c>
      <c r="L46" s="52">
        <f>'Temporary Relocation Numbers'!L46*Assumptions!G$21</f>
        <v>183704.98017001481</v>
      </c>
      <c r="M46" s="52">
        <f>'Temporary Relocation Numbers'!M46*Assumptions!H$21</f>
        <v>77769.015730353989</v>
      </c>
      <c r="N46" s="53">
        <f>'Temporary Relocation Numbers'!N46*Assumptions!C$21</f>
        <v>151464822.99965215</v>
      </c>
      <c r="O46" s="53">
        <f>'Temporary Relocation Numbers'!O46*Assumptions!D$21</f>
        <v>295560109.8157531</v>
      </c>
      <c r="P46" s="53">
        <f>'Temporary Relocation Numbers'!P46*Assumptions!E$21</f>
        <v>235813372.31063679</v>
      </c>
      <c r="Q46" s="53">
        <f>'Temporary Relocation Numbers'!Q46*Assumptions!F$21</f>
        <v>98755978.17621547</v>
      </c>
      <c r="R46" s="53">
        <f>'Temporary Relocation Numbers'!R46*Assumptions!G$21</f>
        <v>61795643.693889938</v>
      </c>
      <c r="S46" s="53">
        <f>'Temporary Relocation Numbers'!S46*Assumptions!H$21</f>
        <v>34880465.276806556</v>
      </c>
      <c r="U46">
        <v>2065</v>
      </c>
      <c r="V46" s="51">
        <f>'Temporary Relocation Numbers'!V46*Assumptions!C$21</f>
        <v>0</v>
      </c>
      <c r="W46" s="51">
        <f>'Temporary Relocation Numbers'!W46*Assumptions!D$21</f>
        <v>0</v>
      </c>
      <c r="X46" s="51">
        <f>'Temporary Relocation Numbers'!X46*Assumptions!E$21</f>
        <v>0</v>
      </c>
      <c r="Y46" s="51">
        <f>'Temporary Relocation Numbers'!Y46*Assumptions!F$21</f>
        <v>0</v>
      </c>
      <c r="Z46" s="51">
        <f>'Temporary Relocation Numbers'!Z46*Assumptions!G$21</f>
        <v>0</v>
      </c>
      <c r="AA46" s="51">
        <f>'Temporary Relocation Numbers'!AA46*Assumptions!H$21</f>
        <v>0</v>
      </c>
      <c r="AB46" s="52">
        <f>'Temporary Relocation Numbers'!AB46*Assumptions!C$21</f>
        <v>287966.80914899171</v>
      </c>
      <c r="AC46" s="52">
        <f>'Temporary Relocation Numbers'!AC46*Assumptions!D$21</f>
        <v>328773.19354800251</v>
      </c>
      <c r="AD46" s="52">
        <f>'Temporary Relocation Numbers'!AD46*Assumptions!E$21</f>
        <v>223817.05026133207</v>
      </c>
      <c r="AE46" s="52">
        <f>'Temporary Relocation Numbers'!AE46*Assumptions!F$21</f>
        <v>228403.15993758634</v>
      </c>
      <c r="AF46" s="52">
        <f>'Temporary Relocation Numbers'!AF46*Assumptions!G$21</f>
        <v>179952.44187584039</v>
      </c>
      <c r="AG46" s="52">
        <f>'Temporary Relocation Numbers'!AG46*Assumptions!H$21</f>
        <v>71130.186606584379</v>
      </c>
      <c r="AH46" s="53">
        <f>'Temporary Relocation Numbers'!AH46*Assumptions!C$21</f>
        <v>141010065.27686864</v>
      </c>
      <c r="AI46" s="53">
        <f>'Temporary Relocation Numbers'!AI46*Assumptions!D$21</f>
        <v>269903120.43536407</v>
      </c>
      <c r="AJ46" s="53">
        <f>'Temporary Relocation Numbers'!AJ46*Assumptions!E$21</f>
        <v>213081373.54456583</v>
      </c>
      <c r="AK46" s="53">
        <f>'Temporary Relocation Numbers'!AK46*Assumptions!F$21</f>
        <v>98501861.007846266</v>
      </c>
      <c r="AL46" s="53">
        <f>'Temporary Relocation Numbers'!AL46*Assumptions!G$21</f>
        <v>60533345.202254757</v>
      </c>
      <c r="AM46" s="53">
        <f>'Temporary Relocation Numbers'!AM46*Assumptions!H$21</f>
        <v>31902859.779866777</v>
      </c>
    </row>
    <row r="47" spans="1:39" x14ac:dyDescent="0.35">
      <c r="A47">
        <v>2066</v>
      </c>
      <c r="B47" s="51">
        <f>'Temporary Relocation Numbers'!B47*Assumptions!C$21</f>
        <v>0</v>
      </c>
      <c r="C47" s="51">
        <f>'Temporary Relocation Numbers'!C47*Assumptions!D$21</f>
        <v>0</v>
      </c>
      <c r="D47" s="51">
        <f>'Temporary Relocation Numbers'!D47*Assumptions!E$21</f>
        <v>0</v>
      </c>
      <c r="E47" s="51">
        <f>'Temporary Relocation Numbers'!E47*Assumptions!F$21</f>
        <v>0</v>
      </c>
      <c r="F47" s="51">
        <f>'Temporary Relocation Numbers'!F47*Assumptions!G$21</f>
        <v>0</v>
      </c>
      <c r="G47" s="51">
        <f>'Temporary Relocation Numbers'!G47*Assumptions!H$21</f>
        <v>0</v>
      </c>
      <c r="H47" s="52">
        <f>'Temporary Relocation Numbers'!H47*Assumptions!C$21</f>
        <v>311183.4419728808</v>
      </c>
      <c r="I47" s="52">
        <f>'Temporary Relocation Numbers'!I47*Assumptions!D$21</f>
        <v>362198.53704707773</v>
      </c>
      <c r="J47" s="52">
        <f>'Temporary Relocation Numbers'!J47*Assumptions!E$21</f>
        <v>249188.78192147112</v>
      </c>
      <c r="K47" s="52">
        <f>'Temporary Relocation Numbers'!K47*Assumptions!F$21</f>
        <v>230373.99057802689</v>
      </c>
      <c r="L47" s="52">
        <f>'Temporary Relocation Numbers'!L47*Assumptions!G$21</f>
        <v>184813.33667871827</v>
      </c>
      <c r="M47" s="52">
        <f>'Temporary Relocation Numbers'!M47*Assumptions!H$21</f>
        <v>78238.223449602694</v>
      </c>
      <c r="N47" s="53">
        <f>'Temporary Relocation Numbers'!N47*Assumptions!C$21</f>
        <v>153568949.92661312</v>
      </c>
      <c r="O47" s="53">
        <f>'Temporary Relocation Numbers'!O47*Assumptions!D$21</f>
        <v>299665987.16260266</v>
      </c>
      <c r="P47" s="53">
        <f>'Temporary Relocation Numbers'!P47*Assumptions!E$21</f>
        <v>239089256.81365049</v>
      </c>
      <c r="Q47" s="53">
        <f>'Temporary Relocation Numbers'!Q47*Assumptions!F$21</f>
        <v>100127881.62391843</v>
      </c>
      <c r="R47" s="53">
        <f>'Temporary Relocation Numbers'!R47*Assumptions!G$21</f>
        <v>62654099.63956847</v>
      </c>
      <c r="S47" s="53">
        <f>'Temporary Relocation Numbers'!S47*Assumptions!H$21</f>
        <v>35365019.543337628</v>
      </c>
      <c r="U47">
        <v>2066</v>
      </c>
      <c r="V47" s="51">
        <f>'Temporary Relocation Numbers'!V47*Assumptions!C$21</f>
        <v>0</v>
      </c>
      <c r="W47" s="51">
        <f>'Temporary Relocation Numbers'!W47*Assumptions!D$21</f>
        <v>0</v>
      </c>
      <c r="X47" s="51">
        <f>'Temporary Relocation Numbers'!X47*Assumptions!E$21</f>
        <v>0</v>
      </c>
      <c r="Y47" s="51">
        <f>'Temporary Relocation Numbers'!Y47*Assumptions!F$21</f>
        <v>0</v>
      </c>
      <c r="Z47" s="51">
        <f>'Temporary Relocation Numbers'!Z47*Assumptions!G$21</f>
        <v>0</v>
      </c>
      <c r="AA47" s="51">
        <f>'Temporary Relocation Numbers'!AA47*Assumptions!H$21</f>
        <v>0</v>
      </c>
      <c r="AB47" s="52">
        <f>'Temporary Relocation Numbers'!AB47*Assumptions!C$21</f>
        <v>289704.21380136139</v>
      </c>
      <c r="AC47" s="52">
        <f>'Temporary Relocation Numbers'!AC47*Assumptions!D$21</f>
        <v>330756.79741447861</v>
      </c>
      <c r="AD47" s="52">
        <f>'Temporary Relocation Numbers'!AD47*Assumptions!E$21</f>
        <v>225167.41694266198</v>
      </c>
      <c r="AE47" s="52">
        <f>'Temporary Relocation Numbers'!AE47*Assumptions!F$21</f>
        <v>229781.19622539391</v>
      </c>
      <c r="AF47" s="52">
        <f>'Temporary Relocation Numbers'!AF47*Assumptions!G$21</f>
        <v>181038.15800626634</v>
      </c>
      <c r="AG47" s="52">
        <f>'Temporary Relocation Numbers'!AG47*Assumptions!H$21</f>
        <v>71559.339943732557</v>
      </c>
      <c r="AH47" s="53">
        <f>'Temporary Relocation Numbers'!AH47*Assumptions!C$21</f>
        <v>142968956.25528592</v>
      </c>
      <c r="AI47" s="53">
        <f>'Temporary Relocation Numbers'!AI47*Assumptions!D$21</f>
        <v>273652574.67914009</v>
      </c>
      <c r="AJ47" s="53">
        <f>'Temporary Relocation Numbers'!AJ47*Assumptions!E$21</f>
        <v>216041468.4816587</v>
      </c>
      <c r="AK47" s="53">
        <f>'Temporary Relocation Numbers'!AK47*Assumptions!F$21</f>
        <v>99870234.297417581</v>
      </c>
      <c r="AL47" s="53">
        <f>'Temporary Relocation Numbers'!AL47*Assumptions!G$21</f>
        <v>61374265.483918965</v>
      </c>
      <c r="AM47" s="53">
        <f>'Temporary Relocation Numbers'!AM47*Assumptions!H$21</f>
        <v>32346049.591074832</v>
      </c>
    </row>
    <row r="48" spans="1:39" x14ac:dyDescent="0.35">
      <c r="A48">
        <v>2067</v>
      </c>
      <c r="B48" s="51">
        <f>'Temporary Relocation Numbers'!B48*Assumptions!C$21</f>
        <v>0</v>
      </c>
      <c r="C48" s="51">
        <f>'Temporary Relocation Numbers'!C48*Assumptions!D$21</f>
        <v>0</v>
      </c>
      <c r="D48" s="51">
        <f>'Temporary Relocation Numbers'!D48*Assumptions!E$21</f>
        <v>0</v>
      </c>
      <c r="E48" s="51">
        <f>'Temporary Relocation Numbers'!E48*Assumptions!F$21</f>
        <v>0</v>
      </c>
      <c r="F48" s="51">
        <f>'Temporary Relocation Numbers'!F48*Assumptions!G$21</f>
        <v>0</v>
      </c>
      <c r="G48" s="51">
        <f>'Temporary Relocation Numbers'!G48*Assumptions!H$21</f>
        <v>0</v>
      </c>
      <c r="H48" s="52">
        <f>'Temporary Relocation Numbers'!H48*Assumptions!C$21</f>
        <v>313060.92070531455</v>
      </c>
      <c r="I48" s="52">
        <f>'Temporary Relocation Numbers'!I48*Assumptions!D$21</f>
        <v>364383.80772187095</v>
      </c>
      <c r="J48" s="52">
        <f>'Temporary Relocation Numbers'!J48*Assumptions!E$21</f>
        <v>250692.22514921022</v>
      </c>
      <c r="K48" s="52">
        <f>'Temporary Relocation Numbers'!K48*Assumptions!F$21</f>
        <v>231763.9175775935</v>
      </c>
      <c r="L48" s="52">
        <f>'Temporary Relocation Numbers'!L48*Assumptions!G$21</f>
        <v>185928.38029056531</v>
      </c>
      <c r="M48" s="52">
        <f>'Temporary Relocation Numbers'!M48*Assumptions!H$21</f>
        <v>78710.262063414426</v>
      </c>
      <c r="N48" s="53">
        <f>'Temporary Relocation Numbers'!N48*Assumptions!C$21</f>
        <v>155702307.07374713</v>
      </c>
      <c r="O48" s="53">
        <f>'Temporary Relocation Numbers'!O48*Assumptions!D$21</f>
        <v>303828902.75049871</v>
      </c>
      <c r="P48" s="53">
        <f>'Temporary Relocation Numbers'!P48*Assumptions!E$21</f>
        <v>242410649.41983882</v>
      </c>
      <c r="Q48" s="53">
        <f>'Temporary Relocation Numbers'!Q48*Assumptions!F$21</f>
        <v>101518843.35148025</v>
      </c>
      <c r="R48" s="53">
        <f>'Temporary Relocation Numbers'!R48*Assumptions!G$21</f>
        <v>63524481.128321223</v>
      </c>
      <c r="S48" s="53">
        <f>'Temporary Relocation Numbers'!S48*Assumptions!H$21</f>
        <v>35856305.166097745</v>
      </c>
      <c r="U48">
        <v>2067</v>
      </c>
      <c r="V48" s="51">
        <f>'Temporary Relocation Numbers'!V48*Assumptions!C$21</f>
        <v>0</v>
      </c>
      <c r="W48" s="51">
        <f>'Temporary Relocation Numbers'!W48*Assumptions!D$21</f>
        <v>0</v>
      </c>
      <c r="X48" s="51">
        <f>'Temporary Relocation Numbers'!X48*Assumptions!E$21</f>
        <v>0</v>
      </c>
      <c r="Y48" s="51">
        <f>'Temporary Relocation Numbers'!Y48*Assumptions!F$21</f>
        <v>0</v>
      </c>
      <c r="Z48" s="51">
        <f>'Temporary Relocation Numbers'!Z48*Assumptions!G$21</f>
        <v>0</v>
      </c>
      <c r="AA48" s="51">
        <f>'Temporary Relocation Numbers'!AA48*Assumptions!H$21</f>
        <v>0</v>
      </c>
      <c r="AB48" s="52">
        <f>'Temporary Relocation Numbers'!AB48*Assumptions!C$21</f>
        <v>291452.10082472017</v>
      </c>
      <c r="AC48" s="52">
        <f>'Temporary Relocation Numbers'!AC48*Assumptions!D$21</f>
        <v>332752.36905806162</v>
      </c>
      <c r="AD48" s="52">
        <f>'Temporary Relocation Numbers'!AD48*Assumptions!E$21</f>
        <v>226525.93085929824</v>
      </c>
      <c r="AE48" s="52">
        <f>'Temporary Relocation Numbers'!AE48*Assumptions!F$21</f>
        <v>231167.54668893822</v>
      </c>
      <c r="AF48" s="52">
        <f>'Temporary Relocation Numbers'!AF48*Assumptions!G$21</f>
        <v>182130.42464250143</v>
      </c>
      <c r="AG48" s="52">
        <f>'Temporary Relocation Numbers'!AG48*Assumptions!H$21</f>
        <v>71991.082513322966</v>
      </c>
      <c r="AH48" s="53">
        <f>'Temporary Relocation Numbers'!AH48*Assumptions!C$21</f>
        <v>144955059.85755223</v>
      </c>
      <c r="AI48" s="53">
        <f>'Temporary Relocation Numbers'!AI48*Assumptions!D$21</f>
        <v>277454115.78691196</v>
      </c>
      <c r="AJ48" s="53">
        <f>'Temporary Relocation Numbers'!AJ48*Assumptions!E$21</f>
        <v>219042684.61996612</v>
      </c>
      <c r="AK48" s="53">
        <f>'Temporary Relocation Numbers'!AK48*Assumptions!F$21</f>
        <v>101257616.82641295</v>
      </c>
      <c r="AL48" s="53">
        <f>'Temporary Relocation Numbers'!AL48*Assumptions!G$21</f>
        <v>62226867.705805562</v>
      </c>
      <c r="AM48" s="53">
        <f>'Temporary Relocation Numbers'!AM48*Assumptions!H$21</f>
        <v>32795396.129614335</v>
      </c>
    </row>
    <row r="49" spans="1:39" x14ac:dyDescent="0.35">
      <c r="A49">
        <v>2068</v>
      </c>
      <c r="B49" s="51">
        <f>'Temporary Relocation Numbers'!B49*Assumptions!C$21</f>
        <v>0</v>
      </c>
      <c r="C49" s="51">
        <f>'Temporary Relocation Numbers'!C49*Assumptions!D$21</f>
        <v>0</v>
      </c>
      <c r="D49" s="51">
        <f>'Temporary Relocation Numbers'!D49*Assumptions!E$21</f>
        <v>0</v>
      </c>
      <c r="E49" s="51">
        <f>'Temporary Relocation Numbers'!E49*Assumptions!F$21</f>
        <v>0</v>
      </c>
      <c r="F49" s="51">
        <f>'Temporary Relocation Numbers'!F49*Assumptions!G$21</f>
        <v>0</v>
      </c>
      <c r="G49" s="51">
        <f>'Temporary Relocation Numbers'!G49*Assumptions!H$21</f>
        <v>0</v>
      </c>
      <c r="H49" s="52">
        <f>'Temporary Relocation Numbers'!H49*Assumptions!C$21</f>
        <v>314949.72692473931</v>
      </c>
      <c r="I49" s="52">
        <f>'Temporary Relocation Numbers'!I49*Assumptions!D$21</f>
        <v>366582.26290028205</v>
      </c>
      <c r="J49" s="52">
        <f>'Temporary Relocation Numbers'!J49*Assumptions!E$21</f>
        <v>252204.73917669241</v>
      </c>
      <c r="K49" s="52">
        <f>'Temporary Relocation Numbers'!K49*Assumptions!F$21</f>
        <v>233162.2304937267</v>
      </c>
      <c r="L49" s="52">
        <f>'Temporary Relocation Numbers'!L49*Assumptions!G$21</f>
        <v>187050.15135119209</v>
      </c>
      <c r="M49" s="52">
        <f>'Temporary Relocation Numbers'!M49*Assumptions!H$21</f>
        <v>79185.148651567899</v>
      </c>
      <c r="N49" s="53">
        <f>'Temporary Relocation Numbers'!N49*Assumptions!C$21</f>
        <v>157865300.5029512</v>
      </c>
      <c r="O49" s="53">
        <f>'Temporary Relocation Numbers'!O49*Assumptions!D$21</f>
        <v>308049648.94625258</v>
      </c>
      <c r="P49" s="53">
        <f>'Temporary Relocation Numbers'!P49*Assumptions!E$21</f>
        <v>245778182.32104287</v>
      </c>
      <c r="Q49" s="53">
        <f>'Temporary Relocation Numbers'!Q49*Assumptions!F$21</f>
        <v>102929128.11370699</v>
      </c>
      <c r="R49" s="53">
        <f>'Temporary Relocation Numbers'!R49*Assumptions!G$21</f>
        <v>64406953.828029372</v>
      </c>
      <c r="S49" s="53">
        <f>'Temporary Relocation Numbers'!S49*Assumptions!H$21</f>
        <v>36354415.656092435</v>
      </c>
      <c r="U49">
        <v>2068</v>
      </c>
      <c r="V49" s="51">
        <f>'Temporary Relocation Numbers'!V49*Assumptions!C$21</f>
        <v>0</v>
      </c>
      <c r="W49" s="51">
        <f>'Temporary Relocation Numbers'!W49*Assumptions!D$21</f>
        <v>0</v>
      </c>
      <c r="X49" s="51">
        <f>'Temporary Relocation Numbers'!X49*Assumptions!E$21</f>
        <v>0</v>
      </c>
      <c r="Y49" s="51">
        <f>'Temporary Relocation Numbers'!Y49*Assumptions!F$21</f>
        <v>0</v>
      </c>
      <c r="Z49" s="51">
        <f>'Temporary Relocation Numbers'!Z49*Assumptions!G$21</f>
        <v>0</v>
      </c>
      <c r="AA49" s="51">
        <f>'Temporary Relocation Numbers'!AA49*Assumptions!H$21</f>
        <v>0</v>
      </c>
      <c r="AB49" s="52">
        <f>'Temporary Relocation Numbers'!AB49*Assumptions!C$21</f>
        <v>293210.53346288501</v>
      </c>
      <c r="AC49" s="52">
        <f>'Temporary Relocation Numbers'!AC49*Assumptions!D$21</f>
        <v>334759.98068454373</v>
      </c>
      <c r="AD49" s="52">
        <f>'Temporary Relocation Numbers'!AD49*Assumptions!E$21</f>
        <v>227892.64116636585</v>
      </c>
      <c r="AE49" s="52">
        <f>'Temporary Relocation Numbers'!AE49*Assumptions!F$21</f>
        <v>232562.26149055417</v>
      </c>
      <c r="AF49" s="52">
        <f>'Temporary Relocation Numbers'!AF49*Assumptions!G$21</f>
        <v>183229.28130604219</v>
      </c>
      <c r="AG49" s="52">
        <f>'Temporary Relocation Numbers'!AG49*Assumptions!H$21</f>
        <v>72425.429937102133</v>
      </c>
      <c r="AH49" s="53">
        <f>'Temporary Relocation Numbers'!AH49*Assumptions!C$21</f>
        <v>146968754.11741489</v>
      </c>
      <c r="AI49" s="53">
        <f>'Temporary Relocation Numbers'!AI49*Assumptions!D$21</f>
        <v>281308467.34169322</v>
      </c>
      <c r="AJ49" s="53">
        <f>'Temporary Relocation Numbers'!AJ49*Assumptions!E$21</f>
        <v>222085593.20913562</v>
      </c>
      <c r="AK49" s="53">
        <f>'Temporary Relocation Numbers'!AK49*Assumptions!F$21</f>
        <v>102664272.66837591</v>
      </c>
      <c r="AL49" s="53">
        <f>'Temporary Relocation Numbers'!AL49*Assumptions!G$21</f>
        <v>63091314.151700921</v>
      </c>
      <c r="AM49" s="53">
        <f>'Temporary Relocation Numbers'!AM49*Assumptions!H$21</f>
        <v>33250984.923831131</v>
      </c>
    </row>
    <row r="50" spans="1:39" x14ac:dyDescent="0.35">
      <c r="A50">
        <v>2069</v>
      </c>
      <c r="B50" s="51">
        <f>'Temporary Relocation Numbers'!B50*Assumptions!C$21</f>
        <v>0</v>
      </c>
      <c r="C50" s="51">
        <f>'Temporary Relocation Numbers'!C50*Assumptions!D$21</f>
        <v>0</v>
      </c>
      <c r="D50" s="51">
        <f>'Temporary Relocation Numbers'!D50*Assumptions!E$21</f>
        <v>0</v>
      </c>
      <c r="E50" s="51">
        <f>'Temporary Relocation Numbers'!E50*Assumptions!F$21</f>
        <v>0</v>
      </c>
      <c r="F50" s="51">
        <f>'Temporary Relocation Numbers'!F50*Assumptions!G$21</f>
        <v>0</v>
      </c>
      <c r="G50" s="51">
        <f>'Temporary Relocation Numbers'!G50*Assumptions!H$21</f>
        <v>0</v>
      </c>
      <c r="H50" s="52">
        <f>'Temporary Relocation Numbers'!H50*Assumptions!C$21</f>
        <v>316849.92897385283</v>
      </c>
      <c r="I50" s="52">
        <f>'Temporary Relocation Numbers'!I50*Assumptions!D$21</f>
        <v>368793.98212904087</v>
      </c>
      <c r="J50" s="52">
        <f>'Temporary Relocation Numbers'!J50*Assumptions!E$21</f>
        <v>253726.37873123059</v>
      </c>
      <c r="K50" s="52">
        <f>'Temporary Relocation Numbers'!K50*Assumptions!F$21</f>
        <v>234568.97992159944</v>
      </c>
      <c r="L50" s="52">
        <f>'Temporary Relocation Numbers'!L50*Assumptions!G$21</f>
        <v>188178.69044965421</v>
      </c>
      <c r="M50" s="52">
        <f>'Temporary Relocation Numbers'!M50*Assumptions!H$21</f>
        <v>79662.900396890167</v>
      </c>
      <c r="N50" s="53">
        <f>'Temporary Relocation Numbers'!N50*Assumptions!C$21</f>
        <v>160058341.91707414</v>
      </c>
      <c r="O50" s="53">
        <f>'Temporary Relocation Numbers'!O50*Assumptions!D$21</f>
        <v>312329029.12411851</v>
      </c>
      <c r="P50" s="53">
        <f>'Temporary Relocation Numbers'!P50*Assumptions!E$21</f>
        <v>249192496.49141899</v>
      </c>
      <c r="Q50" s="53">
        <f>'Temporary Relocation Numbers'!Q50*Assumptions!F$21</f>
        <v>104359004.34333926</v>
      </c>
      <c r="R50" s="53">
        <f>'Temporary Relocation Numbers'!R50*Assumptions!G$21</f>
        <v>65301685.708007857</v>
      </c>
      <c r="S50" s="53">
        <f>'Temporary Relocation Numbers'!S50*Assumptions!H$21</f>
        <v>36859445.823368229</v>
      </c>
      <c r="U50">
        <v>2069</v>
      </c>
      <c r="V50" s="51">
        <f>'Temporary Relocation Numbers'!V50*Assumptions!C$21</f>
        <v>0</v>
      </c>
      <c r="W50" s="51">
        <f>'Temporary Relocation Numbers'!W50*Assumptions!D$21</f>
        <v>0</v>
      </c>
      <c r="X50" s="51">
        <f>'Temporary Relocation Numbers'!X50*Assumptions!E$21</f>
        <v>0</v>
      </c>
      <c r="Y50" s="51">
        <f>'Temporary Relocation Numbers'!Y50*Assumptions!F$21</f>
        <v>0</v>
      </c>
      <c r="Z50" s="51">
        <f>'Temporary Relocation Numbers'!Z50*Assumptions!G$21</f>
        <v>0</v>
      </c>
      <c r="AA50" s="51">
        <f>'Temporary Relocation Numbers'!AA50*Assumptions!H$21</f>
        <v>0</v>
      </c>
      <c r="AB50" s="52">
        <f>'Temporary Relocation Numbers'!AB50*Assumptions!C$21</f>
        <v>294979.57534124475</v>
      </c>
      <c r="AC50" s="52">
        <f>'Temporary Relocation Numbers'!AC50*Assumptions!D$21</f>
        <v>336779.70493536041</v>
      </c>
      <c r="AD50" s="52">
        <f>'Temporary Relocation Numbers'!AD50*Assumptions!E$21</f>
        <v>229267.5973155601</v>
      </c>
      <c r="AE50" s="52">
        <f>'Temporary Relocation Numbers'!AE50*Assumptions!F$21</f>
        <v>233965.3910952241</v>
      </c>
      <c r="AF50" s="52">
        <f>'Temporary Relocation Numbers'!AF50*Assumptions!G$21</f>
        <v>184334.7677568323</v>
      </c>
      <c r="AG50" s="52">
        <f>'Temporary Relocation Numbers'!AG50*Assumptions!H$21</f>
        <v>72862.397931068044</v>
      </c>
      <c r="AH50" s="53">
        <f>'Temporary Relocation Numbers'!AH50*Assumptions!C$21</f>
        <v>149010422.3202098</v>
      </c>
      <c r="AI50" s="53">
        <f>'Temporary Relocation Numbers'!AI50*Assumptions!D$21</f>
        <v>285216362.97840577</v>
      </c>
      <c r="AJ50" s="53">
        <f>'Temporary Relocation Numbers'!AJ50*Assumptions!E$21</f>
        <v>225170773.43453032</v>
      </c>
      <c r="AK50" s="53">
        <f>'Temporary Relocation Numbers'!AK50*Assumptions!F$21</f>
        <v>104090469.56532066</v>
      </c>
      <c r="AL50" s="53">
        <f>'Temporary Relocation Numbers'!AL50*Assumptions!G$21</f>
        <v>63967769.359813839</v>
      </c>
      <c r="AM50" s="53">
        <f>'Temporary Relocation Numbers'!AM50*Assumptions!H$21</f>
        <v>33712902.690218166</v>
      </c>
    </row>
    <row r="51" spans="1:39" x14ac:dyDescent="0.35">
      <c r="A51">
        <v>2070</v>
      </c>
      <c r="B51" s="51">
        <f>'Temporary Relocation Numbers'!B51*Assumptions!C$21</f>
        <v>0</v>
      </c>
      <c r="C51" s="51">
        <f>'Temporary Relocation Numbers'!C51*Assumptions!D$21</f>
        <v>0</v>
      </c>
      <c r="D51" s="51">
        <f>'Temporary Relocation Numbers'!D51*Assumptions!E$21</f>
        <v>0</v>
      </c>
      <c r="E51" s="51">
        <f>'Temporary Relocation Numbers'!E51*Assumptions!F$21</f>
        <v>0</v>
      </c>
      <c r="F51" s="51">
        <f>'Temporary Relocation Numbers'!F51*Assumptions!G$21</f>
        <v>0</v>
      </c>
      <c r="G51" s="51">
        <f>'Temporary Relocation Numbers'!G51*Assumptions!H$21</f>
        <v>0</v>
      </c>
      <c r="H51" s="52">
        <f>'Temporary Relocation Numbers'!H51*Assumptions!C$21</f>
        <v>315656.63725106377</v>
      </c>
      <c r="I51" s="52">
        <f>'Temporary Relocation Numbers'!I51*Assumptions!D$21</f>
        <v>367405.06338219362</v>
      </c>
      <c r="J51" s="52">
        <f>'Temporary Relocation Numbers'!J51*Assumptions!E$21</f>
        <v>252770.81724957339</v>
      </c>
      <c r="K51" s="52">
        <f>'Temporary Relocation Numbers'!K51*Assumptions!F$21</f>
        <v>233685.56731339704</v>
      </c>
      <c r="L51" s="52">
        <f>'Temporary Relocation Numbers'!L51*Assumptions!G$21</f>
        <v>187469.98877992024</v>
      </c>
      <c r="M51" s="52">
        <f>'Temporary Relocation Numbers'!M51*Assumptions!H$21</f>
        <v>79362.881141828795</v>
      </c>
      <c r="N51" s="53">
        <f>'Temporary Relocation Numbers'!N51*Assumptions!C$21</f>
        <v>160701111.31786448</v>
      </c>
      <c r="O51" s="53">
        <f>'Temporary Relocation Numbers'!O51*Assumptions!D$21</f>
        <v>313583293.91591251</v>
      </c>
      <c r="P51" s="53">
        <f>'Temporary Relocation Numbers'!P51*Assumptions!E$21</f>
        <v>250193214.79033902</v>
      </c>
      <c r="Q51" s="53">
        <f>'Temporary Relocation Numbers'!Q51*Assumptions!F$21</f>
        <v>104778093.86960454</v>
      </c>
      <c r="R51" s="53">
        <f>'Temporary Relocation Numbers'!R51*Assumptions!G$21</f>
        <v>65563927.118798435</v>
      </c>
      <c r="S51" s="53">
        <f>'Temporary Relocation Numbers'!S51*Assumptions!H$21</f>
        <v>37007467.623554215</v>
      </c>
      <c r="U51">
        <v>2070</v>
      </c>
      <c r="V51" s="51">
        <f>'Temporary Relocation Numbers'!V51*Assumptions!C$21</f>
        <v>0</v>
      </c>
      <c r="W51" s="51">
        <f>'Temporary Relocation Numbers'!W51*Assumptions!D$21</f>
        <v>0</v>
      </c>
      <c r="X51" s="51">
        <f>'Temporary Relocation Numbers'!X51*Assumptions!E$21</f>
        <v>0</v>
      </c>
      <c r="Y51" s="51">
        <f>'Temporary Relocation Numbers'!Y51*Assumptions!F$21</f>
        <v>0</v>
      </c>
      <c r="Z51" s="51">
        <f>'Temporary Relocation Numbers'!Z51*Assumptions!G$21</f>
        <v>0</v>
      </c>
      <c r="AA51" s="51">
        <f>'Temporary Relocation Numbers'!AA51*Assumptions!H$21</f>
        <v>0</v>
      </c>
      <c r="AB51" s="52">
        <f>'Temporary Relocation Numbers'!AB51*Assumptions!C$21</f>
        <v>293868.6497785137</v>
      </c>
      <c r="AC51" s="52">
        <f>'Temporary Relocation Numbers'!AC51*Assumptions!D$21</f>
        <v>335511.35548171139</v>
      </c>
      <c r="AD51" s="52">
        <f>'Temporary Relocation Numbers'!AD51*Assumptions!E$21</f>
        <v>228404.15029801958</v>
      </c>
      <c r="AE51" s="52">
        <f>'Temporary Relocation Numbers'!AE51*Assumptions!F$21</f>
        <v>233084.25166900668</v>
      </c>
      <c r="AF51" s="52">
        <f>'Temporary Relocation Numbers'!AF51*Assumptions!G$21</f>
        <v>183640.54272323719</v>
      </c>
      <c r="AG51" s="52">
        <f>'Temporary Relocation Numbers'!AG51*Assumptions!H$21</f>
        <v>72587.99011713764</v>
      </c>
      <c r="AH51" s="53">
        <f>'Temporary Relocation Numbers'!AH51*Assumptions!C$21</f>
        <v>149608824.99462897</v>
      </c>
      <c r="AI51" s="53">
        <f>'Temporary Relocation Numbers'!AI51*Assumptions!D$21</f>
        <v>286361747.52088833</v>
      </c>
      <c r="AJ51" s="53">
        <f>'Temporary Relocation Numbers'!AJ51*Assumptions!E$21</f>
        <v>226075024.2307243</v>
      </c>
      <c r="AK51" s="53">
        <f>'Temporary Relocation Numbers'!AK51*Assumptions!F$21</f>
        <v>104508480.69769351</v>
      </c>
      <c r="AL51" s="53">
        <f>'Temporary Relocation Numbers'!AL51*Assumptions!G$21</f>
        <v>64224653.97006803</v>
      </c>
      <c r="AM51" s="53">
        <f>'Temporary Relocation Numbers'!AM51*Assumptions!H$21</f>
        <v>33848288.462690547</v>
      </c>
    </row>
    <row r="52" spans="1:39" x14ac:dyDescent="0.35">
      <c r="A52">
        <v>2071</v>
      </c>
      <c r="B52" s="51">
        <f>'Temporary Relocation Numbers'!B52*Assumptions!C$21</f>
        <v>0</v>
      </c>
      <c r="C52" s="51">
        <f>'Temporary Relocation Numbers'!C52*Assumptions!D$21</f>
        <v>0</v>
      </c>
      <c r="D52" s="51">
        <f>'Temporary Relocation Numbers'!D52*Assumptions!E$21</f>
        <v>0</v>
      </c>
      <c r="E52" s="51">
        <f>'Temporary Relocation Numbers'!E52*Assumptions!F$21</f>
        <v>0</v>
      </c>
      <c r="F52" s="51">
        <f>'Temporary Relocation Numbers'!F52*Assumptions!G$21</f>
        <v>0</v>
      </c>
      <c r="G52" s="51">
        <f>'Temporary Relocation Numbers'!G52*Assumptions!H$21</f>
        <v>0</v>
      </c>
      <c r="H52" s="52">
        <f>'Temporary Relocation Numbers'!H52*Assumptions!C$21</f>
        <v>317561.10433785082</v>
      </c>
      <c r="I52" s="52">
        <f>'Temporary Relocation Numbers'!I52*Assumptions!D$21</f>
        <v>369621.7468545381</v>
      </c>
      <c r="J52" s="52">
        <f>'Temporary Relocation Numbers'!J52*Assumptions!E$21</f>
        <v>254295.87215145782</v>
      </c>
      <c r="K52" s="52">
        <f>'Temporary Relocation Numbers'!K52*Assumptions!F$21</f>
        <v>235095.47421566045</v>
      </c>
      <c r="L52" s="52">
        <f>'Temporary Relocation Numbers'!L52*Assumptions!G$21</f>
        <v>188601.06090468506</v>
      </c>
      <c r="M52" s="52">
        <f>'Temporary Relocation Numbers'!M52*Assumptions!H$21</f>
        <v>79841.705209535619</v>
      </c>
      <c r="N52" s="53">
        <f>'Temporary Relocation Numbers'!N52*Assumptions!C$21</f>
        <v>162933547.39655212</v>
      </c>
      <c r="O52" s="53">
        <f>'Temporary Relocation Numbers'!O52*Assumptions!D$21</f>
        <v>317939546.67154467</v>
      </c>
      <c r="P52" s="53">
        <f>'Temporary Relocation Numbers'!P52*Assumptions!E$21</f>
        <v>253668861.93901369</v>
      </c>
      <c r="Q52" s="53">
        <f>'Temporary Relocation Numbers'!Q52*Assumptions!F$21</f>
        <v>106233655.6581472</v>
      </c>
      <c r="R52" s="53">
        <f>'Temporary Relocation Numbers'!R52*Assumptions!G$21</f>
        <v>66474731.500673167</v>
      </c>
      <c r="S52" s="53">
        <f>'Temporary Relocation Numbers'!S52*Assumptions!H$21</f>
        <v>37521569.892207928</v>
      </c>
      <c r="U52">
        <v>2071</v>
      </c>
      <c r="V52" s="51">
        <f>'Temporary Relocation Numbers'!V52*Assumptions!C$21</f>
        <v>0</v>
      </c>
      <c r="W52" s="51">
        <f>'Temporary Relocation Numbers'!W52*Assumptions!D$21</f>
        <v>0</v>
      </c>
      <c r="X52" s="51">
        <f>'Temporary Relocation Numbers'!X52*Assumptions!E$21</f>
        <v>0</v>
      </c>
      <c r="Y52" s="51">
        <f>'Temporary Relocation Numbers'!Y52*Assumptions!F$21</f>
        <v>0</v>
      </c>
      <c r="Z52" s="51">
        <f>'Temporary Relocation Numbers'!Z52*Assumptions!G$21</f>
        <v>0</v>
      </c>
      <c r="AA52" s="51">
        <f>'Temporary Relocation Numbers'!AA52*Assumptions!H$21</f>
        <v>0</v>
      </c>
      <c r="AB52" s="52">
        <f>'Temporary Relocation Numbers'!AB52*Assumptions!C$21</f>
        <v>295641.66230318497</v>
      </c>
      <c r="AC52" s="52">
        <f>'Temporary Relocation Numbers'!AC52*Assumptions!D$21</f>
        <v>337535.61303993274</v>
      </c>
      <c r="AD52" s="52">
        <f>'Temporary Relocation Numbers'!AD52*Assumptions!E$21</f>
        <v>229782.19256101872</v>
      </c>
      <c r="AE52" s="52">
        <f>'Temporary Relocation Numbers'!AE52*Assumptions!F$21</f>
        <v>234490.53062330908</v>
      </c>
      <c r="AF52" s="52">
        <f>'Temporary Relocation Numbers'!AF52*Assumptions!G$21</f>
        <v>184748.51045824771</v>
      </c>
      <c r="AG52" s="52">
        <f>'Temporary Relocation Numbers'!AG52*Assumptions!H$21</f>
        <v>73025.938893624698</v>
      </c>
      <c r="AH52" s="53">
        <f>'Temporary Relocation Numbers'!AH52*Assumptions!C$21</f>
        <v>151687168.67171431</v>
      </c>
      <c r="AI52" s="53">
        <f>'Temporary Relocation Numbers'!AI52*Assumptions!D$21</f>
        <v>290339842.57872003</v>
      </c>
      <c r="AJ52" s="53">
        <f>'Temporary Relocation Numbers'!AJ52*Assumptions!E$21</f>
        <v>229215625.04203144</v>
      </c>
      <c r="AK52" s="53">
        <f>'Temporary Relocation Numbers'!AK52*Assumptions!F$21</f>
        <v>105960297.05991445</v>
      </c>
      <c r="AL52" s="53">
        <f>'Temporary Relocation Numbers'!AL52*Assumptions!G$21</f>
        <v>65116853.367372803</v>
      </c>
      <c r="AM52" s="53">
        <f>'Temporary Relocation Numbers'!AM52*Assumptions!H$21</f>
        <v>34318503.881527767</v>
      </c>
    </row>
    <row r="53" spans="1:39" x14ac:dyDescent="0.35">
      <c r="A53">
        <v>2072</v>
      </c>
      <c r="B53" s="51">
        <f>'Temporary Relocation Numbers'!B53*Assumptions!C$21</f>
        <v>0</v>
      </c>
      <c r="C53" s="51">
        <f>'Temporary Relocation Numbers'!C53*Assumptions!D$21</f>
        <v>0</v>
      </c>
      <c r="D53" s="51">
        <f>'Temporary Relocation Numbers'!D53*Assumptions!E$21</f>
        <v>0</v>
      </c>
      <c r="E53" s="51">
        <f>'Temporary Relocation Numbers'!E53*Assumptions!F$21</f>
        <v>0</v>
      </c>
      <c r="F53" s="51">
        <f>'Temporary Relocation Numbers'!F53*Assumptions!G$21</f>
        <v>0</v>
      </c>
      <c r="G53" s="51">
        <f>'Temporary Relocation Numbers'!G53*Assumptions!H$21</f>
        <v>0</v>
      </c>
      <c r="H53" s="52">
        <f>'Temporary Relocation Numbers'!H53*Assumptions!C$21</f>
        <v>319477.06174182636</v>
      </c>
      <c r="I53" s="52">
        <f>'Temporary Relocation Numbers'!I53*Assumptions!D$21</f>
        <v>371851.80435491417</v>
      </c>
      <c r="J53" s="52">
        <f>'Temporary Relocation Numbers'!J53*Assumptions!E$21</f>
        <v>255830.12824388739</v>
      </c>
      <c r="K53" s="52">
        <f>'Temporary Relocation Numbers'!K53*Assumptions!F$21</f>
        <v>236513.88758024367</v>
      </c>
      <c r="L53" s="52">
        <f>'Temporary Relocation Numbers'!L53*Assumptions!G$21</f>
        <v>189738.95718386397</v>
      </c>
      <c r="M53" s="52">
        <f>'Temporary Relocation Numbers'!M53*Assumptions!H$21</f>
        <v>80323.418190604905</v>
      </c>
      <c r="N53" s="53">
        <f>'Temporary Relocation Numbers'!N53*Assumptions!C$21</f>
        <v>165196996.14717808</v>
      </c>
      <c r="O53" s="53">
        <f>'Temporary Relocation Numbers'!O53*Assumptions!D$21</f>
        <v>322356315.84638393</v>
      </c>
      <c r="P53" s="53">
        <f>'Temporary Relocation Numbers'!P53*Assumptions!E$21</f>
        <v>257192792.2640017</v>
      </c>
      <c r="Q53" s="53">
        <f>'Temporary Relocation Numbers'!Q53*Assumptions!F$21</f>
        <v>107709437.89585079</v>
      </c>
      <c r="R53" s="53">
        <f>'Temporary Relocation Numbers'!R53*Assumptions!G$21</f>
        <v>67398188.64235805</v>
      </c>
      <c r="S53" s="53">
        <f>'Temporary Relocation Numbers'!S53*Assumptions!H$21</f>
        <v>38042813.993567504</v>
      </c>
      <c r="U53">
        <v>2072</v>
      </c>
      <c r="V53" s="51">
        <f>'Temporary Relocation Numbers'!V53*Assumptions!C$21</f>
        <v>0</v>
      </c>
      <c r="W53" s="51">
        <f>'Temporary Relocation Numbers'!W53*Assumptions!D$21</f>
        <v>0</v>
      </c>
      <c r="X53" s="51">
        <f>'Temporary Relocation Numbers'!X53*Assumptions!E$21</f>
        <v>0</v>
      </c>
      <c r="Y53" s="51">
        <f>'Temporary Relocation Numbers'!Y53*Assumptions!F$21</f>
        <v>0</v>
      </c>
      <c r="Z53" s="51">
        <f>'Temporary Relocation Numbers'!Z53*Assumptions!G$21</f>
        <v>0</v>
      </c>
      <c r="AA53" s="51">
        <f>'Temporary Relocation Numbers'!AA53*Assumptions!H$21</f>
        <v>0</v>
      </c>
      <c r="AB53" s="52">
        <f>'Temporary Relocation Numbers'!AB53*Assumptions!C$21</f>
        <v>297425.37203361461</v>
      </c>
      <c r="AC53" s="52">
        <f>'Temporary Relocation Numbers'!AC53*Assumptions!D$21</f>
        <v>339572.08365322684</v>
      </c>
      <c r="AD53" s="52">
        <f>'Temporary Relocation Numbers'!AD53*Assumptions!E$21</f>
        <v>231168.54903580484</v>
      </c>
      <c r="AE53" s="52">
        <f>'Temporary Relocation Numbers'!AE53*Assumptions!F$21</f>
        <v>235905.29415125007</v>
      </c>
      <c r="AF53" s="52">
        <f>'Temporary Relocation Numbers'!AF53*Assumptions!G$21</f>
        <v>185863.16295079404</v>
      </c>
      <c r="AG53" s="52">
        <f>'Temporary Relocation Numbers'!AG53*Assumptions!H$21</f>
        <v>73466.529968521107</v>
      </c>
      <c r="AH53" s="53">
        <f>'Temporary Relocation Numbers'!AH53*Assumptions!C$21</f>
        <v>153794384.39187756</v>
      </c>
      <c r="AI53" s="53">
        <f>'Temporary Relocation Numbers'!AI53*Assumptions!D$21</f>
        <v>294373200.74493188</v>
      </c>
      <c r="AJ53" s="53">
        <f>'Temporary Relocation Numbers'!AJ53*Assumptions!E$21</f>
        <v>232399854.61546993</v>
      </c>
      <c r="AK53" s="53">
        <f>'Temporary Relocation Numbers'!AK53*Assumptions!F$21</f>
        <v>107432281.84038757</v>
      </c>
      <c r="AL53" s="53">
        <f>'Temporary Relocation Numbers'!AL53*Assumptions!G$21</f>
        <v>66021447.066792846</v>
      </c>
      <c r="AM53" s="53">
        <f>'Temporary Relocation Numbers'!AM53*Assumptions!H$21</f>
        <v>34795251.463441908</v>
      </c>
    </row>
    <row r="54" spans="1:39" x14ac:dyDescent="0.35">
      <c r="A54">
        <v>2073</v>
      </c>
      <c r="B54" s="51">
        <f>'Temporary Relocation Numbers'!B54*Assumptions!C$21</f>
        <v>0</v>
      </c>
      <c r="C54" s="51">
        <f>'Temporary Relocation Numbers'!C54*Assumptions!D$21</f>
        <v>0</v>
      </c>
      <c r="D54" s="51">
        <f>'Temporary Relocation Numbers'!D54*Assumptions!E$21</f>
        <v>0</v>
      </c>
      <c r="E54" s="51">
        <f>'Temporary Relocation Numbers'!E54*Assumptions!F$21</f>
        <v>0</v>
      </c>
      <c r="F54" s="51">
        <f>'Temporary Relocation Numbers'!F54*Assumptions!G$21</f>
        <v>0</v>
      </c>
      <c r="G54" s="51">
        <f>'Temporary Relocation Numbers'!G54*Assumptions!H$21</f>
        <v>0</v>
      </c>
      <c r="H54" s="52">
        <f>'Temporary Relocation Numbers'!H54*Assumptions!C$21</f>
        <v>321404.57878809964</v>
      </c>
      <c r="I54" s="52">
        <f>'Temporary Relocation Numbers'!I54*Assumptions!D$21</f>
        <v>374095.3165735185</v>
      </c>
      <c r="J54" s="52">
        <f>'Temporary Relocation Numbers'!J54*Assumptions!E$21</f>
        <v>257373.64104086833</v>
      </c>
      <c r="K54" s="52">
        <f>'Temporary Relocation Numbers'!K54*Assumptions!F$21</f>
        <v>237940.85872961441</v>
      </c>
      <c r="L54" s="52">
        <f>'Temporary Relocation Numbers'!L54*Assumptions!G$21</f>
        <v>190883.71878997132</v>
      </c>
      <c r="M54" s="52">
        <f>'Temporary Relocation Numbers'!M54*Assumptions!H$21</f>
        <v>80808.037514863157</v>
      </c>
      <c r="N54" s="53">
        <f>'Temporary Relocation Numbers'!N54*Assumptions!C$21</f>
        <v>167491888.39319572</v>
      </c>
      <c r="O54" s="53">
        <f>'Temporary Relocation Numbers'!O54*Assumptions!D$21</f>
        <v>326834442.12557852</v>
      </c>
      <c r="P54" s="53">
        <f>'Temporary Relocation Numbers'!P54*Assumptions!E$21</f>
        <v>260765676.50804958</v>
      </c>
      <c r="Q54" s="53">
        <f>'Temporary Relocation Numbers'!Q54*Assumptions!F$21</f>
        <v>109205721.48220539</v>
      </c>
      <c r="R54" s="53">
        <f>'Temporary Relocation Numbers'!R54*Assumptions!G$21</f>
        <v>68334474.314121604</v>
      </c>
      <c r="S54" s="53">
        <f>'Temporary Relocation Numbers'!S54*Assumptions!H$21</f>
        <v>38571299.140916966</v>
      </c>
      <c r="U54">
        <v>2073</v>
      </c>
      <c r="V54" s="51">
        <f>'Temporary Relocation Numbers'!V54*Assumptions!C$21</f>
        <v>0</v>
      </c>
      <c r="W54" s="51">
        <f>'Temporary Relocation Numbers'!W54*Assumptions!D$21</f>
        <v>0</v>
      </c>
      <c r="X54" s="51">
        <f>'Temporary Relocation Numbers'!X54*Assumptions!E$21</f>
        <v>0</v>
      </c>
      <c r="Y54" s="51">
        <f>'Temporary Relocation Numbers'!Y54*Assumptions!F$21</f>
        <v>0</v>
      </c>
      <c r="Z54" s="51">
        <f>'Temporary Relocation Numbers'!Z54*Assumptions!G$21</f>
        <v>0</v>
      </c>
      <c r="AA54" s="51">
        <f>'Temporary Relocation Numbers'!AA54*Assumptions!H$21</f>
        <v>0</v>
      </c>
      <c r="AB54" s="52">
        <f>'Temporary Relocation Numbers'!AB54*Assumptions!C$21</f>
        <v>299219.84350979299</v>
      </c>
      <c r="AC54" s="52">
        <f>'Temporary Relocation Numbers'!AC54*Assumptions!D$21</f>
        <v>341620.841007234</v>
      </c>
      <c r="AD54" s="52">
        <f>'Temporary Relocation Numbers'!AD54*Assumptions!E$21</f>
        <v>232563.26988493066</v>
      </c>
      <c r="AE54" s="52">
        <f>'Temporary Relocation Numbers'!AE54*Assumptions!F$21</f>
        <v>237328.59344323535</v>
      </c>
      <c r="AF54" s="52">
        <f>'Temporary Relocation Numbers'!AF54*Assumptions!G$21</f>
        <v>186984.54053236026</v>
      </c>
      <c r="AG54" s="52">
        <f>'Temporary Relocation Numbers'!AG54*Assumptions!H$21</f>
        <v>73909.779283738972</v>
      </c>
      <c r="AH54" s="53">
        <f>'Temporary Relocation Numbers'!AH54*Assumptions!C$21</f>
        <v>155930873.24127245</v>
      </c>
      <c r="AI54" s="53">
        <f>'Temporary Relocation Numbers'!AI54*Assumptions!D$21</f>
        <v>298462589.72645479</v>
      </c>
      <c r="AJ54" s="53">
        <f>'Temporary Relocation Numbers'!AJ54*Assumptions!E$21</f>
        <v>235628319.03535271</v>
      </c>
      <c r="AK54" s="53">
        <f>'Temporary Relocation Numbers'!AK54*Assumptions!F$21</f>
        <v>108924715.21579733</v>
      </c>
      <c r="AL54" s="53">
        <f>'Temporary Relocation Numbers'!AL54*Assumptions!G$21</f>
        <v>66938607.248140581</v>
      </c>
      <c r="AM54" s="53">
        <f>'Temporary Relocation Numbers'!AM54*Assumptions!H$21</f>
        <v>35278621.95227661</v>
      </c>
    </row>
    <row r="55" spans="1:39" x14ac:dyDescent="0.35">
      <c r="A55">
        <v>2074</v>
      </c>
      <c r="B55" s="51">
        <f>'Temporary Relocation Numbers'!B55*Assumptions!C$21</f>
        <v>0</v>
      </c>
      <c r="C55" s="51">
        <f>'Temporary Relocation Numbers'!C55*Assumptions!D$21</f>
        <v>0</v>
      </c>
      <c r="D55" s="51">
        <f>'Temporary Relocation Numbers'!D55*Assumptions!E$21</f>
        <v>0</v>
      </c>
      <c r="E55" s="51">
        <f>'Temporary Relocation Numbers'!E55*Assumptions!F$21</f>
        <v>0</v>
      </c>
      <c r="F55" s="51">
        <f>'Temporary Relocation Numbers'!F55*Assumptions!G$21</f>
        <v>0</v>
      </c>
      <c r="G55" s="51">
        <f>'Temporary Relocation Numbers'!G55*Assumptions!H$21</f>
        <v>0</v>
      </c>
      <c r="H55" s="52">
        <f>'Temporary Relocation Numbers'!H55*Assumptions!C$21</f>
        <v>323343.72522004292</v>
      </c>
      <c r="I55" s="52">
        <f>'Temporary Relocation Numbers'!I55*Assumptions!D$21</f>
        <v>376352.36468738032</v>
      </c>
      <c r="J55" s="52">
        <f>'Temporary Relocation Numbers'!J55*Assumptions!E$21</f>
        <v>258926.46639134249</v>
      </c>
      <c r="K55" s="52">
        <f>'Temporary Relocation Numbers'!K55*Assumptions!F$21</f>
        <v>239376.4392958864</v>
      </c>
      <c r="L55" s="52">
        <f>'Temporary Relocation Numbers'!L55*Assumptions!G$21</f>
        <v>192035.38714392981</v>
      </c>
      <c r="M55" s="52">
        <f>'Temporary Relocation Numbers'!M55*Assumptions!H$21</f>
        <v>81295.580717297082</v>
      </c>
      <c r="N55" s="53">
        <f>'Temporary Relocation Numbers'!N55*Assumptions!C$21</f>
        <v>169818660.94299409</v>
      </c>
      <c r="O55" s="53">
        <f>'Temporary Relocation Numbers'!O55*Assumptions!D$21</f>
        <v>331374777.87295043</v>
      </c>
      <c r="P55" s="53">
        <f>'Temporary Relocation Numbers'!P55*Assumptions!E$21</f>
        <v>264388194.73176301</v>
      </c>
      <c r="Q55" s="53">
        <f>'Temporary Relocation Numbers'!Q55*Assumptions!F$21</f>
        <v>110722791.21891533</v>
      </c>
      <c r="R55" s="53">
        <f>'Temporary Relocation Numbers'!R55*Assumptions!G$21</f>
        <v>69283766.728006974</v>
      </c>
      <c r="S55" s="53">
        <f>'Temporary Relocation Numbers'!S55*Assumptions!H$21</f>
        <v>39107125.925796613</v>
      </c>
      <c r="U55">
        <v>2074</v>
      </c>
      <c r="V55" s="51">
        <f>'Temporary Relocation Numbers'!V55*Assumptions!C$21</f>
        <v>0</v>
      </c>
      <c r="W55" s="51">
        <f>'Temporary Relocation Numbers'!W55*Assumptions!D$21</f>
        <v>0</v>
      </c>
      <c r="X55" s="51">
        <f>'Temporary Relocation Numbers'!X55*Assumptions!E$21</f>
        <v>0</v>
      </c>
      <c r="Y55" s="51">
        <f>'Temporary Relocation Numbers'!Y55*Assumptions!F$21</f>
        <v>0</v>
      </c>
      <c r="Z55" s="51">
        <f>'Temporary Relocation Numbers'!Z55*Assumptions!G$21</f>
        <v>0</v>
      </c>
      <c r="AA55" s="51">
        <f>'Temporary Relocation Numbers'!AA55*Assumptions!H$21</f>
        <v>0</v>
      </c>
      <c r="AB55" s="52">
        <f>'Temporary Relocation Numbers'!AB55*Assumptions!C$21</f>
        <v>301025.14166110265</v>
      </c>
      <c r="AC55" s="52">
        <f>'Temporary Relocation Numbers'!AC55*Assumptions!D$21</f>
        <v>343681.95923216565</v>
      </c>
      <c r="AD55" s="52">
        <f>'Temporary Relocation Numbers'!AD55*Assumptions!E$21</f>
        <v>233966.40557359718</v>
      </c>
      <c r="AE55" s="52">
        <f>'Temporary Relocation Numbers'!AE55*Assumptions!F$21</f>
        <v>238760.47999851988</v>
      </c>
      <c r="AF55" s="52">
        <f>'Temporary Relocation Numbers'!AF55*Assumptions!G$21</f>
        <v>188112.68377776473</v>
      </c>
      <c r="AG55" s="52">
        <f>'Temporary Relocation Numbers'!AG55*Assumptions!H$21</f>
        <v>74355.702877373464</v>
      </c>
      <c r="AH55" s="53">
        <f>'Temporary Relocation Numbers'!AH55*Assumptions!C$21</f>
        <v>158097041.87788218</v>
      </c>
      <c r="AI55" s="53">
        <f>'Temporary Relocation Numbers'!AI55*Assumptions!D$21</f>
        <v>302608787.8950907</v>
      </c>
      <c r="AJ55" s="53">
        <f>'Temporary Relocation Numbers'!AJ55*Assumptions!E$21</f>
        <v>238901632.80562633</v>
      </c>
      <c r="AK55" s="53">
        <f>'Temporary Relocation Numbers'!AK55*Assumptions!F$21</f>
        <v>110437881.25500129</v>
      </c>
      <c r="AL55" s="53">
        <f>'Temporary Relocation Numbers'!AL55*Assumptions!G$21</f>
        <v>67868508.483125001</v>
      </c>
      <c r="AM55" s="53">
        <f>'Temporary Relocation Numbers'!AM55*Assumptions!H$21</f>
        <v>35768707.352475643</v>
      </c>
    </row>
    <row r="56" spans="1:39" x14ac:dyDescent="0.35">
      <c r="A56">
        <v>2075</v>
      </c>
      <c r="B56" s="51">
        <f>'Temporary Relocation Numbers'!B56*Assumptions!C$21</f>
        <v>0</v>
      </c>
      <c r="C56" s="51">
        <f>'Temporary Relocation Numbers'!C56*Assumptions!D$21</f>
        <v>0</v>
      </c>
      <c r="D56" s="51">
        <f>'Temporary Relocation Numbers'!D56*Assumptions!E$21</f>
        <v>0</v>
      </c>
      <c r="E56" s="51">
        <f>'Temporary Relocation Numbers'!E56*Assumptions!F$21</f>
        <v>0</v>
      </c>
      <c r="F56" s="51">
        <f>'Temporary Relocation Numbers'!F56*Assumptions!G$21</f>
        <v>0</v>
      </c>
      <c r="G56" s="51">
        <f>'Temporary Relocation Numbers'!G56*Assumptions!H$21</f>
        <v>0</v>
      </c>
      <c r="H56" s="52">
        <f>'Temporary Relocation Numbers'!H56*Assumptions!C$21</f>
        <v>325294.57120181422</v>
      </c>
      <c r="I56" s="52">
        <f>'Temporary Relocation Numbers'!I56*Assumptions!D$21</f>
        <v>378623.03036329802</v>
      </c>
      <c r="J56" s="52">
        <f>'Temporary Relocation Numbers'!J56*Assumptions!E$21</f>
        <v>260488.66048120792</v>
      </c>
      <c r="K56" s="52">
        <f>'Temporary Relocation Numbers'!K56*Assumptions!F$21</f>
        <v>240820.68122268832</v>
      </c>
      <c r="L56" s="52">
        <f>'Temporary Relocation Numbers'!L56*Assumptions!G$21</f>
        <v>193194.0039165692</v>
      </c>
      <c r="M56" s="52">
        <f>'Temporary Relocation Numbers'!M56*Assumptions!H$21</f>
        <v>81786.06543868818</v>
      </c>
      <c r="N56" s="53">
        <f>'Temporary Relocation Numbers'!N56*Assumptions!C$21</f>
        <v>172177756.67303973</v>
      </c>
      <c r="O56" s="53">
        <f>'Temporary Relocation Numbers'!O56*Assumptions!D$21</f>
        <v>335978187.29323387</v>
      </c>
      <c r="P56" s="53">
        <f>'Temporary Relocation Numbers'!P56*Assumptions!E$21</f>
        <v>268061036.44304916</v>
      </c>
      <c r="Q56" s="53">
        <f>'Temporary Relocation Numbers'!Q56*Assumptions!F$21</f>
        <v>112260935.86410815</v>
      </c>
      <c r="R56" s="53">
        <f>'Temporary Relocation Numbers'!R56*Assumptions!G$21</f>
        <v>70246246.571752697</v>
      </c>
      <c r="S56" s="53">
        <f>'Temporary Relocation Numbers'!S56*Assumptions!H$21</f>
        <v>39650396.337149546</v>
      </c>
      <c r="U56">
        <v>2075</v>
      </c>
      <c r="V56" s="51">
        <f>'Temporary Relocation Numbers'!V56*Assumptions!C$21</f>
        <v>0</v>
      </c>
      <c r="W56" s="51">
        <f>'Temporary Relocation Numbers'!W56*Assumptions!D$21</f>
        <v>0</v>
      </c>
      <c r="X56" s="51">
        <f>'Temporary Relocation Numbers'!X56*Assumptions!E$21</f>
        <v>0</v>
      </c>
      <c r="Y56" s="51">
        <f>'Temporary Relocation Numbers'!Y56*Assumptions!F$21</f>
        <v>0</v>
      </c>
      <c r="Z56" s="51">
        <f>'Temporary Relocation Numbers'!Z56*Assumptions!G$21</f>
        <v>0</v>
      </c>
      <c r="AA56" s="51">
        <f>'Temporary Relocation Numbers'!AA56*Assumptions!H$21</f>
        <v>0</v>
      </c>
      <c r="AB56" s="52">
        <f>'Temporary Relocation Numbers'!AB56*Assumptions!C$21</f>
        <v>302841.33180866798</v>
      </c>
      <c r="AC56" s="52">
        <f>'Temporary Relocation Numbers'!AC56*Assumptions!D$21</f>
        <v>345755.51290548674</v>
      </c>
      <c r="AD56" s="52">
        <f>'Temporary Relocation Numbers'!AD56*Assumptions!E$21</f>
        <v>235378.00687147962</v>
      </c>
      <c r="AE56" s="52">
        <f>'Temporary Relocation Numbers'!AE56*Assumptions!F$21</f>
        <v>240201.00562707172</v>
      </c>
      <c r="AF56" s="52">
        <f>'Temporary Relocation Numbers'!AF56*Assumptions!G$21</f>
        <v>189247.63350662787</v>
      </c>
      <c r="AG56" s="52">
        <f>'Temporary Relocation Numbers'!AG56*Assumptions!H$21</f>
        <v>74804.316884283282</v>
      </c>
      <c r="AH56" s="53">
        <f>'Temporary Relocation Numbers'!AH56*Assumptions!C$21</f>
        <v>160293302.6089226</v>
      </c>
      <c r="AI56" s="53">
        <f>'Temporary Relocation Numbers'!AI56*Assumptions!D$21</f>
        <v>306812584.43566781</v>
      </c>
      <c r="AJ56" s="53">
        <f>'Temporary Relocation Numbers'!AJ56*Assumptions!E$21</f>
        <v>242220418.96683559</v>
      </c>
      <c r="AK56" s="53">
        <f>'Temporary Relocation Numbers'!AK56*Assumptions!F$21</f>
        <v>111972067.9730995</v>
      </c>
      <c r="AL56" s="53">
        <f>'Temporary Relocation Numbers'!AL56*Assumptions!G$21</f>
        <v>68811327.768579468</v>
      </c>
      <c r="AM56" s="53">
        <f>'Temporary Relocation Numbers'!AM56*Assumptions!H$21</f>
        <v>36265600.946594864</v>
      </c>
    </row>
    <row r="57" spans="1:39" x14ac:dyDescent="0.35">
      <c r="A57">
        <v>2076</v>
      </c>
      <c r="B57" s="51">
        <f>'Temporary Relocation Numbers'!B57*Assumptions!C$21</f>
        <v>0</v>
      </c>
      <c r="C57" s="51">
        <f>'Temporary Relocation Numbers'!C57*Assumptions!D$21</f>
        <v>0</v>
      </c>
      <c r="D57" s="51">
        <f>'Temporary Relocation Numbers'!D57*Assumptions!E$21</f>
        <v>0</v>
      </c>
      <c r="E57" s="51">
        <f>'Temporary Relocation Numbers'!E57*Assumptions!F$21</f>
        <v>0</v>
      </c>
      <c r="F57" s="51">
        <f>'Temporary Relocation Numbers'!F57*Assumptions!G$21</f>
        <v>0</v>
      </c>
      <c r="G57" s="51">
        <f>'Temporary Relocation Numbers'!G57*Assumptions!H$21</f>
        <v>0</v>
      </c>
      <c r="H57" s="52">
        <f>'Temporary Relocation Numbers'!H57*Assumptions!C$21</f>
        <v>327257.18732089689</v>
      </c>
      <c r="I57" s="52">
        <f>'Temporary Relocation Numbers'!I57*Assumptions!D$21</f>
        <v>380907.39576079469</v>
      </c>
      <c r="J57" s="52">
        <f>'Temporary Relocation Numbers'!J57*Assumptions!E$21</f>
        <v>262060.27983535171</v>
      </c>
      <c r="K57" s="52">
        <f>'Temporary Relocation Numbers'!K57*Assumptions!F$21</f>
        <v>242273.63676704292</v>
      </c>
      <c r="L57" s="52">
        <f>'Temporary Relocation Numbers'!L57*Assumptions!G$21</f>
        <v>194359.61103013376</v>
      </c>
      <c r="M57" s="52">
        <f>'Temporary Relocation Numbers'!M57*Assumptions!H$21</f>
        <v>82279.509426250879</v>
      </c>
      <c r="N57" s="53">
        <f>'Temporary Relocation Numbers'!N57*Assumptions!C$21</f>
        <v>174569624.61217368</v>
      </c>
      <c r="O57" s="53">
        <f>'Temporary Relocation Numbers'!O57*Assumptions!D$21</f>
        <v>340645546.59656757</v>
      </c>
      <c r="P57" s="53">
        <f>'Temporary Relocation Numbers'!P57*Assumptions!E$21</f>
        <v>271784900.72835696</v>
      </c>
      <c r="Q57" s="53">
        <f>'Temporary Relocation Numbers'!Q57*Assumptions!F$21</f>
        <v>113820448.18729652</v>
      </c>
      <c r="R57" s="53">
        <f>'Temporary Relocation Numbers'!R57*Assumptions!G$21</f>
        <v>71222097.043184608</v>
      </c>
      <c r="S57" s="53">
        <f>'Temporary Relocation Numbers'!S57*Assumptions!H$21</f>
        <v>40201213.780734189</v>
      </c>
      <c r="U57">
        <v>2076</v>
      </c>
      <c r="V57" s="51">
        <f>'Temporary Relocation Numbers'!V57*Assumptions!C$21</f>
        <v>0</v>
      </c>
      <c r="W57" s="51">
        <f>'Temporary Relocation Numbers'!W57*Assumptions!D$21</f>
        <v>0</v>
      </c>
      <c r="X57" s="51">
        <f>'Temporary Relocation Numbers'!X57*Assumptions!E$21</f>
        <v>0</v>
      </c>
      <c r="Y57" s="51">
        <f>'Temporary Relocation Numbers'!Y57*Assumptions!F$21</f>
        <v>0</v>
      </c>
      <c r="Z57" s="51">
        <f>'Temporary Relocation Numbers'!Z57*Assumptions!G$21</f>
        <v>0</v>
      </c>
      <c r="AA57" s="51">
        <f>'Temporary Relocation Numbers'!AA57*Assumptions!H$21</f>
        <v>0</v>
      </c>
      <c r="AB57" s="52">
        <f>'Temporary Relocation Numbers'!AB57*Assumptions!C$21</f>
        <v>304668.47966771852</v>
      </c>
      <c r="AC57" s="52">
        <f>'Temporary Relocation Numbers'!AC57*Assumptions!D$21</f>
        <v>347841.57705461467</v>
      </c>
      <c r="AD57" s="52">
        <f>'Temporary Relocation Numbers'!AD57*Assumptions!E$21</f>
        <v>236798.12485456432</v>
      </c>
      <c r="AE57" s="52">
        <f>'Temporary Relocation Numbers'!AE57*Assumptions!F$21</f>
        <v>241650.22245144696</v>
      </c>
      <c r="AF57" s="52">
        <f>'Temporary Relocation Numbers'!AF57*Assumptions!G$21</f>
        <v>190389.43078484901</v>
      </c>
      <c r="AG57" s="52">
        <f>'Temporary Relocation Numbers'!AG57*Assumptions!H$21</f>
        <v>75255.637536674316</v>
      </c>
      <c r="AH57" s="53">
        <f>'Temporary Relocation Numbers'!AH57*Assumptions!C$21</f>
        <v>162520073.46932033</v>
      </c>
      <c r="AI57" s="53">
        <f>'Temporary Relocation Numbers'!AI57*Assumptions!D$21</f>
        <v>311074779.49625331</v>
      </c>
      <c r="AJ57" s="53">
        <f>'Temporary Relocation Numbers'!AJ57*Assumptions!E$21</f>
        <v>245585309.21471217</v>
      </c>
      <c r="AK57" s="53">
        <f>'Temporary Relocation Numbers'!AK57*Assumptions!F$21</f>
        <v>113527567.38625525</v>
      </c>
      <c r="AL57" s="53">
        <f>'Temporary Relocation Numbers'!AL57*Assumptions!G$21</f>
        <v>69767244.56015116</v>
      </c>
      <c r="AM57" s="53">
        <f>'Temporary Relocation Numbers'!AM57*Assumptions!H$21</f>
        <v>36769397.313057631</v>
      </c>
    </row>
    <row r="58" spans="1:39" x14ac:dyDescent="0.35">
      <c r="A58">
        <v>2077</v>
      </c>
      <c r="B58" s="51">
        <f>'Temporary Relocation Numbers'!B58*Assumptions!C$21</f>
        <v>0</v>
      </c>
      <c r="C58" s="51">
        <f>'Temporary Relocation Numbers'!C58*Assumptions!D$21</f>
        <v>0</v>
      </c>
      <c r="D58" s="51">
        <f>'Temporary Relocation Numbers'!D58*Assumptions!E$21</f>
        <v>0</v>
      </c>
      <c r="E58" s="51">
        <f>'Temporary Relocation Numbers'!E58*Assumptions!F$21</f>
        <v>0</v>
      </c>
      <c r="F58" s="51">
        <f>'Temporary Relocation Numbers'!F58*Assumptions!G$21</f>
        <v>0</v>
      </c>
      <c r="G58" s="51">
        <f>'Temporary Relocation Numbers'!G58*Assumptions!H$21</f>
        <v>0</v>
      </c>
      <c r="H58" s="52">
        <f>'Temporary Relocation Numbers'!H58*Assumptions!C$21</f>
        <v>329231.64459065307</v>
      </c>
      <c r="I58" s="52">
        <f>'Temporary Relocation Numbers'!I58*Assumptions!D$21</f>
        <v>383205.54353509052</v>
      </c>
      <c r="J58" s="52">
        <f>'Temporary Relocation Numbers'!J58*Assumptions!E$21</f>
        <v>263641.3813196955</v>
      </c>
      <c r="K58" s="52">
        <f>'Temporary Relocation Numbers'!K58*Assumptions!F$21</f>
        <v>243735.3585012577</v>
      </c>
      <c r="L58" s="52">
        <f>'Temporary Relocation Numbers'!L58*Assumptions!G$21</f>
        <v>195532.25065979952</v>
      </c>
      <c r="M58" s="52">
        <f>'Temporary Relocation Numbers'!M58*Assumptions!H$21</f>
        <v>82775.930534274798</v>
      </c>
      <c r="N58" s="53">
        <f>'Temporary Relocation Numbers'!N58*Assumptions!C$21</f>
        <v>176994720.02707922</v>
      </c>
      <c r="O58" s="53">
        <f>'Temporary Relocation Numbers'!O58*Assumptions!D$21</f>
        <v>345377744.16527176</v>
      </c>
      <c r="P58" s="53">
        <f>'Temporary Relocation Numbers'!P58*Assumptions!E$21</f>
        <v>275560496.38574106</v>
      </c>
      <c r="Q58" s="53">
        <f>'Temporary Relocation Numbers'!Q58*Assumptions!F$21</f>
        <v>115401625.02510394</v>
      </c>
      <c r="R58" s="53">
        <f>'Temporary Relocation Numbers'!R58*Assumptions!G$21</f>
        <v>72211503.885085657</v>
      </c>
      <c r="S58" s="53">
        <f>'Temporary Relocation Numbers'!S58*Assumptions!H$21</f>
        <v>40759683.098806471</v>
      </c>
      <c r="U58">
        <v>2077</v>
      </c>
      <c r="V58" s="51">
        <f>'Temporary Relocation Numbers'!V58*Assumptions!C$21</f>
        <v>0</v>
      </c>
      <c r="W58" s="51">
        <f>'Temporary Relocation Numbers'!W58*Assumptions!D$21</f>
        <v>0</v>
      </c>
      <c r="X58" s="51">
        <f>'Temporary Relocation Numbers'!X58*Assumptions!E$21</f>
        <v>0</v>
      </c>
      <c r="Y58" s="51">
        <f>'Temporary Relocation Numbers'!Y58*Assumptions!F$21</f>
        <v>0</v>
      </c>
      <c r="Z58" s="51">
        <f>'Temporary Relocation Numbers'!Z58*Assumptions!G$21</f>
        <v>0</v>
      </c>
      <c r="AA58" s="51">
        <f>'Temporary Relocation Numbers'!AA58*Assumptions!H$21</f>
        <v>0</v>
      </c>
      <c r="AB58" s="52">
        <f>'Temporary Relocation Numbers'!AB58*Assumptions!C$21</f>
        <v>306506.65134996676</v>
      </c>
      <c r="AC58" s="52">
        <f>'Temporary Relocation Numbers'!AC58*Assumptions!D$21</f>
        <v>349940.22715963289</v>
      </c>
      <c r="AD58" s="52">
        <f>'Temporary Relocation Numbers'!AD58*Assumptions!E$21</f>
        <v>238226.81090699704</v>
      </c>
      <c r="AE58" s="52">
        <f>'Temporary Relocation Numbers'!AE58*Assumptions!F$21</f>
        <v>243108.1829086747</v>
      </c>
      <c r="AF58" s="52">
        <f>'Temporary Relocation Numbers'!AF58*Assumptions!G$21</f>
        <v>191538.11692609265</v>
      </c>
      <c r="AG58" s="52">
        <f>'Temporary Relocation Numbers'!AG58*Assumptions!H$21</f>
        <v>75709.681164687034</v>
      </c>
      <c r="AH58" s="53">
        <f>'Temporary Relocation Numbers'!AH58*Assumptions!C$21</f>
        <v>164777778.30128154</v>
      </c>
      <c r="AI58" s="53">
        <f>'Temporary Relocation Numbers'!AI58*Assumptions!D$21</f>
        <v>315396184.34045273</v>
      </c>
      <c r="AJ58" s="53">
        <f>'Temporary Relocation Numbers'!AJ58*Assumptions!E$21</f>
        <v>248996944.02041146</v>
      </c>
      <c r="AK58" s="53">
        <f>'Temporary Relocation Numbers'!AK58*Assumptions!F$21</f>
        <v>115104675.56727716</v>
      </c>
      <c r="AL58" s="53">
        <f>'Temporary Relocation Numbers'!AL58*Assumptions!G$21</f>
        <v>70736440.806458592</v>
      </c>
      <c r="AM58" s="53">
        <f>'Temporary Relocation Numbers'!AM58*Assumptions!H$21</f>
        <v>37280192.344156735</v>
      </c>
    </row>
    <row r="59" spans="1:39" x14ac:dyDescent="0.35">
      <c r="A59">
        <v>2078</v>
      </c>
      <c r="B59" s="51">
        <f>'Temporary Relocation Numbers'!B59*Assumptions!C$21</f>
        <v>0</v>
      </c>
      <c r="C59" s="51">
        <f>'Temporary Relocation Numbers'!C59*Assumptions!D$21</f>
        <v>0</v>
      </c>
      <c r="D59" s="51">
        <f>'Temporary Relocation Numbers'!D59*Assumptions!E$21</f>
        <v>0</v>
      </c>
      <c r="E59" s="51">
        <f>'Temporary Relocation Numbers'!E59*Assumptions!F$21</f>
        <v>0</v>
      </c>
      <c r="F59" s="51">
        <f>'Temporary Relocation Numbers'!F59*Assumptions!G$21</f>
        <v>0</v>
      </c>
      <c r="G59" s="51">
        <f>'Temporary Relocation Numbers'!G59*Assumptions!H$21</f>
        <v>0</v>
      </c>
      <c r="H59" s="52">
        <f>'Temporary Relocation Numbers'!H59*Assumptions!C$21</f>
        <v>331218.01445289352</v>
      </c>
      <c r="I59" s="52">
        <f>'Temporary Relocation Numbers'!I59*Assumptions!D$21</f>
        <v>385517.55684009334</v>
      </c>
      <c r="J59" s="52">
        <f>'Temporary Relocation Numbers'!J59*Assumptions!E$21</f>
        <v>265232.02214325307</v>
      </c>
      <c r="K59" s="52">
        <f>'Temporary Relocation Numbers'!K59*Assumptions!F$21</f>
        <v>245205.89931482749</v>
      </c>
      <c r="L59" s="52">
        <f>'Temporary Relocation Numbers'!L59*Assumptions!G$21</f>
        <v>196711.96523520007</v>
      </c>
      <c r="M59" s="52">
        <f>'Temporary Relocation Numbers'!M59*Assumptions!H$21</f>
        <v>83275.346724770789</v>
      </c>
      <c r="N59" s="53">
        <f>'Temporary Relocation Numbers'!N59*Assumptions!C$21</f>
        <v>179453504.50893703</v>
      </c>
      <c r="O59" s="53">
        <f>'Temporary Relocation Numbers'!O59*Assumptions!D$21</f>
        <v>350175680.72294259</v>
      </c>
      <c r="P59" s="53">
        <f>'Temporary Relocation Numbers'!P59*Assumptions!E$21</f>
        <v>279388542.05977374</v>
      </c>
      <c r="Q59" s="53">
        <f>'Temporary Relocation Numbers'!Q59*Assumptions!F$21</f>
        <v>117004767.33776438</v>
      </c>
      <c r="R59" s="53">
        <f>'Temporary Relocation Numbers'!R59*Assumptions!G$21</f>
        <v>73214655.420550108</v>
      </c>
      <c r="S59" s="53">
        <f>'Temporary Relocation Numbers'!S59*Assumptions!H$21</f>
        <v>41325910.590075448</v>
      </c>
      <c r="U59">
        <v>2078</v>
      </c>
      <c r="V59" s="51">
        <f>'Temporary Relocation Numbers'!V59*Assumptions!C$21</f>
        <v>0</v>
      </c>
      <c r="W59" s="51">
        <f>'Temporary Relocation Numbers'!W59*Assumptions!D$21</f>
        <v>0</v>
      </c>
      <c r="X59" s="51">
        <f>'Temporary Relocation Numbers'!X59*Assumptions!E$21</f>
        <v>0</v>
      </c>
      <c r="Y59" s="51">
        <f>'Temporary Relocation Numbers'!Y59*Assumptions!F$21</f>
        <v>0</v>
      </c>
      <c r="Z59" s="51">
        <f>'Temporary Relocation Numbers'!Z59*Assumptions!G$21</f>
        <v>0</v>
      </c>
      <c r="AA59" s="51">
        <f>'Temporary Relocation Numbers'!AA59*Assumptions!H$21</f>
        <v>0</v>
      </c>
      <c r="AB59" s="52">
        <f>'Temporary Relocation Numbers'!AB59*Assumptions!C$21</f>
        <v>308355.91336600052</v>
      </c>
      <c r="AC59" s="52">
        <f>'Temporary Relocation Numbers'!AC59*Assumptions!D$21</f>
        <v>352051.53915602283</v>
      </c>
      <c r="AD59" s="52">
        <f>'Temporary Relocation Numbers'!AD59*Assumptions!E$21</f>
        <v>239664.11672294213</v>
      </c>
      <c r="AE59" s="52">
        <f>'Temporary Relocation Numbers'!AE59*Assumptions!F$21</f>
        <v>244574.93975215562</v>
      </c>
      <c r="AF59" s="52">
        <f>'Temporary Relocation Numbers'!AF59*Assumptions!G$21</f>
        <v>192693.73349328304</v>
      </c>
      <c r="AG59" s="52">
        <f>'Temporary Relocation Numbers'!AG59*Assumptions!H$21</f>
        <v>76166.46419698745</v>
      </c>
      <c r="AH59" s="53">
        <f>'Temporary Relocation Numbers'!AH59*Assumptions!C$21</f>
        <v>167066846.83496553</v>
      </c>
      <c r="AI59" s="53">
        <f>'Temporary Relocation Numbers'!AI59*Assumptions!D$21</f>
        <v>319777621.50182575</v>
      </c>
      <c r="AJ59" s="53">
        <f>'Temporary Relocation Numbers'!AJ59*Assumptions!E$21</f>
        <v>252455972.75241962</v>
      </c>
      <c r="AK59" s="53">
        <f>'Temporary Relocation Numbers'!AK59*Assumptions!F$21</f>
        <v>116703692.70197363</v>
      </c>
      <c r="AL59" s="53">
        <f>'Temporary Relocation Numbers'!AL59*Assumptions!G$21</f>
        <v>71719100.983723581</v>
      </c>
      <c r="AM59" s="53">
        <f>'Temporary Relocation Numbers'!AM59*Assumptions!H$21</f>
        <v>37798083.264306575</v>
      </c>
    </row>
    <row r="60" spans="1:39" x14ac:dyDescent="0.35">
      <c r="A60">
        <v>2079</v>
      </c>
      <c r="B60" s="51">
        <f>'Temporary Relocation Numbers'!B60*Assumptions!C$21</f>
        <v>0</v>
      </c>
      <c r="C60" s="51">
        <f>'Temporary Relocation Numbers'!C60*Assumptions!D$21</f>
        <v>0</v>
      </c>
      <c r="D60" s="51">
        <f>'Temporary Relocation Numbers'!D60*Assumptions!E$21</f>
        <v>0</v>
      </c>
      <c r="E60" s="51">
        <f>'Temporary Relocation Numbers'!E60*Assumptions!F$21</f>
        <v>0</v>
      </c>
      <c r="F60" s="51">
        <f>'Temporary Relocation Numbers'!F60*Assumptions!G$21</f>
        <v>0</v>
      </c>
      <c r="G60" s="51">
        <f>'Temporary Relocation Numbers'!G60*Assumptions!H$21</f>
        <v>0</v>
      </c>
      <c r="H60" s="52">
        <f>'Temporary Relocation Numbers'!H60*Assumptions!C$21</f>
        <v>333216.36878046242</v>
      </c>
      <c r="I60" s="52">
        <f>'Temporary Relocation Numbers'!I60*Assumptions!D$21</f>
        <v>387843.5193314082</v>
      </c>
      <c r="J60" s="52">
        <f>'Temporary Relocation Numbers'!J60*Assumptions!E$21</f>
        <v>266832.25986020005</v>
      </c>
      <c r="K60" s="52">
        <f>'Temporary Relocation Numbers'!K60*Assumptions!F$21</f>
        <v>246685.312416348</v>
      </c>
      <c r="L60" s="52">
        <f>'Temporary Relocation Numbers'!L60*Assumptions!G$21</f>
        <v>197898.79744196171</v>
      </c>
      <c r="M60" s="52">
        <f>'Temporary Relocation Numbers'!M60*Assumptions!H$21</f>
        <v>83777.776068120744</v>
      </c>
      <c r="N60" s="53">
        <f>'Temporary Relocation Numbers'!N60*Assumptions!C$21</f>
        <v>181946446.06128433</v>
      </c>
      <c r="O60" s="53">
        <f>'Temporary Relocation Numbers'!O60*Assumptions!D$21</f>
        <v>355040269.50589526</v>
      </c>
      <c r="P60" s="53">
        <f>'Temporary Relocation Numbers'!P60*Assumptions!E$21</f>
        <v>283269766.37833178</v>
      </c>
      <c r="Q60" s="53">
        <f>'Temporary Relocation Numbers'!Q60*Assumptions!F$21</f>
        <v>118630180.26640692</v>
      </c>
      <c r="R60" s="53">
        <f>'Temporary Relocation Numbers'!R60*Assumptions!G$21</f>
        <v>74231742.588828772</v>
      </c>
      <c r="S60" s="53">
        <f>'Temporary Relocation Numbers'!S60*Assumptions!H$21</f>
        <v>41900004.029936135</v>
      </c>
      <c r="U60">
        <v>2079</v>
      </c>
      <c r="V60" s="51">
        <f>'Temporary Relocation Numbers'!V60*Assumptions!C$21</f>
        <v>0</v>
      </c>
      <c r="W60" s="51">
        <f>'Temporary Relocation Numbers'!W60*Assumptions!D$21</f>
        <v>0</v>
      </c>
      <c r="X60" s="51">
        <f>'Temporary Relocation Numbers'!X60*Assumptions!E$21</f>
        <v>0</v>
      </c>
      <c r="Y60" s="51">
        <f>'Temporary Relocation Numbers'!Y60*Assumptions!F$21</f>
        <v>0</v>
      </c>
      <c r="Z60" s="51">
        <f>'Temporary Relocation Numbers'!Z60*Assumptions!G$21</f>
        <v>0</v>
      </c>
      <c r="AA60" s="51">
        <f>'Temporary Relocation Numbers'!AA60*Assumptions!H$21</f>
        <v>0</v>
      </c>
      <c r="AB60" s="52">
        <f>'Temporary Relocation Numbers'!AB60*Assumptions!C$21</f>
        <v>310216.33262768912</v>
      </c>
      <c r="AC60" s="52">
        <f>'Temporary Relocation Numbers'!AC60*Assumptions!D$21</f>
        <v>354175.58943741181</v>
      </c>
      <c r="AD60" s="52">
        <f>'Temporary Relocation Numbers'!AD60*Assumptions!E$21</f>
        <v>241110.09430845288</v>
      </c>
      <c r="AE60" s="52">
        <f>'Temporary Relocation Numbers'!AE60*Assumptions!F$21</f>
        <v>246050.54605356994</v>
      </c>
      <c r="AF60" s="52">
        <f>'Temporary Relocation Numbers'!AF60*Assumptions!G$21</f>
        <v>193856.32230010792</v>
      </c>
      <c r="AG60" s="52">
        <f>'Temporary Relocation Numbers'!AG60*Assumptions!H$21</f>
        <v>76626.003161361383</v>
      </c>
      <c r="AH60" s="53">
        <f>'Temporary Relocation Numbers'!AH60*Assumptions!C$21</f>
        <v>169387714.77027962</v>
      </c>
      <c r="AI60" s="53">
        <f>'Temporary Relocation Numbers'!AI60*Assumptions!D$21</f>
        <v>324219924.94044703</v>
      </c>
      <c r="AJ60" s="53">
        <f>'Temporary Relocation Numbers'!AJ60*Assumptions!E$21</f>
        <v>255963053.80015373</v>
      </c>
      <c r="AK60" s="53">
        <f>'Temporary Relocation Numbers'!AK60*Assumptions!F$21</f>
        <v>118324923.14628978</v>
      </c>
      <c r="AL60" s="53">
        <f>'Temporary Relocation Numbers'!AL60*Assumptions!G$21</f>
        <v>72715412.130884305</v>
      </c>
      <c r="AM60" s="53">
        <f>'Temporary Relocation Numbers'!AM60*Assumptions!H$21</f>
        <v>38323168.648548722</v>
      </c>
    </row>
    <row r="61" spans="1:39" x14ac:dyDescent="0.35">
      <c r="A61">
        <v>2080</v>
      </c>
      <c r="B61" s="51">
        <f>'Temporary Relocation Numbers'!B61*Assumptions!C$21</f>
        <v>0</v>
      </c>
      <c r="C61" s="51">
        <f>'Temporary Relocation Numbers'!C61*Assumptions!D$21</f>
        <v>0</v>
      </c>
      <c r="D61" s="51">
        <f>'Temporary Relocation Numbers'!D61*Assumptions!E$21</f>
        <v>0</v>
      </c>
      <c r="E61" s="51">
        <f>'Temporary Relocation Numbers'!E61*Assumptions!F$21</f>
        <v>0</v>
      </c>
      <c r="F61" s="51">
        <f>'Temporary Relocation Numbers'!F61*Assumptions!G$21</f>
        <v>0</v>
      </c>
      <c r="G61" s="51">
        <f>'Temporary Relocation Numbers'!G61*Assumptions!H$21</f>
        <v>0</v>
      </c>
      <c r="H61" s="52">
        <f>'Temporary Relocation Numbers'!H61*Assumptions!C$21</f>
        <v>325431.23014630063</v>
      </c>
      <c r="I61" s="52">
        <f>'Temporary Relocation Numbers'!I61*Assumptions!D$21</f>
        <v>378782.09303531423</v>
      </c>
      <c r="J61" s="52">
        <f>'Temporary Relocation Numbers'!J61*Assumptions!E$21</f>
        <v>260598.09392567183</v>
      </c>
      <c r="K61" s="52">
        <f>'Temporary Relocation Numbers'!K61*Assumptions!F$21</f>
        <v>240921.85198611306</v>
      </c>
      <c r="L61" s="52">
        <f>'Temporary Relocation Numbers'!L61*Assumptions!G$21</f>
        <v>193275.16631826191</v>
      </c>
      <c r="M61" s="52">
        <f>'Temporary Relocation Numbers'!M61*Assumptions!H$21</f>
        <v>81820.424442391391</v>
      </c>
      <c r="N61" s="53">
        <f>'Temporary Relocation Numbers'!N61*Assumptions!C$21</f>
        <v>179083565.50827539</v>
      </c>
      <c r="O61" s="53">
        <f>'Temporary Relocation Numbers'!O61*Assumptions!D$21</f>
        <v>349453802.14087117</v>
      </c>
      <c r="P61" s="53">
        <f>'Temporary Relocation Numbers'!P61*Assumptions!E$21</f>
        <v>278812589.42887509</v>
      </c>
      <c r="Q61" s="53">
        <f>'Temporary Relocation Numbers'!Q61*Assumptions!F$21</f>
        <v>116763564.87799619</v>
      </c>
      <c r="R61" s="53">
        <f>'Temporary Relocation Numbers'!R61*Assumptions!G$21</f>
        <v>73063725.203086942</v>
      </c>
      <c r="S61" s="53">
        <f>'Temporary Relocation Numbers'!S61*Assumptions!H$21</f>
        <v>41240718.238402203</v>
      </c>
      <c r="U61">
        <v>2080</v>
      </c>
      <c r="V61" s="51">
        <f>'Temporary Relocation Numbers'!V61*Assumptions!C$21</f>
        <v>0</v>
      </c>
      <c r="W61" s="51">
        <f>'Temporary Relocation Numbers'!W61*Assumptions!D$21</f>
        <v>0</v>
      </c>
      <c r="X61" s="51">
        <f>'Temporary Relocation Numbers'!X61*Assumptions!E$21</f>
        <v>0</v>
      </c>
      <c r="Y61" s="51">
        <f>'Temporary Relocation Numbers'!Y61*Assumptions!F$21</f>
        <v>0</v>
      </c>
      <c r="Z61" s="51">
        <f>'Temporary Relocation Numbers'!Z61*Assumptions!G$21</f>
        <v>0</v>
      </c>
      <c r="AA61" s="51">
        <f>'Temporary Relocation Numbers'!AA61*Assumptions!H$21</f>
        <v>0</v>
      </c>
      <c r="AB61" s="52">
        <f>'Temporary Relocation Numbers'!AB61*Assumptions!C$21</f>
        <v>302968.55796125619</v>
      </c>
      <c r="AC61" s="52">
        <f>'Temporary Relocation Numbers'!AC61*Assumptions!D$21</f>
        <v>345900.76766110567</v>
      </c>
      <c r="AD61" s="52">
        <f>'Temporary Relocation Numbers'!AD61*Assumptions!E$21</f>
        <v>235476.89112231578</v>
      </c>
      <c r="AE61" s="52">
        <f>'Temporary Relocation Numbers'!AE61*Assumptions!F$21</f>
        <v>240301.91605964463</v>
      </c>
      <c r="AF61" s="52">
        <f>'Temporary Relocation Numbers'!AF61*Assumptions!G$21</f>
        <v>189327.13800541498</v>
      </c>
      <c r="AG61" s="52">
        <f>'Temporary Relocation Numbers'!AG61*Assumptions!H$21</f>
        <v>74835.742797573737</v>
      </c>
      <c r="AH61" s="53">
        <f>'Temporary Relocation Numbers'!AH61*Assumptions!C$21</f>
        <v>166722442.62546885</v>
      </c>
      <c r="AI61" s="53">
        <f>'Temporary Relocation Numbers'!AI61*Assumptions!D$21</f>
        <v>319118407.77370131</v>
      </c>
      <c r="AJ61" s="53">
        <f>'Temporary Relocation Numbers'!AJ61*Assumptions!E$21</f>
        <v>251935540.95295906</v>
      </c>
      <c r="AK61" s="53">
        <f>'Temporary Relocation Numbers'!AK61*Assumptions!F$21</f>
        <v>116463110.90018694</v>
      </c>
      <c r="AL61" s="53">
        <f>'Temporary Relocation Numbers'!AL61*Assumptions!G$21</f>
        <v>71571253.815071896</v>
      </c>
      <c r="AM61" s="53">
        <f>'Temporary Relocation Numbers'!AM61*Assumptions!H$21</f>
        <v>37720163.442188956</v>
      </c>
    </row>
    <row r="62" spans="1:39" x14ac:dyDescent="0.35">
      <c r="A62">
        <v>2081</v>
      </c>
      <c r="B62" s="51">
        <f>'Temporary Relocation Numbers'!B62*Assumptions!C$21</f>
        <v>0</v>
      </c>
      <c r="C62" s="51">
        <f>'Temporary Relocation Numbers'!C62*Assumptions!D$21</f>
        <v>0</v>
      </c>
      <c r="D62" s="51">
        <f>'Temporary Relocation Numbers'!D62*Assumptions!E$21</f>
        <v>0</v>
      </c>
      <c r="E62" s="51">
        <f>'Temporary Relocation Numbers'!E62*Assumptions!F$21</f>
        <v>0</v>
      </c>
      <c r="F62" s="51">
        <f>'Temporary Relocation Numbers'!F62*Assumptions!G$21</f>
        <v>0</v>
      </c>
      <c r="G62" s="51">
        <f>'Temporary Relocation Numbers'!G62*Assumptions!H$21</f>
        <v>0</v>
      </c>
      <c r="H62" s="52">
        <f>'Temporary Relocation Numbers'!H62*Assumptions!C$21</f>
        <v>327394.67077667563</v>
      </c>
      <c r="I62" s="52">
        <f>'Temporary Relocation Numbers'!I62*Assumptions!D$21</f>
        <v>381067.41811364086</v>
      </c>
      <c r="J62" s="52">
        <f>'Temporary Relocation Numbers'!J62*Assumptions!E$21</f>
        <v>262170.37353012752</v>
      </c>
      <c r="K62" s="52">
        <f>'Temporary Relocation Numbers'!K62*Assumptions!F$21</f>
        <v>242375.41792912973</v>
      </c>
      <c r="L62" s="52">
        <f>'Temporary Relocation Numbers'!L62*Assumptions!G$21</f>
        <v>194441.26311303221</v>
      </c>
      <c r="M62" s="52">
        <f>'Temporary Relocation Numbers'!M62*Assumptions!H$21</f>
        <v>82314.075729861521</v>
      </c>
      <c r="N62" s="53">
        <f>'Temporary Relocation Numbers'!N62*Assumptions!C$21</f>
        <v>181571367.92272115</v>
      </c>
      <c r="O62" s="53">
        <f>'Temporary Relocation Numbers'!O62*Assumptions!D$21</f>
        <v>354308362.69329184</v>
      </c>
      <c r="P62" s="53">
        <f>'Temporary Relocation Numbers'!P62*Assumptions!E$21</f>
        <v>282685812.69863951</v>
      </c>
      <c r="Q62" s="53">
        <f>'Temporary Relocation Numbers'!Q62*Assumptions!F$21</f>
        <v>118385627.05772951</v>
      </c>
      <c r="R62" s="53">
        <f>'Temporary Relocation Numbers'!R62*Assumptions!G$21</f>
        <v>74078715.671099707</v>
      </c>
      <c r="S62" s="53">
        <f>'Temporary Relocation Numbers'!S62*Assumptions!H$21</f>
        <v>41813628.198709145</v>
      </c>
      <c r="U62">
        <v>2081</v>
      </c>
      <c r="V62" s="51">
        <f>'Temporary Relocation Numbers'!V62*Assumptions!C$21</f>
        <v>0</v>
      </c>
      <c r="W62" s="51">
        <f>'Temporary Relocation Numbers'!W62*Assumptions!D$21</f>
        <v>0</v>
      </c>
      <c r="X62" s="51">
        <f>'Temporary Relocation Numbers'!X62*Assumptions!E$21</f>
        <v>0</v>
      </c>
      <c r="Y62" s="51">
        <f>'Temporary Relocation Numbers'!Y62*Assumptions!F$21</f>
        <v>0</v>
      </c>
      <c r="Z62" s="51">
        <f>'Temporary Relocation Numbers'!Z62*Assumptions!G$21</f>
        <v>0</v>
      </c>
      <c r="AA62" s="51">
        <f>'Temporary Relocation Numbers'!AA62*Assumptions!H$21</f>
        <v>0</v>
      </c>
      <c r="AB62" s="52">
        <f>'Temporary Relocation Numbers'!AB62*Assumptions!C$21</f>
        <v>304796.47342026065</v>
      </c>
      <c r="AC62" s="52">
        <f>'Temporary Relocation Numbers'!AC62*Assumptions!D$21</f>
        <v>347987.70818306593</v>
      </c>
      <c r="AD62" s="52">
        <f>'Temporary Relocation Numbers'!AD62*Assumptions!E$21</f>
        <v>236897.60570873111</v>
      </c>
      <c r="AE62" s="52">
        <f>'Temporary Relocation Numbers'!AE62*Assumptions!F$21</f>
        <v>241751.74171201469</v>
      </c>
      <c r="AF62" s="52">
        <f>'Temporary Relocation Numbers'!AF62*Assumptions!G$21</f>
        <v>190469.41496213272</v>
      </c>
      <c r="AG62" s="52">
        <f>'Temporary Relocation Numbers'!AG62*Assumptions!H$21</f>
        <v>75287.25305351011</v>
      </c>
      <c r="AH62" s="53">
        <f>'Temporary Relocation Numbers'!AH62*Assumptions!C$21</f>
        <v>169038526.14842486</v>
      </c>
      <c r="AI62" s="53">
        <f>'Temporary Relocation Numbers'!AI62*Assumptions!D$21</f>
        <v>323551553.51267648</v>
      </c>
      <c r="AJ62" s="53">
        <f>'Temporary Relocation Numbers'!AJ62*Assumptions!E$21</f>
        <v>255435392.23908111</v>
      </c>
      <c r="AK62" s="53">
        <f>'Temporary Relocation Numbers'!AK62*Assumptions!F$21</f>
        <v>118080999.21768285</v>
      </c>
      <c r="AL62" s="53">
        <f>'Temporary Relocation Numbers'!AL62*Assumptions!G$21</f>
        <v>72565511.091224998</v>
      </c>
      <c r="AM62" s="53">
        <f>'Temporary Relocation Numbers'!AM62*Assumptions!H$21</f>
        <v>38244166.375782713</v>
      </c>
    </row>
    <row r="63" spans="1:39" x14ac:dyDescent="0.35">
      <c r="A63">
        <v>2082</v>
      </c>
      <c r="B63" s="51">
        <f>'Temporary Relocation Numbers'!B63*Assumptions!C$21</f>
        <v>0</v>
      </c>
      <c r="C63" s="51">
        <f>'Temporary Relocation Numbers'!C63*Assumptions!D$21</f>
        <v>0</v>
      </c>
      <c r="D63" s="51">
        <f>'Temporary Relocation Numbers'!D63*Assumptions!E$21</f>
        <v>0</v>
      </c>
      <c r="E63" s="51">
        <f>'Temporary Relocation Numbers'!E63*Assumptions!F$21</f>
        <v>0</v>
      </c>
      <c r="F63" s="51">
        <f>'Temporary Relocation Numbers'!F63*Assumptions!G$21</f>
        <v>0</v>
      </c>
      <c r="G63" s="51">
        <f>'Temporary Relocation Numbers'!G63*Assumptions!H$21</f>
        <v>0</v>
      </c>
      <c r="H63" s="52">
        <f>'Temporary Relocation Numbers'!H63*Assumptions!C$21</f>
        <v>329369.95753228961</v>
      </c>
      <c r="I63" s="52">
        <f>'Temporary Relocation Numbers'!I63*Assumptions!D$21</f>
        <v>383366.53135885717</v>
      </c>
      <c r="J63" s="52">
        <f>'Temporary Relocation Numbers'!J63*Assumptions!E$21</f>
        <v>263752.13924830453</v>
      </c>
      <c r="K63" s="52">
        <f>'Temporary Relocation Numbers'!K63*Assumptions!F$21</f>
        <v>243837.75374475573</v>
      </c>
      <c r="L63" s="52">
        <f>'Temporary Relocation Numbers'!L63*Assumptions!G$21</f>
        <v>195614.3953783219</v>
      </c>
      <c r="M63" s="52">
        <f>'Temporary Relocation Numbers'!M63*Assumptions!H$21</f>
        <v>82810.705388505856</v>
      </c>
      <c r="N63" s="53">
        <f>'Temporary Relocation Numbers'!N63*Assumptions!C$21</f>
        <v>184093730.52048555</v>
      </c>
      <c r="O63" s="53">
        <f>'Temporary Relocation Numbers'!O63*Assumptions!D$21</f>
        <v>359230362.08315748</v>
      </c>
      <c r="P63" s="53">
        <f>'Temporary Relocation Numbers'!P63*Assumptions!E$21</f>
        <v>286612842.21340948</v>
      </c>
      <c r="Q63" s="53">
        <f>'Temporary Relocation Numbers'!Q63*Assumptions!F$21</f>
        <v>120030222.68544099</v>
      </c>
      <c r="R63" s="53">
        <f>'Temporary Relocation Numbers'!R63*Assumptions!G$21</f>
        <v>75107806.236627266</v>
      </c>
      <c r="S63" s="53">
        <f>'Temporary Relocation Numbers'!S63*Assumptions!H$21</f>
        <v>42394496.939479657</v>
      </c>
      <c r="U63">
        <v>2082</v>
      </c>
      <c r="V63" s="51">
        <f>'Temporary Relocation Numbers'!V63*Assumptions!C$21</f>
        <v>0</v>
      </c>
      <c r="W63" s="51">
        <f>'Temporary Relocation Numbers'!W63*Assumptions!D$21</f>
        <v>0</v>
      </c>
      <c r="X63" s="51">
        <f>'Temporary Relocation Numbers'!X63*Assumptions!E$21</f>
        <v>0</v>
      </c>
      <c r="Y63" s="51">
        <f>'Temporary Relocation Numbers'!Y63*Assumptions!F$21</f>
        <v>0</v>
      </c>
      <c r="Z63" s="51">
        <f>'Temporary Relocation Numbers'!Z63*Assumptions!G$21</f>
        <v>0</v>
      </c>
      <c r="AA63" s="51">
        <f>'Temporary Relocation Numbers'!AA63*Assumptions!H$21</f>
        <v>0</v>
      </c>
      <c r="AB63" s="52">
        <f>'Temporary Relocation Numbers'!AB63*Assumptions!C$21</f>
        <v>306635.41733366216</v>
      </c>
      <c r="AC63" s="52">
        <f>'Temporary Relocation Numbers'!AC63*Assumptions!D$21</f>
        <v>350087.23994838097</v>
      </c>
      <c r="AD63" s="52">
        <f>'Temporary Relocation Numbers'!AD63*Assumptions!E$21</f>
        <v>238326.89196401136</v>
      </c>
      <c r="AE63" s="52">
        <f>'Temporary Relocation Numbers'!AE63*Assumptions!F$21</f>
        <v>243210.31467051001</v>
      </c>
      <c r="AF63" s="52">
        <f>'Temporary Relocation Numbers'!AF63*Assumptions!G$21</f>
        <v>191618.58367594137</v>
      </c>
      <c r="AG63" s="52">
        <f>'Temporary Relocation Numbers'!AG63*Assumptions!H$21</f>
        <v>75741.487429012806</v>
      </c>
      <c r="AH63" s="53">
        <f>'Temporary Relocation Numbers'!AH63*Assumptions!C$21</f>
        <v>171386784.36124769</v>
      </c>
      <c r="AI63" s="53">
        <f>'Temporary Relocation Numbers'!AI63*Assumptions!D$21</f>
        <v>328046283.85681474</v>
      </c>
      <c r="AJ63" s="53">
        <f>'Temporary Relocation Numbers'!AJ63*Assumptions!E$21</f>
        <v>258983862.94181529</v>
      </c>
      <c r="AK63" s="53">
        <f>'Temporary Relocation Numbers'!AK63*Assumptions!F$21</f>
        <v>119721363.00047979</v>
      </c>
      <c r="AL63" s="53">
        <f>'Temporary Relocation Numbers'!AL63*Assumptions!G$21</f>
        <v>73573580.442457005</v>
      </c>
      <c r="AM63" s="53">
        <f>'Temporary Relocation Numbers'!AM63*Assumptions!H$21</f>
        <v>38775448.680655859</v>
      </c>
    </row>
    <row r="64" spans="1:39" x14ac:dyDescent="0.35">
      <c r="A64">
        <v>2083</v>
      </c>
      <c r="B64" s="51">
        <f>'Temporary Relocation Numbers'!B64*Assumptions!C$21</f>
        <v>0</v>
      </c>
      <c r="C64" s="51">
        <f>'Temporary Relocation Numbers'!C64*Assumptions!D$21</f>
        <v>0</v>
      </c>
      <c r="D64" s="51">
        <f>'Temporary Relocation Numbers'!D64*Assumptions!E$21</f>
        <v>0</v>
      </c>
      <c r="E64" s="51">
        <f>'Temporary Relocation Numbers'!E64*Assumptions!F$21</f>
        <v>0</v>
      </c>
      <c r="F64" s="51">
        <f>'Temporary Relocation Numbers'!F64*Assumptions!G$21</f>
        <v>0</v>
      </c>
      <c r="G64" s="51">
        <f>'Temporary Relocation Numbers'!G64*Assumptions!H$21</f>
        <v>0</v>
      </c>
      <c r="H64" s="52">
        <f>'Temporary Relocation Numbers'!H64*Assumptions!C$21</f>
        <v>331357.1618849666</v>
      </c>
      <c r="I64" s="52">
        <f>'Temporary Relocation Numbers'!I64*Assumptions!D$21</f>
        <v>385679.51595980488</v>
      </c>
      <c r="J64" s="52">
        <f>'Temporary Relocation Numbers'!J64*Assumptions!E$21</f>
        <v>265343.44831325085</v>
      </c>
      <c r="K64" s="52">
        <f>'Temporary Relocation Numbers'!K64*Assumptions!F$21</f>
        <v>245308.91234470502</v>
      </c>
      <c r="L64" s="52">
        <f>'Temporary Relocation Numbers'!L64*Assumptions!G$21</f>
        <v>196794.60556158971</v>
      </c>
      <c r="M64" s="52">
        <f>'Temporary Relocation Numbers'!M64*Assumptions!H$21</f>
        <v>83310.331387881233</v>
      </c>
      <c r="N64" s="53">
        <f>'Temporary Relocation Numbers'!N64*Assumptions!C$21</f>
        <v>186651133.40652549</v>
      </c>
      <c r="O64" s="53">
        <f>'Temporary Relocation Numbers'!O64*Assumptions!D$21</f>
        <v>364220737.16082704</v>
      </c>
      <c r="P64" s="53">
        <f>'Temporary Relocation Numbers'!P64*Assumptions!E$21</f>
        <v>290594425.44158536</v>
      </c>
      <c r="Q64" s="53">
        <f>'Temporary Relocation Numbers'!Q64*Assumptions!F$21</f>
        <v>121697664.79245837</v>
      </c>
      <c r="R64" s="53">
        <f>'Temporary Relocation Numbers'!R64*Assumptions!G$21</f>
        <v>76151192.776139572</v>
      </c>
      <c r="S64" s="53">
        <f>'Temporary Relocation Numbers'!S64*Assumptions!H$21</f>
        <v>42983435.022915214</v>
      </c>
      <c r="U64">
        <v>2083</v>
      </c>
      <c r="V64" s="51">
        <f>'Temporary Relocation Numbers'!V64*Assumptions!C$21</f>
        <v>0</v>
      </c>
      <c r="W64" s="51">
        <f>'Temporary Relocation Numbers'!W64*Assumptions!D$21</f>
        <v>0</v>
      </c>
      <c r="X64" s="51">
        <f>'Temporary Relocation Numbers'!X64*Assumptions!E$21</f>
        <v>0</v>
      </c>
      <c r="Y64" s="51">
        <f>'Temporary Relocation Numbers'!Y64*Assumptions!F$21</f>
        <v>0</v>
      </c>
      <c r="Z64" s="51">
        <f>'Temporary Relocation Numbers'!Z64*Assumptions!G$21</f>
        <v>0</v>
      </c>
      <c r="AA64" s="51">
        <f>'Temporary Relocation Numbers'!AA64*Assumptions!H$21</f>
        <v>0</v>
      </c>
      <c r="AB64" s="52">
        <f>'Temporary Relocation Numbers'!AB64*Assumptions!C$21</f>
        <v>308485.45623999031</v>
      </c>
      <c r="AC64" s="52">
        <f>'Temporary Relocation Numbers'!AC64*Assumptions!D$21</f>
        <v>352199.4389244332</v>
      </c>
      <c r="AD64" s="52">
        <f>'Temporary Relocation Numbers'!AD64*Assumptions!E$21</f>
        <v>239764.80160403808</v>
      </c>
      <c r="AE64" s="52">
        <f>'Temporary Relocation Numbers'!AE64*Assumptions!F$21</f>
        <v>244677.68771069325</v>
      </c>
      <c r="AF64" s="52">
        <f>'Temporary Relocation Numbers'!AF64*Assumptions!G$21</f>
        <v>192774.68572722605</v>
      </c>
      <c r="AG64" s="52">
        <f>'Temporary Relocation Numbers'!AG64*Assumptions!H$21</f>
        <v>76198.462359649609</v>
      </c>
      <c r="AH64" s="53">
        <f>'Temporary Relocation Numbers'!AH64*Assumptions!C$21</f>
        <v>173767664.22997195</v>
      </c>
      <c r="AI64" s="53">
        <f>'Temporary Relocation Numbers'!AI64*Assumptions!D$21</f>
        <v>332603454.33034557</v>
      </c>
      <c r="AJ64" s="53">
        <f>'Temporary Relocation Numbers'!AJ64*Assumptions!E$21</f>
        <v>262581628.47490859</v>
      </c>
      <c r="AK64" s="53">
        <f>'Temporary Relocation Numbers'!AK64*Assumptions!F$21</f>
        <v>121384514.47441871</v>
      </c>
      <c r="AL64" s="53">
        <f>'Temporary Relocation Numbers'!AL64*Assumptions!G$21</f>
        <v>74595653.744072735</v>
      </c>
      <c r="AM64" s="53">
        <f>'Temporary Relocation Numbers'!AM64*Assumptions!H$21</f>
        <v>39314111.480757929</v>
      </c>
    </row>
    <row r="65" spans="1:39" x14ac:dyDescent="0.35">
      <c r="A65">
        <v>2084</v>
      </c>
      <c r="B65" s="51">
        <f>'Temporary Relocation Numbers'!B65*Assumptions!C$21</f>
        <v>0</v>
      </c>
      <c r="C65" s="51">
        <f>'Temporary Relocation Numbers'!C65*Assumptions!D$21</f>
        <v>0</v>
      </c>
      <c r="D65" s="51">
        <f>'Temporary Relocation Numbers'!D65*Assumptions!E$21</f>
        <v>0</v>
      </c>
      <c r="E65" s="51">
        <f>'Temporary Relocation Numbers'!E65*Assumptions!F$21</f>
        <v>0</v>
      </c>
      <c r="F65" s="51">
        <f>'Temporary Relocation Numbers'!F65*Assumptions!G$21</f>
        <v>0</v>
      </c>
      <c r="G65" s="51">
        <f>'Temporary Relocation Numbers'!G65*Assumptions!H$21</f>
        <v>0</v>
      </c>
      <c r="H65" s="52">
        <f>'Temporary Relocation Numbers'!H65*Assumptions!C$21</f>
        <v>333356.35573774524</v>
      </c>
      <c r="I65" s="52">
        <f>'Temporary Relocation Numbers'!I65*Assumptions!D$21</f>
        <v>388006.45560723328</v>
      </c>
      <c r="J65" s="52">
        <f>'Temporary Relocation Numbers'!J65*Assumptions!E$21</f>
        <v>266944.358303321</v>
      </c>
      <c r="K65" s="52">
        <f>'Temporary Relocation Numbers'!K65*Assumptions!F$21</f>
        <v>246788.94695992669</v>
      </c>
      <c r="L65" s="52">
        <f>'Temporary Relocation Numbers'!L65*Assumptions!G$21</f>
        <v>197981.93636639451</v>
      </c>
      <c r="M65" s="52">
        <f>'Temporary Relocation Numbers'!M65*Assumptions!H$21</f>
        <v>83812.97180596106</v>
      </c>
      <c r="N65" s="53">
        <f>'Temporary Relocation Numbers'!N65*Assumptions!C$21</f>
        <v>189244063.35534504</v>
      </c>
      <c r="O65" s="53">
        <f>'Temporary Relocation Numbers'!O65*Assumptions!D$21</f>
        <v>369280437.79124606</v>
      </c>
      <c r="P65" s="53">
        <f>'Temporary Relocation Numbers'!P65*Assumptions!E$21</f>
        <v>294631320.2352879</v>
      </c>
      <c r="Q65" s="53">
        <f>'Temporary Relocation Numbers'!Q65*Assumptions!F$21</f>
        <v>123388270.75869428</v>
      </c>
      <c r="R65" s="53">
        <f>'Temporary Relocation Numbers'!R65*Assumptions!G$21</f>
        <v>77209073.887193561</v>
      </c>
      <c r="S65" s="53">
        <f>'Temporary Relocation Numbers'!S65*Assumptions!H$21</f>
        <v>43580554.547131076</v>
      </c>
      <c r="U65">
        <v>2084</v>
      </c>
      <c r="V65" s="51">
        <f>'Temporary Relocation Numbers'!V65*Assumptions!C$21</f>
        <v>0</v>
      </c>
      <c r="W65" s="51">
        <f>'Temporary Relocation Numbers'!W65*Assumptions!D$21</f>
        <v>0</v>
      </c>
      <c r="X65" s="51">
        <f>'Temporary Relocation Numbers'!X65*Assumptions!E$21</f>
        <v>0</v>
      </c>
      <c r="Y65" s="51">
        <f>'Temporary Relocation Numbers'!Y65*Assumptions!F$21</f>
        <v>0</v>
      </c>
      <c r="Z65" s="51">
        <f>'Temporary Relocation Numbers'!Z65*Assumptions!G$21</f>
        <v>0</v>
      </c>
      <c r="AA65" s="51">
        <f>'Temporary Relocation Numbers'!AA65*Assumptions!H$21</f>
        <v>0</v>
      </c>
      <c r="AB65" s="52">
        <f>'Temporary Relocation Numbers'!AB65*Assumptions!C$21</f>
        <v>310346.65707922465</v>
      </c>
      <c r="AC65" s="52">
        <f>'Temporary Relocation Numbers'!AC65*Assumptions!D$21</f>
        <v>354324.38153694343</v>
      </c>
      <c r="AD65" s="52">
        <f>'Temporary Relocation Numbers'!AD65*Assumptions!E$21</f>
        <v>241211.38665671271</v>
      </c>
      <c r="AE65" s="52">
        <f>'Temporary Relocation Numbers'!AE65*Assumptions!F$21</f>
        <v>246153.91392654041</v>
      </c>
      <c r="AF65" s="52">
        <f>'Temporary Relocation Numbers'!AF65*Assumptions!G$21</f>
        <v>193937.76294724099</v>
      </c>
      <c r="AG65" s="52">
        <f>'Temporary Relocation Numbers'!AG65*Assumptions!H$21</f>
        <v>76658.194380149827</v>
      </c>
      <c r="AH65" s="53">
        <f>'Temporary Relocation Numbers'!AH65*Assumptions!C$21</f>
        <v>176181618.92981818</v>
      </c>
      <c r="AI65" s="53">
        <f>'Temporary Relocation Numbers'!AI65*Assumptions!D$21</f>
        <v>337223932.34231478</v>
      </c>
      <c r="AJ65" s="53">
        <f>'Temporary Relocation Numbers'!AJ65*Assumptions!E$21</f>
        <v>266229373.63485622</v>
      </c>
      <c r="AK65" s="53">
        <f>'Temporary Relocation Numbers'!AK65*Assumptions!F$21</f>
        <v>123070770.20273583</v>
      </c>
      <c r="AL65" s="53">
        <f>'Temporary Relocation Numbers'!AL65*Assumptions!G$21</f>
        <v>75631925.536880493</v>
      </c>
      <c r="AM65" s="53">
        <f>'Temporary Relocation Numbers'!AM65*Assumptions!H$21</f>
        <v>39860257.30483748</v>
      </c>
    </row>
    <row r="66" spans="1:39" x14ac:dyDescent="0.35">
      <c r="A66">
        <v>2085</v>
      </c>
      <c r="B66" s="51">
        <f>'Temporary Relocation Numbers'!B66*Assumptions!C$21</f>
        <v>0</v>
      </c>
      <c r="C66" s="51">
        <f>'Temporary Relocation Numbers'!C66*Assumptions!D$21</f>
        <v>0</v>
      </c>
      <c r="D66" s="51">
        <f>'Temporary Relocation Numbers'!D66*Assumptions!E$21</f>
        <v>0</v>
      </c>
      <c r="E66" s="51">
        <f>'Temporary Relocation Numbers'!E66*Assumptions!F$21</f>
        <v>0</v>
      </c>
      <c r="F66" s="51">
        <f>'Temporary Relocation Numbers'!F66*Assumptions!G$21</f>
        <v>0</v>
      </c>
      <c r="G66" s="51">
        <f>'Temporary Relocation Numbers'!G66*Assumptions!H$21</f>
        <v>0</v>
      </c>
      <c r="H66" s="52">
        <f>'Temporary Relocation Numbers'!H66*Assumptions!C$21</f>
        <v>335367.61142748018</v>
      </c>
      <c r="I66" s="52">
        <f>'Temporary Relocation Numbers'!I66*Assumptions!D$21</f>
        <v>390347.4344968269</v>
      </c>
      <c r="J66" s="52">
        <f>'Temporary Relocation Numbers'!J66*Assumptions!E$21</f>
        <v>268554.92714426003</v>
      </c>
      <c r="K66" s="52">
        <f>'Temporary Relocation Numbers'!K66*Assumptions!F$21</f>
        <v>248277.91114253059</v>
      </c>
      <c r="L66" s="52">
        <f>'Temporary Relocation Numbers'!L66*Assumptions!G$21</f>
        <v>199176.43075394095</v>
      </c>
      <c r="M66" s="52">
        <f>'Temporary Relocation Numbers'!M66*Assumptions!H$21</f>
        <v>84318.644829789482</v>
      </c>
      <c r="N66" s="53">
        <f>'Temporary Relocation Numbers'!N66*Assumptions!C$21</f>
        <v>191873013.90364754</v>
      </c>
      <c r="O66" s="53">
        <f>'Temporary Relocation Numbers'!O66*Assumptions!D$21</f>
        <v>374410427.03474367</v>
      </c>
      <c r="P66" s="53">
        <f>'Temporary Relocation Numbers'!P66*Assumptions!E$21</f>
        <v>298724294.97460765</v>
      </c>
      <c r="Q66" s="53">
        <f>'Temporary Relocation Numbers'!Q66*Assumptions!F$21</f>
        <v>125102362.37305619</v>
      </c>
      <c r="R66" s="53">
        <f>'Temporary Relocation Numbers'!R66*Assumptions!G$21</f>
        <v>78281650.926234066</v>
      </c>
      <c r="S66" s="53">
        <f>'Temporary Relocation Numbers'!S66*Assumptions!H$21</f>
        <v>44185969.167492911</v>
      </c>
      <c r="U66">
        <v>2085</v>
      </c>
      <c r="V66" s="51">
        <f>'Temporary Relocation Numbers'!V66*Assumptions!C$21</f>
        <v>0</v>
      </c>
      <c r="W66" s="51">
        <f>'Temporary Relocation Numbers'!W66*Assumptions!D$21</f>
        <v>0</v>
      </c>
      <c r="X66" s="51">
        <f>'Temporary Relocation Numbers'!X66*Assumptions!E$21</f>
        <v>0</v>
      </c>
      <c r="Y66" s="51">
        <f>'Temporary Relocation Numbers'!Y66*Assumptions!F$21</f>
        <v>0</v>
      </c>
      <c r="Z66" s="51">
        <f>'Temporary Relocation Numbers'!Z66*Assumptions!G$21</f>
        <v>0</v>
      </c>
      <c r="AA66" s="51">
        <f>'Temporary Relocation Numbers'!AA66*Assumptions!H$21</f>
        <v>0</v>
      </c>
      <c r="AB66" s="52">
        <f>'Temporary Relocation Numbers'!AB66*Assumptions!C$21</f>
        <v>312219.08719521703</v>
      </c>
      <c r="AC66" s="52">
        <f>'Temporary Relocation Numbers'!AC66*Assumptions!D$21</f>
        <v>356462.14467273513</v>
      </c>
      <c r="AD66" s="52">
        <f>'Temporary Relocation Numbers'!AD66*Assumptions!E$21</f>
        <v>242666.69946383926</v>
      </c>
      <c r="AE66" s="52">
        <f>'Temporary Relocation Numbers'!AE66*Assumptions!F$21</f>
        <v>247639.04673236213</v>
      </c>
      <c r="AF66" s="52">
        <f>'Temporary Relocation Numbers'!AF66*Assumptions!G$21</f>
        <v>195107.85741962292</v>
      </c>
      <c r="AG66" s="52">
        <f>'Temporary Relocation Numbers'!AG66*Assumptions!H$21</f>
        <v>77120.700125002593</v>
      </c>
      <c r="AH66" s="53">
        <f>'Temporary Relocation Numbers'!AH66*Assumptions!C$21</f>
        <v>178629107.93145022</v>
      </c>
      <c r="AI66" s="53">
        <f>'Temporary Relocation Numbers'!AI66*Assumptions!D$21</f>
        <v>341908597.35168624</v>
      </c>
      <c r="AJ66" s="53">
        <f>'Temporary Relocation Numbers'!AJ66*Assumptions!E$21</f>
        <v>269927792.7312448</v>
      </c>
      <c r="AK66" s="53">
        <f>'Temporary Relocation Numbers'!AK66*Assumptions!F$21</f>
        <v>124780451.14631699</v>
      </c>
      <c r="AL66" s="53">
        <f>'Temporary Relocation Numbers'!AL66*Assumptions!G$21</f>
        <v>76682593.064220607</v>
      </c>
      <c r="AM66" s="53">
        <f>'Temporary Relocation Numbers'!AM66*Assumptions!H$21</f>
        <v>40413990.105957203</v>
      </c>
    </row>
    <row r="67" spans="1:39" x14ac:dyDescent="0.35">
      <c r="A67">
        <v>2086</v>
      </c>
      <c r="B67" s="51">
        <f>'Temporary Relocation Numbers'!B67*Assumptions!C$21</f>
        <v>0</v>
      </c>
      <c r="C67" s="51">
        <f>'Temporary Relocation Numbers'!C67*Assumptions!D$21</f>
        <v>0</v>
      </c>
      <c r="D67" s="51">
        <f>'Temporary Relocation Numbers'!D67*Assumptions!E$21</f>
        <v>0</v>
      </c>
      <c r="E67" s="51">
        <f>'Temporary Relocation Numbers'!E67*Assumptions!F$21</f>
        <v>0</v>
      </c>
      <c r="F67" s="51">
        <f>'Temporary Relocation Numbers'!F67*Assumptions!G$21</f>
        <v>0</v>
      </c>
      <c r="G67" s="51">
        <f>'Temporary Relocation Numbers'!G67*Assumptions!H$21</f>
        <v>0</v>
      </c>
      <c r="H67" s="52">
        <f>'Temporary Relocation Numbers'!H67*Assumptions!C$21</f>
        <v>337391.00172745995</v>
      </c>
      <c r="I67" s="52">
        <f>'Temporary Relocation Numbers'!I67*Assumptions!D$21</f>
        <v>392702.53733225289</v>
      </c>
      <c r="J67" s="52">
        <f>'Temporary Relocation Numbers'!J67*Assumptions!E$21</f>
        <v>270175.21311129938</v>
      </c>
      <c r="K67" s="52">
        <f>'Temporary Relocation Numbers'!K67*Assumptions!F$21</f>
        <v>249775.85876772529</v>
      </c>
      <c r="L67" s="52">
        <f>'Temporary Relocation Numbers'!L67*Assumptions!G$21</f>
        <v>200378.13194463347</v>
      </c>
      <c r="M67" s="52">
        <f>'Temporary Relocation Numbers'!M67*Assumptions!H$21</f>
        <v>84827.368756139564</v>
      </c>
      <c r="N67" s="53">
        <f>'Temporary Relocation Numbers'!N67*Assumptions!C$21</f>
        <v>194538485.44427547</v>
      </c>
      <c r="O67" s="53">
        <f>'Temporary Relocation Numbers'!O67*Assumptions!D$21</f>
        <v>379611681.3303405</v>
      </c>
      <c r="P67" s="53">
        <f>'Temporary Relocation Numbers'!P67*Assumptions!E$21</f>
        <v>302874128.71385771</v>
      </c>
      <c r="Q67" s="53">
        <f>'Temporary Relocation Numbers'!Q67*Assumptions!F$21</f>
        <v>126840265.89469552</v>
      </c>
      <c r="R67" s="53">
        <f>'Temporary Relocation Numbers'!R67*Assumptions!G$21</f>
        <v>79369128.046919882</v>
      </c>
      <c r="S67" s="53">
        <f>'Temporary Relocation Numbers'!S67*Assumptions!H$21</f>
        <v>44799794.118249968</v>
      </c>
      <c r="U67">
        <v>2086</v>
      </c>
      <c r="V67" s="51">
        <f>'Temporary Relocation Numbers'!V67*Assumptions!C$21</f>
        <v>0</v>
      </c>
      <c r="W67" s="51">
        <f>'Temporary Relocation Numbers'!W67*Assumptions!D$21</f>
        <v>0</v>
      </c>
      <c r="X67" s="51">
        <f>'Temporary Relocation Numbers'!X67*Assumptions!E$21</f>
        <v>0</v>
      </c>
      <c r="Y67" s="51">
        <f>'Temporary Relocation Numbers'!Y67*Assumptions!F$21</f>
        <v>0</v>
      </c>
      <c r="Z67" s="51">
        <f>'Temporary Relocation Numbers'!Z67*Assumptions!G$21</f>
        <v>0</v>
      </c>
      <c r="AA67" s="51">
        <f>'Temporary Relocation Numbers'!AA67*Assumptions!H$21</f>
        <v>0</v>
      </c>
      <c r="AB67" s="52">
        <f>'Temporary Relocation Numbers'!AB67*Assumptions!C$21</f>
        <v>314102.81433812843</v>
      </c>
      <c r="AC67" s="52">
        <f>'Temporary Relocation Numbers'!AC67*Assumptions!D$21</f>
        <v>358612.80568251712</v>
      </c>
      <c r="AD67" s="52">
        <f>'Temporary Relocation Numbers'!AD67*Assumptions!E$21</f>
        <v>244130.79268301823</v>
      </c>
      <c r="AE67" s="52">
        <f>'Temporary Relocation Numbers'!AE67*Assumptions!F$21</f>
        <v>249133.13986473612</v>
      </c>
      <c r="AF67" s="52">
        <f>'Temporary Relocation Numbers'!AF67*Assumptions!G$21</f>
        <v>196285.011481914</v>
      </c>
      <c r="AG67" s="52">
        <f>'Temporary Relocation Numbers'!AG67*Assumptions!H$21</f>
        <v>77585.996329058718</v>
      </c>
      <c r="AH67" s="53">
        <f>'Temporary Relocation Numbers'!AH67*Assumptions!C$21</f>
        <v>181110597.08843052</v>
      </c>
      <c r="AI67" s="53">
        <f>'Temporary Relocation Numbers'!AI67*Assumptions!D$21</f>
        <v>346658341.03473783</v>
      </c>
      <c r="AJ67" s="53">
        <f>'Temporary Relocation Numbers'!AJ67*Assumptions!E$21</f>
        <v>273677589.71890736</v>
      </c>
      <c r="AK67" s="53">
        <f>'Temporary Relocation Numbers'!AK67*Assumptions!F$21</f>
        <v>126513882.72478916</v>
      </c>
      <c r="AL67" s="53">
        <f>'Temporary Relocation Numbers'!AL67*Assumptions!G$21</f>
        <v>77747856.309508845</v>
      </c>
      <c r="AM67" s="53">
        <f>'Temporary Relocation Numbers'!AM67*Assumptions!H$21</f>
        <v>40975415.281280398</v>
      </c>
    </row>
    <row r="68" spans="1:39" x14ac:dyDescent="0.35">
      <c r="A68">
        <v>2087</v>
      </c>
      <c r="B68" s="51">
        <f>'Temporary Relocation Numbers'!B68*Assumptions!C$21</f>
        <v>0</v>
      </c>
      <c r="C68" s="51">
        <f>'Temporary Relocation Numbers'!C68*Assumptions!D$21</f>
        <v>0</v>
      </c>
      <c r="D68" s="51">
        <f>'Temporary Relocation Numbers'!D68*Assumptions!E$21</f>
        <v>0</v>
      </c>
      <c r="E68" s="51">
        <f>'Temporary Relocation Numbers'!E68*Assumptions!F$21</f>
        <v>0</v>
      </c>
      <c r="F68" s="51">
        <f>'Temporary Relocation Numbers'!F68*Assumptions!G$21</f>
        <v>0</v>
      </c>
      <c r="G68" s="51">
        <f>'Temporary Relocation Numbers'!G68*Assumptions!H$21</f>
        <v>0</v>
      </c>
      <c r="H68" s="52">
        <f>'Temporary Relocation Numbers'!H68*Assumptions!C$21</f>
        <v>339426.59985003958</v>
      </c>
      <c r="I68" s="52">
        <f>'Temporary Relocation Numbers'!I68*Assumptions!D$21</f>
        <v>395071.84932822455</v>
      </c>
      <c r="J68" s="52">
        <f>'Temporary Relocation Numbers'!J68*Assumptions!E$21</f>
        <v>271805.27483126539</v>
      </c>
      <c r="K68" s="52">
        <f>'Temporary Relocation Numbers'!K68*Assumptions!F$21</f>
        <v>251282.84403576754</v>
      </c>
      <c r="L68" s="52">
        <f>'Temporary Relocation Numbers'!L68*Assumptions!G$21</f>
        <v>201587.08341964049</v>
      </c>
      <c r="M68" s="52">
        <f>'Temporary Relocation Numbers'!M68*Assumptions!H$21</f>
        <v>85339.161992175112</v>
      </c>
      <c r="N68" s="53">
        <f>'Temporary Relocation Numbers'!N68*Assumptions!C$21</f>
        <v>197240985.32145447</v>
      </c>
      <c r="O68" s="53">
        <f>'Temporary Relocation Numbers'!O68*Assumptions!D$21</f>
        <v>384885190.68160349</v>
      </c>
      <c r="P68" s="53">
        <f>'Temporary Relocation Numbers'!P68*Assumptions!E$21</f>
        <v>307081611.32985836</v>
      </c>
      <c r="Q68" s="53">
        <f>'Temporary Relocation Numbers'!Q68*Assumptions!F$21</f>
        <v>128602312.11510751</v>
      </c>
      <c r="R68" s="53">
        <f>'Temporary Relocation Numbers'!R68*Assumptions!G$21</f>
        <v>80471712.238982171</v>
      </c>
      <c r="S68" s="53">
        <f>'Temporary Relocation Numbers'!S68*Assumptions!H$21</f>
        <v>45422146.234468617</v>
      </c>
      <c r="U68">
        <v>2087</v>
      </c>
      <c r="V68" s="51">
        <f>'Temporary Relocation Numbers'!V68*Assumptions!C$21</f>
        <v>0</v>
      </c>
      <c r="W68" s="51">
        <f>'Temporary Relocation Numbers'!W68*Assumptions!D$21</f>
        <v>0</v>
      </c>
      <c r="X68" s="51">
        <f>'Temporary Relocation Numbers'!X68*Assumptions!E$21</f>
        <v>0</v>
      </c>
      <c r="Y68" s="51">
        <f>'Temporary Relocation Numbers'!Y68*Assumptions!F$21</f>
        <v>0</v>
      </c>
      <c r="Z68" s="51">
        <f>'Temporary Relocation Numbers'!Z68*Assumptions!G$21</f>
        <v>0</v>
      </c>
      <c r="AA68" s="51">
        <f>'Temporary Relocation Numbers'!AA68*Assumptions!H$21</f>
        <v>0</v>
      </c>
      <c r="AB68" s="52">
        <f>'Temporary Relocation Numbers'!AB68*Assumptions!C$21</f>
        <v>315997.90666688059</v>
      </c>
      <c r="AC68" s="52">
        <f>'Temporary Relocation Numbers'!AC68*Assumptions!D$21</f>
        <v>360776.44238368201</v>
      </c>
      <c r="AD68" s="52">
        <f>'Temporary Relocation Numbers'!AD68*Assumptions!E$21</f>
        <v>245603.71928955193</v>
      </c>
      <c r="AE68" s="52">
        <f>'Temporary Relocation Numbers'!AE68*Assumptions!F$21</f>
        <v>250636.24738445209</v>
      </c>
      <c r="AF68" s="52">
        <f>'Temporary Relocation Numbers'!AF68*Assumptions!G$21</f>
        <v>197469.26772709345</v>
      </c>
      <c r="AG68" s="52">
        <f>'Temporary Relocation Numbers'!AG68*Assumptions!H$21</f>
        <v>78054.09982813627</v>
      </c>
      <c r="AH68" s="53">
        <f>'Temporary Relocation Numbers'!AH68*Assumptions!C$21</f>
        <v>183626558.72589016</v>
      </c>
      <c r="AI68" s="53">
        <f>'Temporary Relocation Numbers'!AI68*Assumptions!D$21</f>
        <v>351474067.45478237</v>
      </c>
      <c r="AJ68" s="53">
        <f>'Temporary Relocation Numbers'!AJ68*Assumptions!E$21</f>
        <v>277479478.33191317</v>
      </c>
      <c r="AK68" s="53">
        <f>'Temporary Relocation Numbers'!AK68*Assumptions!F$21</f>
        <v>128271394.87846075</v>
      </c>
      <c r="AL68" s="53">
        <f>'Temporary Relocation Numbers'!AL68*Assumptions!G$21</f>
        <v>78827918.034300864</v>
      </c>
      <c r="AM68" s="53">
        <f>'Temporary Relocation Numbers'!AM68*Assumptions!H$21</f>
        <v>41544639.692132197</v>
      </c>
    </row>
    <row r="69" spans="1:39" x14ac:dyDescent="0.35">
      <c r="A69">
        <v>2088</v>
      </c>
      <c r="B69" s="51">
        <f>'Temporary Relocation Numbers'!B69*Assumptions!C$21</f>
        <v>0</v>
      </c>
      <c r="C69" s="51">
        <f>'Temporary Relocation Numbers'!C69*Assumptions!D$21</f>
        <v>0</v>
      </c>
      <c r="D69" s="51">
        <f>'Temporary Relocation Numbers'!D69*Assumptions!E$21</f>
        <v>0</v>
      </c>
      <c r="E69" s="51">
        <f>'Temporary Relocation Numbers'!E69*Assumptions!F$21</f>
        <v>0</v>
      </c>
      <c r="F69" s="51">
        <f>'Temporary Relocation Numbers'!F69*Assumptions!G$21</f>
        <v>0</v>
      </c>
      <c r="G69" s="51">
        <f>'Temporary Relocation Numbers'!G69*Assumptions!H$21</f>
        <v>0</v>
      </c>
      <c r="H69" s="52">
        <f>'Temporary Relocation Numbers'!H69*Assumptions!C$21</f>
        <v>341474.47944929003</v>
      </c>
      <c r="I69" s="52">
        <f>'Temporary Relocation Numbers'!I69*Assumptions!D$21</f>
        <v>397455.45621358609</v>
      </c>
      <c r="J69" s="52">
        <f>'Temporary Relocation Numbers'!J69*Assumptions!E$21</f>
        <v>273445.17128470045</v>
      </c>
      <c r="K69" s="52">
        <f>'Temporary Relocation Numbers'!K69*Assumptions!F$21</f>
        <v>252798.92147392305</v>
      </c>
      <c r="L69" s="52">
        <f>'Temporary Relocation Numbers'!L69*Assumptions!G$21</f>
        <v>202803.32892246754</v>
      </c>
      <c r="M69" s="52">
        <f>'Temporary Relocation Numbers'!M69*Assumptions!H$21</f>
        <v>85854.043056116803</v>
      </c>
      <c r="N69" s="53">
        <f>'Temporary Relocation Numbers'!N69*Assumptions!C$21</f>
        <v>199981027.92736122</v>
      </c>
      <c r="O69" s="53">
        <f>'Temporary Relocation Numbers'!O69*Assumptions!D$21</f>
        <v>390231958.8450833</v>
      </c>
      <c r="P69" s="53">
        <f>'Temporary Relocation Numbers'!P69*Assumptions!E$21</f>
        <v>311347543.6722821</v>
      </c>
      <c r="Q69" s="53">
        <f>'Temporary Relocation Numbers'!Q69*Assumptions!F$21</f>
        <v>130388836.42109407</v>
      </c>
      <c r="R69" s="53">
        <f>'Temporary Relocation Numbers'!R69*Assumptions!G$21</f>
        <v>81589613.367623001</v>
      </c>
      <c r="S69" s="53">
        <f>'Temporary Relocation Numbers'!S69*Assumptions!H$21</f>
        <v>46053143.974270687</v>
      </c>
      <c r="U69">
        <v>2088</v>
      </c>
      <c r="V69" s="51">
        <f>'Temporary Relocation Numbers'!V69*Assumptions!C$21</f>
        <v>0</v>
      </c>
      <c r="W69" s="51">
        <f>'Temporary Relocation Numbers'!W69*Assumptions!D$21</f>
        <v>0</v>
      </c>
      <c r="X69" s="51">
        <f>'Temporary Relocation Numbers'!X69*Assumptions!E$21</f>
        <v>0</v>
      </c>
      <c r="Y69" s="51">
        <f>'Temporary Relocation Numbers'!Y69*Assumptions!F$21</f>
        <v>0</v>
      </c>
      <c r="Z69" s="51">
        <f>'Temporary Relocation Numbers'!Z69*Assumptions!G$21</f>
        <v>0</v>
      </c>
      <c r="AA69" s="51">
        <f>'Temporary Relocation Numbers'!AA69*Assumptions!H$21</f>
        <v>0</v>
      </c>
      <c r="AB69" s="52">
        <f>'Temporary Relocation Numbers'!AB69*Assumptions!C$21</f>
        <v>317904.43275162129</v>
      </c>
      <c r="AC69" s="52">
        <f>'Temporary Relocation Numbers'!AC69*Assumptions!D$21</f>
        <v>362953.13306312234</v>
      </c>
      <c r="AD69" s="52">
        <f>'Temporary Relocation Numbers'!AD69*Assumptions!E$21</f>
        <v>247085.53257836108</v>
      </c>
      <c r="AE69" s="52">
        <f>'Temporary Relocation Numbers'!AE69*Assumptions!F$21</f>
        <v>252148.42367846693</v>
      </c>
      <c r="AF69" s="52">
        <f>'Temporary Relocation Numbers'!AF69*Assumptions!G$21</f>
        <v>198660.66900511913</v>
      </c>
      <c r="AG69" s="52">
        <f>'Temporary Relocation Numbers'!AG69*Assumptions!H$21</f>
        <v>78525.027559629671</v>
      </c>
      <c r="AH69" s="53">
        <f>'Temporary Relocation Numbers'!AH69*Assumptions!C$21</f>
        <v>186177471.73043117</v>
      </c>
      <c r="AI69" s="53">
        <f>'Temporary Relocation Numbers'!AI69*Assumptions!D$21</f>
        <v>356356693.23424655</v>
      </c>
      <c r="AJ69" s="53">
        <f>'Temporary Relocation Numbers'!AJ69*Assumptions!E$21</f>
        <v>281334182.21941966</v>
      </c>
      <c r="AK69" s="53">
        <f>'Temporary Relocation Numbers'!AK69*Assumptions!F$21</f>
        <v>130053322.13112208</v>
      </c>
      <c r="AL69" s="53">
        <f>'Temporary Relocation Numbers'!AL69*Assumptions!G$21</f>
        <v>79922983.816886052</v>
      </c>
      <c r="AM69" s="53">
        <f>'Temporary Relocation Numbers'!AM69*Assumptions!H$21</f>
        <v>42121771.684339426</v>
      </c>
    </row>
    <row r="70" spans="1:39" x14ac:dyDescent="0.35">
      <c r="A70">
        <v>2089</v>
      </c>
      <c r="B70" s="51">
        <f>'Temporary Relocation Numbers'!B70*Assumptions!C$21</f>
        <v>0</v>
      </c>
      <c r="C70" s="51">
        <f>'Temporary Relocation Numbers'!C70*Assumptions!D$21</f>
        <v>0</v>
      </c>
      <c r="D70" s="51">
        <f>'Temporary Relocation Numbers'!D70*Assumptions!E$21</f>
        <v>0</v>
      </c>
      <c r="E70" s="51">
        <f>'Temporary Relocation Numbers'!E70*Assumptions!F$21</f>
        <v>0</v>
      </c>
      <c r="F70" s="51">
        <f>'Temporary Relocation Numbers'!F70*Assumptions!G$21</f>
        <v>0</v>
      </c>
      <c r="G70" s="51">
        <f>'Temporary Relocation Numbers'!G70*Assumptions!H$21</f>
        <v>0</v>
      </c>
      <c r="H70" s="52">
        <f>'Temporary Relocation Numbers'!H70*Assumptions!C$21</f>
        <v>343534.71462366293</v>
      </c>
      <c r="I70" s="52">
        <f>'Temporary Relocation Numbers'!I70*Assumptions!D$21</f>
        <v>399853.4442344135</v>
      </c>
      <c r="J70" s="52">
        <f>'Temporary Relocation Numbers'!J70*Assumptions!E$21</f>
        <v>275094.96180799732</v>
      </c>
      <c r="K70" s="52">
        <f>'Temporary Relocation Numbers'!K70*Assumptions!F$21</f>
        <v>254324.14593843956</v>
      </c>
      <c r="L70" s="52">
        <f>'Temporary Relocation Numbers'!L70*Assumptions!G$21</f>
        <v>204026.9124605399</v>
      </c>
      <c r="M70" s="52">
        <f>'Temporary Relocation Numbers'!M70*Assumptions!H$21</f>
        <v>86372.030577912286</v>
      </c>
      <c r="N70" s="53">
        <f>'Temporary Relocation Numbers'!N70*Assumptions!C$21</f>
        <v>202759134.80003256</v>
      </c>
      <c r="O70" s="53">
        <f>'Temporary Relocation Numbers'!O70*Assumptions!D$21</f>
        <v>395653003.52136797</v>
      </c>
      <c r="P70" s="53">
        <f>'Temporary Relocation Numbers'!P70*Assumptions!E$21</f>
        <v>315672737.71608657</v>
      </c>
      <c r="Q70" s="53">
        <f>'Temporary Relocation Numbers'!Q70*Assumptions!F$21</f>
        <v>132200178.85860088</v>
      </c>
      <c r="R70" s="53">
        <f>'Temporary Relocation Numbers'!R70*Assumptions!G$21</f>
        <v>82723044.213460654</v>
      </c>
      <c r="S70" s="53">
        <f>'Temporary Relocation Numbers'!S70*Assumptions!H$21</f>
        <v>46692907.441380754</v>
      </c>
      <c r="U70">
        <v>2089</v>
      </c>
      <c r="V70" s="51">
        <f>'Temporary Relocation Numbers'!V70*Assumptions!C$21</f>
        <v>0</v>
      </c>
      <c r="W70" s="51">
        <f>'Temporary Relocation Numbers'!W70*Assumptions!D$21</f>
        <v>0</v>
      </c>
      <c r="X70" s="51">
        <f>'Temporary Relocation Numbers'!X70*Assumptions!E$21</f>
        <v>0</v>
      </c>
      <c r="Y70" s="51">
        <f>'Temporary Relocation Numbers'!Y70*Assumptions!F$21</f>
        <v>0</v>
      </c>
      <c r="Z70" s="51">
        <f>'Temporary Relocation Numbers'!Z70*Assumptions!G$21</f>
        <v>0</v>
      </c>
      <c r="AA70" s="51">
        <f>'Temporary Relocation Numbers'!AA70*Assumptions!H$21</f>
        <v>0</v>
      </c>
      <c r="AB70" s="52">
        <f>'Temporary Relocation Numbers'!AB70*Assumptions!C$21</f>
        <v>319822.46157620643</v>
      </c>
      <c r="AC70" s="52">
        <f>'Temporary Relocation Numbers'!AC70*Assumptions!D$21</f>
        <v>365142.95648006251</v>
      </c>
      <c r="AD70" s="52">
        <f>'Temporary Relocation Numbers'!AD70*Assumptions!E$21</f>
        <v>248576.28616591342</v>
      </c>
      <c r="AE70" s="52">
        <f>'Temporary Relocation Numbers'!AE70*Assumptions!F$21</f>
        <v>253669.72346187339</v>
      </c>
      <c r="AF70" s="52">
        <f>'Temporary Relocation Numbers'!AF70*Assumptions!G$21</f>
        <v>199859.25842447739</v>
      </c>
      <c r="AG70" s="52">
        <f>'Temporary Relocation Numbers'!AG70*Assumptions!H$21</f>
        <v>78998.796563122582</v>
      </c>
      <c r="AH70" s="53">
        <f>'Temporary Relocation Numbers'!AH70*Assumptions!C$21</f>
        <v>188763821.64127752</v>
      </c>
      <c r="AI70" s="53">
        <f>'Temporary Relocation Numbers'!AI70*Assumptions!D$21</f>
        <v>361307147.7291404</v>
      </c>
      <c r="AJ70" s="53">
        <f>'Temporary Relocation Numbers'!AJ70*Assumptions!E$21</f>
        <v>285242435.08341151</v>
      </c>
      <c r="AK70" s="53">
        <f>'Temporary Relocation Numbers'!AK70*Assumptions!F$21</f>
        <v>131860003.65371853</v>
      </c>
      <c r="AL70" s="53">
        <f>'Temporary Relocation Numbers'!AL70*Assumptions!G$21</f>
        <v>81033262.091416895</v>
      </c>
      <c r="AM70" s="53">
        <f>'Temporary Relocation Numbers'!AM70*Assumptions!H$21</f>
        <v>42706921.108853139</v>
      </c>
    </row>
    <row r="71" spans="1:39" x14ac:dyDescent="0.35">
      <c r="A71">
        <v>2090</v>
      </c>
      <c r="B71" s="51">
        <f>'Temporary Relocation Numbers'!B71*Assumptions!C$21</f>
        <v>0</v>
      </c>
      <c r="C71" s="51">
        <f>'Temporary Relocation Numbers'!C71*Assumptions!D$21</f>
        <v>0</v>
      </c>
      <c r="D71" s="51">
        <f>'Temporary Relocation Numbers'!D71*Assumptions!E$21</f>
        <v>0</v>
      </c>
      <c r="E71" s="51">
        <f>'Temporary Relocation Numbers'!E71*Assumptions!F$21</f>
        <v>0</v>
      </c>
      <c r="F71" s="51">
        <f>'Temporary Relocation Numbers'!F71*Assumptions!G$21</f>
        <v>0</v>
      </c>
      <c r="G71" s="51">
        <f>'Temporary Relocation Numbers'!G71*Assumptions!H$21</f>
        <v>0</v>
      </c>
      <c r="H71" s="52">
        <f>'Temporary Relocation Numbers'!H71*Assumptions!C$21</f>
        <v>329399.61505359673</v>
      </c>
      <c r="I71" s="52">
        <f>'Temporary Relocation Numbers'!I71*Assumptions!D$21</f>
        <v>383401.0509038617</v>
      </c>
      <c r="J71" s="52">
        <f>'Temporary Relocation Numbers'!J71*Assumptions!E$21</f>
        <v>263775.88833200414</v>
      </c>
      <c r="K71" s="52">
        <f>'Temporary Relocation Numbers'!K71*Assumptions!F$21</f>
        <v>243859.70967367938</v>
      </c>
      <c r="L71" s="52">
        <f>'Temporary Relocation Numbers'!L71*Assumptions!G$21</f>
        <v>195632.00912227831</v>
      </c>
      <c r="M71" s="52">
        <f>'Temporary Relocation Numbers'!M71*Assumptions!H$21</f>
        <v>82818.161928494854</v>
      </c>
      <c r="N71" s="53">
        <f>'Temporary Relocation Numbers'!N71*Assumptions!C$21</f>
        <v>195935054.50575927</v>
      </c>
      <c r="O71" s="53">
        <f>'Temporary Relocation Numbers'!O71*Assumptions!D$21</f>
        <v>382336869.24528211</v>
      </c>
      <c r="P71" s="53">
        <f>'Temporary Relocation Numbers'!P71*Assumptions!E$21</f>
        <v>305048426.70286298</v>
      </c>
      <c r="Q71" s="53">
        <f>'Temporary Relocation Numbers'!Q71*Assumptions!F$21</f>
        <v>127750837.34637696</v>
      </c>
      <c r="R71" s="53">
        <f>'Temporary Relocation Numbers'!R71*Assumptions!G$21</f>
        <v>79938909.745456949</v>
      </c>
      <c r="S71" s="53">
        <f>'Temporary Relocation Numbers'!S71*Assumptions!H$21</f>
        <v>45121406.606820069</v>
      </c>
      <c r="U71">
        <v>2090</v>
      </c>
      <c r="V71" s="51">
        <f>'Temporary Relocation Numbers'!V71*Assumptions!C$21</f>
        <v>0</v>
      </c>
      <c r="W71" s="51">
        <f>'Temporary Relocation Numbers'!W71*Assumptions!D$21</f>
        <v>0</v>
      </c>
      <c r="X71" s="51">
        <f>'Temporary Relocation Numbers'!X71*Assumptions!E$21</f>
        <v>0</v>
      </c>
      <c r="Y71" s="51">
        <f>'Temporary Relocation Numbers'!Y71*Assumptions!F$21</f>
        <v>0</v>
      </c>
      <c r="Z71" s="51">
        <f>'Temporary Relocation Numbers'!Z71*Assumptions!G$21</f>
        <v>0</v>
      </c>
      <c r="AA71" s="51">
        <f>'Temporary Relocation Numbers'!AA71*Assumptions!H$21</f>
        <v>0</v>
      </c>
      <c r="AB71" s="52">
        <f>'Temporary Relocation Numbers'!AB71*Assumptions!C$21</f>
        <v>306663.02776447142</v>
      </c>
      <c r="AC71" s="52">
        <f>'Temporary Relocation Numbers'!AC71*Assumptions!D$21</f>
        <v>350118.76291986229</v>
      </c>
      <c r="AD71" s="52">
        <f>'Temporary Relocation Numbers'!AD71*Assumptions!E$21</f>
        <v>238348.35167736662</v>
      </c>
      <c r="AE71" s="52">
        <f>'Temporary Relocation Numbers'!AE71*Assumptions!F$21</f>
        <v>243232.21410281846</v>
      </c>
      <c r="AF71" s="52">
        <f>'Temporary Relocation Numbers'!AF71*Assumptions!G$21</f>
        <v>191635.83762426986</v>
      </c>
      <c r="AG71" s="52">
        <f>'Temporary Relocation Numbers'!AG71*Assumptions!H$21</f>
        <v>75748.307434073649</v>
      </c>
      <c r="AH71" s="53">
        <f>'Temporary Relocation Numbers'!AH71*Assumptions!C$21</f>
        <v>182410768.90802151</v>
      </c>
      <c r="AI71" s="53">
        <f>'Temporary Relocation Numbers'!AI71*Assumptions!D$21</f>
        <v>349146960.76922774</v>
      </c>
      <c r="AJ71" s="53">
        <f>'Temporary Relocation Numbers'!AJ71*Assumptions!E$21</f>
        <v>275642289.16513789</v>
      </c>
      <c r="AK71" s="53">
        <f>'Temporary Relocation Numbers'!AK71*Assumptions!F$21</f>
        <v>127422111.10982114</v>
      </c>
      <c r="AL71" s="53">
        <f>'Temporary Relocation Numbers'!AL71*Assumptions!G$21</f>
        <v>78305999.087636128</v>
      </c>
      <c r="AM71" s="53">
        <f>'Temporary Relocation Numbers'!AM71*Assumptions!H$21</f>
        <v>41269573.000934698</v>
      </c>
    </row>
    <row r="72" spans="1:39" x14ac:dyDescent="0.35">
      <c r="A72">
        <v>2091</v>
      </c>
      <c r="B72" s="51">
        <f>'Temporary Relocation Numbers'!B72*Assumptions!C$21</f>
        <v>0</v>
      </c>
      <c r="C72" s="51">
        <f>'Temporary Relocation Numbers'!C72*Assumptions!D$21</f>
        <v>0</v>
      </c>
      <c r="D72" s="51">
        <f>'Temporary Relocation Numbers'!D72*Assumptions!E$21</f>
        <v>0</v>
      </c>
      <c r="E72" s="51">
        <f>'Temporary Relocation Numbers'!E72*Assumptions!F$21</f>
        <v>0</v>
      </c>
      <c r="F72" s="51">
        <f>'Temporary Relocation Numbers'!F72*Assumptions!G$21</f>
        <v>0</v>
      </c>
      <c r="G72" s="51">
        <f>'Temporary Relocation Numbers'!G72*Assumptions!H$21</f>
        <v>0</v>
      </c>
      <c r="H72" s="52">
        <f>'Temporary Relocation Numbers'!H72*Assumptions!C$21</f>
        <v>331386.99834049068</v>
      </c>
      <c r="I72" s="52">
        <f>'Temporary Relocation Numbers'!I72*Assumptions!D$21</f>
        <v>385714.24377331889</v>
      </c>
      <c r="J72" s="52">
        <f>'Temporary Relocation Numbers'!J72*Assumptions!E$21</f>
        <v>265367.34068349318</v>
      </c>
      <c r="K72" s="52">
        <f>'Temporary Relocation Numbers'!K72*Assumptions!F$21</f>
        <v>245331.00074144042</v>
      </c>
      <c r="L72" s="52">
        <f>'Temporary Relocation Numbers'!L72*Assumptions!G$21</f>
        <v>196812.3255754346</v>
      </c>
      <c r="M72" s="52">
        <f>'Temporary Relocation Numbers'!M72*Assumptions!H$21</f>
        <v>83317.832915788487</v>
      </c>
      <c r="N72" s="53">
        <f>'Temporary Relocation Numbers'!N72*Assumptions!C$21</f>
        <v>198656955.31385696</v>
      </c>
      <c r="O72" s="53">
        <f>'Temporary Relocation Numbers'!O72*Assumptions!D$21</f>
        <v>387648236.50413918</v>
      </c>
      <c r="P72" s="53">
        <f>'Temporary Relocation Numbers'!P72*Assumptions!E$21</f>
        <v>309286114.34505594</v>
      </c>
      <c r="Q72" s="53">
        <f>'Temporary Relocation Numbers'!Q72*Assumptions!F$21</f>
        <v>129525533.09076729</v>
      </c>
      <c r="R72" s="53">
        <f>'Temporary Relocation Numbers'!R72*Assumptions!G$21</f>
        <v>81049409.260632843</v>
      </c>
      <c r="S72" s="53">
        <f>'Temporary Relocation Numbers'!S72*Assumptions!H$21</f>
        <v>45748226.516179353</v>
      </c>
      <c r="U72">
        <v>2091</v>
      </c>
      <c r="V72" s="51">
        <f>'Temporary Relocation Numbers'!V72*Assumptions!C$21</f>
        <v>0</v>
      </c>
      <c r="W72" s="51">
        <f>'Temporary Relocation Numbers'!W72*Assumptions!D$21</f>
        <v>0</v>
      </c>
      <c r="X72" s="51">
        <f>'Temporary Relocation Numbers'!X72*Assumptions!E$21</f>
        <v>0</v>
      </c>
      <c r="Y72" s="51">
        <f>'Temporary Relocation Numbers'!Y72*Assumptions!F$21</f>
        <v>0</v>
      </c>
      <c r="Z72" s="51">
        <f>'Temporary Relocation Numbers'!Z72*Assumptions!G$21</f>
        <v>0</v>
      </c>
      <c r="AA72" s="51">
        <f>'Temporary Relocation Numbers'!AA72*Assumptions!H$21</f>
        <v>0</v>
      </c>
      <c r="AB72" s="52">
        <f>'Temporary Relocation Numbers'!AB72*Assumptions!C$21</f>
        <v>308513.23325420229</v>
      </c>
      <c r="AC72" s="52">
        <f>'Temporary Relocation Numbers'!AC72*Assumptions!D$21</f>
        <v>352231.15208504599</v>
      </c>
      <c r="AD72" s="52">
        <f>'Temporary Relocation Numbers'!AD72*Assumptions!E$21</f>
        <v>239786.39079136268</v>
      </c>
      <c r="AE72" s="52">
        <f>'Temporary Relocation Numbers'!AE72*Assumptions!F$21</f>
        <v>244699.71926994956</v>
      </c>
      <c r="AF72" s="52">
        <f>'Temporary Relocation Numbers'!AF72*Assumptions!G$21</f>
        <v>192792.04377466996</v>
      </c>
      <c r="AG72" s="52">
        <f>'Temporary Relocation Numbers'!AG72*Assumptions!H$21</f>
        <v>76205.323512190473</v>
      </c>
      <c r="AH72" s="53">
        <f>'Temporary Relocation Numbers'!AH72*Assumptions!C$21</f>
        <v>184944792.34016785</v>
      </c>
      <c r="AI72" s="53">
        <f>'Temporary Relocation Numbers'!AI72*Assumptions!D$21</f>
        <v>353997258.7266801</v>
      </c>
      <c r="AJ72" s="53">
        <f>'Temporary Relocation Numbers'!AJ72*Assumptions!E$21</f>
        <v>279471471.0923689</v>
      </c>
      <c r="AK72" s="53">
        <f>'Temporary Relocation Numbers'!AK72*Assumptions!F$21</f>
        <v>129192240.23793559</v>
      </c>
      <c r="AL72" s="53">
        <f>'Temporary Relocation Numbers'!AL72*Assumptions!G$21</f>
        <v>79393814.449380249</v>
      </c>
      <c r="AM72" s="53">
        <f>'Temporary Relocation Numbers'!AM72*Assumptions!H$21</f>
        <v>41842883.807336554</v>
      </c>
    </row>
    <row r="73" spans="1:39" x14ac:dyDescent="0.35">
      <c r="A73">
        <v>2092</v>
      </c>
      <c r="B73" s="51">
        <f>'Temporary Relocation Numbers'!B73*Assumptions!C$21</f>
        <v>0</v>
      </c>
      <c r="C73" s="51">
        <f>'Temporary Relocation Numbers'!C73*Assumptions!D$21</f>
        <v>0</v>
      </c>
      <c r="D73" s="51">
        <f>'Temporary Relocation Numbers'!D73*Assumptions!E$21</f>
        <v>0</v>
      </c>
      <c r="E73" s="51">
        <f>'Temporary Relocation Numbers'!E73*Assumptions!F$21</f>
        <v>0</v>
      </c>
      <c r="F73" s="51">
        <f>'Temporary Relocation Numbers'!F73*Assumptions!G$21</f>
        <v>0</v>
      </c>
      <c r="G73" s="51">
        <f>'Temporary Relocation Numbers'!G73*Assumptions!H$21</f>
        <v>0</v>
      </c>
      <c r="H73" s="52">
        <f>'Temporary Relocation Numbers'!H73*Assumptions!C$21</f>
        <v>333386.372207059</v>
      </c>
      <c r="I73" s="52">
        <f>'Temporary Relocation Numbers'!I73*Assumptions!D$21</f>
        <v>388041.39294581348</v>
      </c>
      <c r="J73" s="52">
        <f>'Temporary Relocation Numbers'!J73*Assumptions!E$21</f>
        <v>266968.39482460392</v>
      </c>
      <c r="K73" s="52">
        <f>'Temporary Relocation Numbers'!K73*Assumptions!F$21</f>
        <v>246811.16862369847</v>
      </c>
      <c r="L73" s="52">
        <f>'Temporary Relocation Numbers'!L73*Assumptions!G$21</f>
        <v>197999.76329129143</v>
      </c>
      <c r="M73" s="52">
        <f>'Temporary Relocation Numbers'!M73*Assumptions!H$21</f>
        <v>83820.518593214409</v>
      </c>
      <c r="N73" s="53">
        <f>'Temporary Relocation Numbers'!N73*Assumptions!C$21</f>
        <v>201416668.36554626</v>
      </c>
      <c r="O73" s="53">
        <f>'Temporary Relocation Numbers'!O73*Assumptions!D$21</f>
        <v>393033388.49166799</v>
      </c>
      <c r="P73" s="53">
        <f>'Temporary Relocation Numbers'!P73*Assumptions!E$21</f>
        <v>313582671.3174299</v>
      </c>
      <c r="Q73" s="53">
        <f>'Temporary Relocation Numbers'!Q73*Assumptions!F$21</f>
        <v>131324882.64604905</v>
      </c>
      <c r="R73" s="53">
        <f>'Temporary Relocation Numbers'!R73*Assumptions!G$21</f>
        <v>82175335.670885637</v>
      </c>
      <c r="S73" s="53">
        <f>'Temporary Relocation Numbers'!S73*Assumptions!H$21</f>
        <v>46383754.115043826</v>
      </c>
      <c r="U73">
        <v>2092</v>
      </c>
      <c r="V73" s="51">
        <f>'Temporary Relocation Numbers'!V73*Assumptions!C$21</f>
        <v>0</v>
      </c>
      <c r="W73" s="51">
        <f>'Temporary Relocation Numbers'!W73*Assumptions!D$21</f>
        <v>0</v>
      </c>
      <c r="X73" s="51">
        <f>'Temporary Relocation Numbers'!X73*Assumptions!E$21</f>
        <v>0</v>
      </c>
      <c r="Y73" s="51">
        <f>'Temporary Relocation Numbers'!Y73*Assumptions!F$21</f>
        <v>0</v>
      </c>
      <c r="Z73" s="51">
        <f>'Temporary Relocation Numbers'!Z73*Assumptions!G$21</f>
        <v>0</v>
      </c>
      <c r="AA73" s="51">
        <f>'Temporary Relocation Numbers'!AA73*Assumptions!H$21</f>
        <v>0</v>
      </c>
      <c r="AB73" s="52">
        <f>'Temporary Relocation Numbers'!AB73*Assumptions!C$21</f>
        <v>310374.60168189538</v>
      </c>
      <c r="AC73" s="52">
        <f>'Temporary Relocation Numbers'!AC73*Assumptions!D$21</f>
        <v>354356.2860341653</v>
      </c>
      <c r="AD73" s="52">
        <f>'Temporary Relocation Numbers'!AD73*Assumptions!E$21</f>
        <v>241233.10609916845</v>
      </c>
      <c r="AE73" s="52">
        <f>'Temporary Relocation Numbers'!AE73*Assumptions!F$21</f>
        <v>246176.07840991279</v>
      </c>
      <c r="AF73" s="52">
        <f>'Temporary Relocation Numbers'!AF73*Assumptions!G$21</f>
        <v>193955.22572186674</v>
      </c>
      <c r="AG73" s="52">
        <f>'Temporary Relocation Numbers'!AG73*Assumptions!H$21</f>
        <v>76665.096928427854</v>
      </c>
      <c r="AH73" s="53">
        <f>'Temporary Relocation Numbers'!AH73*Assumptions!C$21</f>
        <v>187514018.05117691</v>
      </c>
      <c r="AI73" s="53">
        <f>'Temporary Relocation Numbers'!AI73*Assumptions!D$21</f>
        <v>358914936.30623847</v>
      </c>
      <c r="AJ73" s="53">
        <f>'Temporary Relocation Numbers'!AJ73*Assumptions!E$21</f>
        <v>283353847.4487865</v>
      </c>
      <c r="AK73" s="53">
        <f>'Temporary Relocation Numbers'!AK73*Assumptions!F$21</f>
        <v>130986959.7381833</v>
      </c>
      <c r="AL73" s="53">
        <f>'Temporary Relocation Numbers'!AL73*Assumptions!G$21</f>
        <v>80496741.581295639</v>
      </c>
      <c r="AM73" s="53">
        <f>'Temporary Relocation Numbers'!AM73*Assumptions!H$21</f>
        <v>42424158.962696657</v>
      </c>
    </row>
    <row r="74" spans="1:39" x14ac:dyDescent="0.35">
      <c r="A74">
        <v>2093</v>
      </c>
      <c r="B74" s="51">
        <f>'Temporary Relocation Numbers'!B74*Assumptions!C$21</f>
        <v>0</v>
      </c>
      <c r="C74" s="51">
        <f>'Temporary Relocation Numbers'!C74*Assumptions!D$21</f>
        <v>0</v>
      </c>
      <c r="D74" s="51">
        <f>'Temporary Relocation Numbers'!D74*Assumptions!E$21</f>
        <v>0</v>
      </c>
      <c r="E74" s="51">
        <f>'Temporary Relocation Numbers'!E74*Assumptions!F$21</f>
        <v>0</v>
      </c>
      <c r="F74" s="51">
        <f>'Temporary Relocation Numbers'!F74*Assumptions!G$21</f>
        <v>0</v>
      </c>
      <c r="G74" s="51">
        <f>'Temporary Relocation Numbers'!G74*Assumptions!H$21</f>
        <v>0</v>
      </c>
      <c r="H74" s="52">
        <f>'Temporary Relocation Numbers'!H74*Assumptions!C$21</f>
        <v>335397.80899667001</v>
      </c>
      <c r="I74" s="52">
        <f>'Temporary Relocation Numbers'!I74*Assumptions!D$21</f>
        <v>390382.58262461168</v>
      </c>
      <c r="J74" s="52">
        <f>'Temporary Relocation Numbers'!J74*Assumptions!E$21</f>
        <v>268579.10868629743</v>
      </c>
      <c r="K74" s="52">
        <f>'Temporary Relocation Numbers'!K74*Assumptions!F$21</f>
        <v>248300.26687738558</v>
      </c>
      <c r="L74" s="52">
        <f>'Temporary Relocation Numbers'!L74*Assumptions!G$21</f>
        <v>199194.36523492163</v>
      </c>
      <c r="M74" s="52">
        <f>'Temporary Relocation Numbers'!M74*Assumptions!H$21</f>
        <v>84326.237149454464</v>
      </c>
      <c r="N74" s="53">
        <f>'Temporary Relocation Numbers'!N74*Assumptions!C$21</f>
        <v>204214718.9429248</v>
      </c>
      <c r="O74" s="53">
        <f>'Temporary Relocation Numbers'!O74*Assumptions!D$21</f>
        <v>398493350.21441013</v>
      </c>
      <c r="P74" s="53">
        <f>'Temporary Relocation Numbers'!P74*Assumptions!E$21</f>
        <v>317938915.424016</v>
      </c>
      <c r="Q74" s="53">
        <f>'Temporary Relocation Numbers'!Q74*Assumptions!F$21</f>
        <v>133149228.49931806</v>
      </c>
      <c r="R74" s="53">
        <f>'Temporary Relocation Numbers'!R74*Assumptions!G$21</f>
        <v>83316903.284360886</v>
      </c>
      <c r="S74" s="53">
        <f>'Temporary Relocation Numbers'!S74*Assumptions!H$21</f>
        <v>47028110.369348645</v>
      </c>
      <c r="U74">
        <v>2093</v>
      </c>
      <c r="V74" s="51">
        <f>'Temporary Relocation Numbers'!V74*Assumptions!C$21</f>
        <v>0</v>
      </c>
      <c r="W74" s="51">
        <f>'Temporary Relocation Numbers'!W74*Assumptions!D$21</f>
        <v>0</v>
      </c>
      <c r="X74" s="51">
        <f>'Temporary Relocation Numbers'!X74*Assumptions!E$21</f>
        <v>0</v>
      </c>
      <c r="Y74" s="51">
        <f>'Temporary Relocation Numbers'!Y74*Assumptions!F$21</f>
        <v>0</v>
      </c>
      <c r="Z74" s="51">
        <f>'Temporary Relocation Numbers'!Z74*Assumptions!G$21</f>
        <v>0</v>
      </c>
      <c r="AA74" s="51">
        <f>'Temporary Relocation Numbers'!AA74*Assumptions!H$21</f>
        <v>0</v>
      </c>
      <c r="AB74" s="52">
        <f>'Temporary Relocation Numbers'!AB74*Assumptions!C$21</f>
        <v>312247.20039746643</v>
      </c>
      <c r="AC74" s="52">
        <f>'Temporary Relocation Numbers'!AC74*Assumptions!D$21</f>
        <v>356494.24166096689</v>
      </c>
      <c r="AD74" s="52">
        <f>'Temporary Relocation Numbers'!AD74*Assumptions!E$21</f>
        <v>242688.54994730107</v>
      </c>
      <c r="AE74" s="52">
        <f>'Temporary Relocation Numbers'!AE74*Assumptions!F$21</f>
        <v>247661.34494182831</v>
      </c>
      <c r="AF74" s="52">
        <f>'Temporary Relocation Numbers'!AF74*Assumptions!G$21</f>
        <v>195125.42555328627</v>
      </c>
      <c r="AG74" s="52">
        <f>'Temporary Relocation Numbers'!AG74*Assumptions!H$21</f>
        <v>77127.644318772756</v>
      </c>
      <c r="AH74" s="53">
        <f>'Temporary Relocation Numbers'!AH74*Assumptions!C$21</f>
        <v>190118935.06590199</v>
      </c>
      <c r="AI74" s="53">
        <f>'Temporary Relocation Numbers'!AI74*Assumptions!D$21</f>
        <v>363900929.53565091</v>
      </c>
      <c r="AJ74" s="53">
        <f>'Temporary Relocation Numbers'!AJ74*Assumptions!E$21</f>
        <v>287290157.20353633</v>
      </c>
      <c r="AK74" s="53">
        <f>'Temporary Relocation Numbers'!AK74*Assumptions!F$21</f>
        <v>132806611.2163783</v>
      </c>
      <c r="AL74" s="53">
        <f>'Temporary Relocation Numbers'!AL74*Assumptions!G$21</f>
        <v>81614990.413859278</v>
      </c>
      <c r="AM74" s="53">
        <f>'Temporary Relocation Numbers'!AM74*Assumptions!H$21</f>
        <v>43013509.106573202</v>
      </c>
    </row>
    <row r="75" spans="1:39" x14ac:dyDescent="0.35">
      <c r="A75">
        <v>2094</v>
      </c>
      <c r="B75" s="51">
        <f>'Temporary Relocation Numbers'!B75*Assumptions!C$21</f>
        <v>0</v>
      </c>
      <c r="C75" s="51">
        <f>'Temporary Relocation Numbers'!C75*Assumptions!D$21</f>
        <v>0</v>
      </c>
      <c r="D75" s="51">
        <f>'Temporary Relocation Numbers'!D75*Assumptions!E$21</f>
        <v>0</v>
      </c>
      <c r="E75" s="51">
        <f>'Temporary Relocation Numbers'!E75*Assumptions!F$21</f>
        <v>0</v>
      </c>
      <c r="F75" s="51">
        <f>'Temporary Relocation Numbers'!F75*Assumptions!G$21</f>
        <v>0</v>
      </c>
      <c r="G75" s="51">
        <f>'Temporary Relocation Numbers'!G75*Assumptions!H$21</f>
        <v>0</v>
      </c>
      <c r="H75" s="52">
        <f>'Temporary Relocation Numbers'!H75*Assumptions!C$21</f>
        <v>337421.38148916484</v>
      </c>
      <c r="I75" s="52">
        <f>'Temporary Relocation Numbers'!I75*Assumptions!D$21</f>
        <v>392737.89752100705</v>
      </c>
      <c r="J75" s="52">
        <f>'Temporary Relocation Numbers'!J75*Assumptions!E$21</f>
        <v>270199.54054905224</v>
      </c>
      <c r="K75" s="52">
        <f>'Temporary Relocation Numbers'!K75*Assumptions!F$21</f>
        <v>249798.34938256128</v>
      </c>
      <c r="L75" s="52">
        <f>'Temporary Relocation Numbers'!L75*Assumptions!G$21</f>
        <v>200396.17463062145</v>
      </c>
      <c r="M75" s="52">
        <f>'Temporary Relocation Numbers'!M75*Assumptions!H$21</f>
        <v>84835.006882929156</v>
      </c>
      <c r="N75" s="53">
        <f>'Temporary Relocation Numbers'!N75*Assumptions!C$21</f>
        <v>207051639.62523097</v>
      </c>
      <c r="O75" s="53">
        <f>'Temporary Relocation Numbers'!O75*Assumptions!D$21</f>
        <v>404029160.91814643</v>
      </c>
      <c r="P75" s="53">
        <f>'Temporary Relocation Numbers'!P75*Assumptions!E$21</f>
        <v>322355675.82965791</v>
      </c>
      <c r="Q75" s="53">
        <f>'Temporary Relocation Numbers'!Q75*Assumptions!F$21</f>
        <v>134998917.89545017</v>
      </c>
      <c r="R75" s="53">
        <f>'Temporary Relocation Numbers'!R75*Assumptions!G$21</f>
        <v>84474329.386341169</v>
      </c>
      <c r="S75" s="53">
        <f>'Temporary Relocation Numbers'!S75*Assumptions!H$21</f>
        <v>47681417.92546986</v>
      </c>
      <c r="U75">
        <v>2094</v>
      </c>
      <c r="V75" s="51">
        <f>'Temporary Relocation Numbers'!V75*Assumptions!C$21</f>
        <v>0</v>
      </c>
      <c r="W75" s="51">
        <f>'Temporary Relocation Numbers'!W75*Assumptions!D$21</f>
        <v>0</v>
      </c>
      <c r="X75" s="51">
        <f>'Temporary Relocation Numbers'!X75*Assumptions!E$21</f>
        <v>0</v>
      </c>
      <c r="Y75" s="51">
        <f>'Temporary Relocation Numbers'!Y75*Assumptions!F$21</f>
        <v>0</v>
      </c>
      <c r="Z75" s="51">
        <f>'Temporary Relocation Numbers'!Z75*Assumptions!G$21</f>
        <v>0</v>
      </c>
      <c r="AA75" s="51">
        <f>'Temporary Relocation Numbers'!AA75*Assumptions!H$21</f>
        <v>0</v>
      </c>
      <c r="AB75" s="52">
        <f>'Temporary Relocation Numbers'!AB75*Assumptions!C$21</f>
        <v>314131.09715717693</v>
      </c>
      <c r="AC75" s="52">
        <f>'Temporary Relocation Numbers'!AC75*Assumptions!D$21</f>
        <v>358645.09632312442</v>
      </c>
      <c r="AD75" s="52">
        <f>'Temporary Relocation Numbers'!AD75*Assumptions!E$21</f>
        <v>244152.77499810245</v>
      </c>
      <c r="AE75" s="52">
        <f>'Temporary Relocation Numbers'!AE75*Assumptions!F$21</f>
        <v>249155.57260711247</v>
      </c>
      <c r="AF75" s="52">
        <f>'Temporary Relocation Numbers'!AF75*Assumptions!G$21</f>
        <v>196302.6856102829</v>
      </c>
      <c r="AG75" s="52">
        <f>'Temporary Relocation Numbers'!AG75*Assumptions!H$21</f>
        <v>77592.982419582899</v>
      </c>
      <c r="AH75" s="53">
        <f>'Temporary Relocation Numbers'!AH75*Assumptions!C$21</f>
        <v>192760039.20265737</v>
      </c>
      <c r="AI75" s="53">
        <f>'Temporary Relocation Numbers'!AI75*Assumptions!D$21</f>
        <v>368956187.44582468</v>
      </c>
      <c r="AJ75" s="53">
        <f>'Temporary Relocation Numbers'!AJ75*Assumptions!E$21</f>
        <v>291281149.59141362</v>
      </c>
      <c r="AK75" s="53">
        <f>'Temporary Relocation Numbers'!AK75*Assumptions!F$21</f>
        <v>134651541.02387196</v>
      </c>
      <c r="AL75" s="53">
        <f>'Temporary Relocation Numbers'!AL75*Assumptions!G$21</f>
        <v>82748773.793871254</v>
      </c>
      <c r="AM75" s="53">
        <f>'Temporary Relocation Numbers'!AM75*Assumptions!H$21</f>
        <v>43611046.41551277</v>
      </c>
    </row>
    <row r="76" spans="1:39" x14ac:dyDescent="0.35">
      <c r="A76">
        <v>2095</v>
      </c>
      <c r="B76" s="51">
        <f>'Temporary Relocation Numbers'!B76*Assumptions!C$21</f>
        <v>0</v>
      </c>
      <c r="C76" s="51">
        <f>'Temporary Relocation Numbers'!C76*Assumptions!D$21</f>
        <v>0</v>
      </c>
      <c r="D76" s="51">
        <f>'Temporary Relocation Numbers'!D76*Assumptions!E$21</f>
        <v>0</v>
      </c>
      <c r="E76" s="51">
        <f>'Temporary Relocation Numbers'!E76*Assumptions!F$21</f>
        <v>0</v>
      </c>
      <c r="F76" s="51">
        <f>'Temporary Relocation Numbers'!F76*Assumptions!G$21</f>
        <v>0</v>
      </c>
      <c r="G76" s="51">
        <f>'Temporary Relocation Numbers'!G76*Assumptions!H$21</f>
        <v>0</v>
      </c>
      <c r="H76" s="52">
        <f>'Temporary Relocation Numbers'!H76*Assumptions!C$21</f>
        <v>339457.16290349077</v>
      </c>
      <c r="I76" s="52">
        <f>'Temporary Relocation Numbers'!I76*Assumptions!D$21</f>
        <v>395107.42285738647</v>
      </c>
      <c r="J76" s="52">
        <f>'Temporary Relocation Numbers'!J76*Assumptions!E$21</f>
        <v>271829.74904497364</v>
      </c>
      <c r="K76" s="52">
        <f>'Temporary Relocation Numbers'!K76*Assumptions!F$21</f>
        <v>251305.47034436278</v>
      </c>
      <c r="L76" s="52">
        <f>'Temporary Relocation Numbers'!L76*Assumptions!G$21</f>
        <v>201605.23496347453</v>
      </c>
      <c r="M76" s="52">
        <f>'Temporary Relocation Numbers'!M76*Assumptions!H$21</f>
        <v>85346.846202459739</v>
      </c>
      <c r="N76" s="53">
        <f>'Temporary Relocation Numbers'!N76*Assumptions!C$21</f>
        <v>209927970.39021564</v>
      </c>
      <c r="O76" s="53">
        <f>'Temporary Relocation Numbers'!O76*Assumptions!D$21</f>
        <v>409641874.28570676</v>
      </c>
      <c r="P76" s="53">
        <f>'Temporary Relocation Numbers'!P76*Assumptions!E$21</f>
        <v>326833793.21783471</v>
      </c>
      <c r="Q76" s="53">
        <f>'Temporary Relocation Numbers'!Q76*Assumptions!F$21</f>
        <v>136874302.90319586</v>
      </c>
      <c r="R76" s="53">
        <f>'Temporary Relocation Numbers'!R76*Assumptions!G$21</f>
        <v>85647834.280604139</v>
      </c>
      <c r="S76" s="53">
        <f>'Temporary Relocation Numbers'!S76*Assumptions!H$21</f>
        <v>48343801.133568883</v>
      </c>
      <c r="U76">
        <v>2095</v>
      </c>
      <c r="V76" s="51">
        <f>'Temporary Relocation Numbers'!V76*Assumptions!C$21</f>
        <v>0</v>
      </c>
      <c r="W76" s="51">
        <f>'Temporary Relocation Numbers'!W76*Assumptions!D$21</f>
        <v>0</v>
      </c>
      <c r="X76" s="51">
        <f>'Temporary Relocation Numbers'!X76*Assumptions!E$21</f>
        <v>0</v>
      </c>
      <c r="Y76" s="51">
        <f>'Temporary Relocation Numbers'!Y76*Assumptions!F$21</f>
        <v>0</v>
      </c>
      <c r="Z76" s="51">
        <f>'Temporary Relocation Numbers'!Z76*Assumptions!G$21</f>
        <v>0</v>
      </c>
      <c r="AA76" s="51">
        <f>'Temporary Relocation Numbers'!AA76*Assumptions!H$21</f>
        <v>0</v>
      </c>
      <c r="AB76" s="52">
        <f>'Temporary Relocation Numbers'!AB76*Assumptions!C$21</f>
        <v>316026.36012608546</v>
      </c>
      <c r="AC76" s="52">
        <f>'Temporary Relocation Numbers'!AC76*Assumptions!D$21</f>
        <v>360808.9278450376</v>
      </c>
      <c r="AD76" s="52">
        <f>'Temporary Relocation Numbers'!AD76*Assumptions!E$21</f>
        <v>245625.83423164478</v>
      </c>
      <c r="AE76" s="52">
        <f>'Temporary Relocation Numbers'!AE76*Assumptions!F$21</f>
        <v>250658.81547142274</v>
      </c>
      <c r="AF76" s="52">
        <f>'Temporary Relocation Numbers'!AF76*Assumptions!G$21</f>
        <v>197487.0484896712</v>
      </c>
      <c r="AG76" s="52">
        <f>'Temporary Relocation Numbers'!AG76*Assumptions!H$21</f>
        <v>78061.128068192251</v>
      </c>
      <c r="AH76" s="53">
        <f>'Temporary Relocation Numbers'!AH76*Assumptions!C$21</f>
        <v>195437833.16759193</v>
      </c>
      <c r="AI76" s="53">
        <f>'Temporary Relocation Numbers'!AI76*Assumptions!D$21</f>
        <v>374081672.25146425</v>
      </c>
      <c r="AJ76" s="53">
        <f>'Temporary Relocation Numbers'!AJ76*Assumptions!E$21</f>
        <v>295327584.25547308</v>
      </c>
      <c r="AK76" s="53">
        <f>'Temporary Relocation Numbers'!AK76*Assumptions!F$21</f>
        <v>136522100.32347754</v>
      </c>
      <c r="AL76" s="53">
        <f>'Temporary Relocation Numbers'!AL76*Assumptions!G$21</f>
        <v>83898307.524967879</v>
      </c>
      <c r="AM76" s="53">
        <f>'Temporary Relocation Numbers'!AM76*Assumptions!H$21</f>
        <v>44216884.624401927</v>
      </c>
    </row>
    <row r="77" spans="1:39" x14ac:dyDescent="0.35">
      <c r="A77">
        <v>2096</v>
      </c>
      <c r="B77" s="51">
        <f>'Temporary Relocation Numbers'!B77*Assumptions!C$21</f>
        <v>0</v>
      </c>
      <c r="C77" s="51">
        <f>'Temporary Relocation Numbers'!C77*Assumptions!D$21</f>
        <v>0</v>
      </c>
      <c r="D77" s="51">
        <f>'Temporary Relocation Numbers'!D77*Assumptions!E$21</f>
        <v>0</v>
      </c>
      <c r="E77" s="51">
        <f>'Temporary Relocation Numbers'!E77*Assumptions!F$21</f>
        <v>0</v>
      </c>
      <c r="F77" s="51">
        <f>'Temporary Relocation Numbers'!F77*Assumptions!G$21</f>
        <v>0</v>
      </c>
      <c r="G77" s="51">
        <f>'Temporary Relocation Numbers'!G77*Assumptions!H$21</f>
        <v>0</v>
      </c>
      <c r="H77" s="52">
        <f>'Temporary Relocation Numbers'!H77*Assumptions!C$21</f>
        <v>341505.22690035077</v>
      </c>
      <c r="I77" s="52">
        <f>'Temporary Relocation Numbers'!I77*Assumptions!D$21</f>
        <v>397491.24437031307</v>
      </c>
      <c r="J77" s="52">
        <f>'Temporary Relocation Numbers'!J77*Assumptions!E$21</f>
        <v>273469.79315991484</v>
      </c>
      <c r="K77" s="52">
        <f>'Temporary Relocation Numbers'!K77*Assumptions!F$21</f>
        <v>252821.68429496541</v>
      </c>
      <c r="L77" s="52">
        <f>'Temporary Relocation Numbers'!L77*Assumptions!G$21</f>
        <v>202821.58998092514</v>
      </c>
      <c r="M77" s="52">
        <f>'Temporary Relocation Numbers'!M77*Assumptions!H$21</f>
        <v>85861.773627934323</v>
      </c>
      <c r="N77" s="53">
        <f>'Temporary Relocation Numbers'!N77*Assumptions!C$21</f>
        <v>212844258.7169205</v>
      </c>
      <c r="O77" s="53">
        <f>'Temporary Relocation Numbers'!O77*Assumptions!D$21</f>
        <v>415332558.63752675</v>
      </c>
      <c r="P77" s="53">
        <f>'Temporary Relocation Numbers'!P77*Assumptions!E$21</f>
        <v>331374119.95067626</v>
      </c>
      <c r="Q77" s="53">
        <f>'Temporary Relocation Numbers'!Q77*Assumptions!F$21</f>
        <v>138775740.48219258</v>
      </c>
      <c r="R77" s="53">
        <f>'Temporary Relocation Numbers'!R77*Assumptions!G$21</f>
        <v>86837641.331354946</v>
      </c>
      <c r="S77" s="53">
        <f>'Temporary Relocation Numbers'!S77*Assumptions!H$21</f>
        <v>49015386.071261108</v>
      </c>
      <c r="U77">
        <v>2096</v>
      </c>
      <c r="V77" s="51">
        <f>'Temporary Relocation Numbers'!V77*Assumptions!C$21</f>
        <v>0</v>
      </c>
      <c r="W77" s="51">
        <f>'Temporary Relocation Numbers'!W77*Assumptions!D$21</f>
        <v>0</v>
      </c>
      <c r="X77" s="51">
        <f>'Temporary Relocation Numbers'!X77*Assumptions!E$21</f>
        <v>0</v>
      </c>
      <c r="Y77" s="51">
        <f>'Temporary Relocation Numbers'!Y77*Assumptions!F$21</f>
        <v>0</v>
      </c>
      <c r="Z77" s="51">
        <f>'Temporary Relocation Numbers'!Z77*Assumptions!G$21</f>
        <v>0</v>
      </c>
      <c r="AA77" s="51">
        <f>'Temporary Relocation Numbers'!AA77*Assumptions!H$21</f>
        <v>0</v>
      </c>
      <c r="AB77" s="52">
        <f>'Temporary Relocation Numbers'!AB77*Assumptions!C$21</f>
        <v>317933.05788051459</v>
      </c>
      <c r="AC77" s="52">
        <f>'Temporary Relocation Numbers'!AC77*Assumptions!D$21</f>
        <v>362985.81452064792</v>
      </c>
      <c r="AD77" s="52">
        <f>'Temporary Relocation Numbers'!AD77*Assumptions!E$21</f>
        <v>247107.78094764787</v>
      </c>
      <c r="AE77" s="52">
        <f>'Temporary Relocation Numbers'!AE77*Assumptions!F$21</f>
        <v>252171.12792661332</v>
      </c>
      <c r="AF77" s="52">
        <f>'Temporary Relocation Numbers'!AF77*Assumptions!G$21</f>
        <v>198678.5570452672</v>
      </c>
      <c r="AG77" s="52">
        <f>'Temporary Relocation Numbers'!AG77*Assumptions!H$21</f>
        <v>78532.098203520334</v>
      </c>
      <c r="AH77" s="53">
        <f>'Temporary Relocation Numbers'!AH77*Assumptions!C$21</f>
        <v>198152826.65037423</v>
      </c>
      <c r="AI77" s="53">
        <f>'Temporary Relocation Numbers'!AI77*Assumptions!D$21</f>
        <v>379278359.53421825</v>
      </c>
      <c r="AJ77" s="53">
        <f>'Temporary Relocation Numbers'!AJ77*Assumptions!E$21</f>
        <v>299430231.39161831</v>
      </c>
      <c r="AK77" s="53">
        <f>'Temporary Relocation Numbers'!AK77*Assumptions!F$21</f>
        <v>138418645.15631011</v>
      </c>
      <c r="AL77" s="53">
        <f>'Temporary Relocation Numbers'!AL77*Assumptions!G$21</f>
        <v>85063810.408697769</v>
      </c>
      <c r="AM77" s="53">
        <f>'Temporary Relocation Numbers'!AM77*Assumptions!H$21</f>
        <v>44831139.048115499</v>
      </c>
    </row>
    <row r="78" spans="1:39" x14ac:dyDescent="0.35">
      <c r="A78">
        <v>2097</v>
      </c>
      <c r="B78" s="51">
        <f>'Temporary Relocation Numbers'!B78*Assumptions!C$21</f>
        <v>0</v>
      </c>
      <c r="C78" s="51">
        <f>'Temporary Relocation Numbers'!C78*Assumptions!D$21</f>
        <v>0</v>
      </c>
      <c r="D78" s="51">
        <f>'Temporary Relocation Numbers'!D78*Assumptions!E$21</f>
        <v>0</v>
      </c>
      <c r="E78" s="51">
        <f>'Temporary Relocation Numbers'!E78*Assumptions!F$21</f>
        <v>0</v>
      </c>
      <c r="F78" s="51">
        <f>'Temporary Relocation Numbers'!F78*Assumptions!G$21</f>
        <v>0</v>
      </c>
      <c r="G78" s="51">
        <f>'Temporary Relocation Numbers'!G78*Assumptions!H$21</f>
        <v>0</v>
      </c>
      <c r="H78" s="52">
        <f>'Temporary Relocation Numbers'!H78*Assumptions!C$21</f>
        <v>343565.64758486865</v>
      </c>
      <c r="I78" s="52">
        <f>'Temporary Relocation Numbers'!I78*Assumptions!D$21</f>
        <v>399889.44831362879</v>
      </c>
      <c r="J78" s="52">
        <f>'Temporary Relocation Numbers'!J78*Assumptions!E$21</f>
        <v>275119.73223561147</v>
      </c>
      <c r="K78" s="52">
        <f>'Temporary Relocation Numbers'!K78*Assumptions!F$21</f>
        <v>254347.04609555652</v>
      </c>
      <c r="L78" s="52">
        <f>'Temporary Relocation Numbers'!L78*Assumptions!G$21</f>
        <v>204045.28369436119</v>
      </c>
      <c r="M78" s="52">
        <f>'Temporary Relocation Numbers'!M78*Assumptions!H$21</f>
        <v>86379.807790978099</v>
      </c>
      <c r="N78" s="53">
        <f>'Temporary Relocation Numbers'!N78*Assumptions!C$21</f>
        <v>215801059.68988529</v>
      </c>
      <c r="O78" s="53">
        <f>'Temporary Relocation Numbers'!O78*Assumptions!D$21</f>
        <v>421102297.13499153</v>
      </c>
      <c r="P78" s="53">
        <f>'Temporary Relocation Numbers'!P78*Assumptions!E$21</f>
        <v>335977520.23120081</v>
      </c>
      <c r="Q78" s="53">
        <f>'Temporary Relocation Numbers'!Q78*Assumptions!F$21</f>
        <v>140703592.55090815</v>
      </c>
      <c r="R78" s="53">
        <f>'Temporary Relocation Numbers'!R78*Assumptions!G$21</f>
        <v>88043977.005741179</v>
      </c>
      <c r="S78" s="53">
        <f>'Temporary Relocation Numbers'!S78*Assumptions!H$21</f>
        <v>49696300.567613579</v>
      </c>
      <c r="U78">
        <v>2097</v>
      </c>
      <c r="V78" s="51">
        <f>'Temporary Relocation Numbers'!V78*Assumptions!C$21</f>
        <v>0</v>
      </c>
      <c r="W78" s="51">
        <f>'Temporary Relocation Numbers'!W78*Assumptions!D$21</f>
        <v>0</v>
      </c>
      <c r="X78" s="51">
        <f>'Temporary Relocation Numbers'!X78*Assumptions!E$21</f>
        <v>0</v>
      </c>
      <c r="Y78" s="51">
        <f>'Temporary Relocation Numbers'!Y78*Assumptions!F$21</f>
        <v>0</v>
      </c>
      <c r="Z78" s="51">
        <f>'Temporary Relocation Numbers'!Z78*Assumptions!G$21</f>
        <v>0</v>
      </c>
      <c r="AA78" s="51">
        <f>'Temporary Relocation Numbers'!AA78*Assumptions!H$21</f>
        <v>0</v>
      </c>
      <c r="AB78" s="52">
        <f>'Temporary Relocation Numbers'!AB78*Assumptions!C$21</f>
        <v>319851.25941053155</v>
      </c>
      <c r="AC78" s="52">
        <f>'Temporary Relocation Numbers'!AC78*Assumptions!D$21</f>
        <v>365175.83511627163</v>
      </c>
      <c r="AD78" s="52">
        <f>'Temporary Relocation Numbers'!AD78*Assumptions!E$21</f>
        <v>248598.66876740716</v>
      </c>
      <c r="AE78" s="52">
        <f>'Temporary Relocation Numbers'!AE78*Assumptions!F$21</f>
        <v>253692.5646927036</v>
      </c>
      <c r="AF78" s="52">
        <f>'Temporary Relocation Numbers'!AF78*Assumptions!G$21</f>
        <v>199877.25438943901</v>
      </c>
      <c r="AG78" s="52">
        <f>'Temporary Relocation Numbers'!AG78*Assumptions!H$21</f>
        <v>79005.909866685135</v>
      </c>
      <c r="AH78" s="53">
        <f>'Temporary Relocation Numbers'!AH78*Assumptions!C$21</f>
        <v>200905536.42120615</v>
      </c>
      <c r="AI78" s="53">
        <f>'Temporary Relocation Numbers'!AI78*Assumptions!D$21</f>
        <v>384547238.42837131</v>
      </c>
      <c r="AJ78" s="53">
        <f>'Temporary Relocation Numbers'!AJ78*Assumptions!E$21</f>
        <v>303589871.89520037</v>
      </c>
      <c r="AK78" s="53">
        <f>'Temporary Relocation Numbers'!AK78*Assumptions!F$21</f>
        <v>140341536.50955522</v>
      </c>
      <c r="AL78" s="53">
        <f>'Temporary Relocation Numbers'!AL78*Assumptions!G$21</f>
        <v>86245504.286168277</v>
      </c>
      <c r="AM78" s="53">
        <f>'Temporary Relocation Numbers'!AM78*Assumptions!H$21</f>
        <v>45453926.603465453</v>
      </c>
    </row>
    <row r="79" spans="1:39" x14ac:dyDescent="0.35">
      <c r="A79">
        <v>2098</v>
      </c>
      <c r="B79" s="51">
        <f>'Temporary Relocation Numbers'!B79*Assumptions!C$21</f>
        <v>0</v>
      </c>
      <c r="C79" s="51">
        <f>'Temporary Relocation Numbers'!C79*Assumptions!D$21</f>
        <v>0</v>
      </c>
      <c r="D79" s="51">
        <f>'Temporary Relocation Numbers'!D79*Assumptions!E$21</f>
        <v>0</v>
      </c>
      <c r="E79" s="51">
        <f>'Temporary Relocation Numbers'!E79*Assumptions!F$21</f>
        <v>0</v>
      </c>
      <c r="F79" s="51">
        <f>'Temporary Relocation Numbers'!F79*Assumptions!G$21</f>
        <v>0</v>
      </c>
      <c r="G79" s="51">
        <f>'Temporary Relocation Numbers'!G79*Assumptions!H$21</f>
        <v>0</v>
      </c>
      <c r="H79" s="52">
        <f>'Temporary Relocation Numbers'!H79*Assumptions!C$21</f>
        <v>345638.49950927054</v>
      </c>
      <c r="I79" s="52">
        <f>'Temporary Relocation Numbers'!I79*Assumptions!D$21</f>
        <v>402302.12146157527</v>
      </c>
      <c r="J79" s="52">
        <f>'Temporary Relocation Numbers'!J79*Assumptions!E$21</f>
        <v>276779.62597182859</v>
      </c>
      <c r="K79" s="52">
        <f>'Temporary Relocation Numbers'!K79*Assumptions!F$21</f>
        <v>255881.61093832029</v>
      </c>
      <c r="L79" s="52">
        <f>'Temporary Relocation Numbers'!L79*Assumptions!G$21</f>
        <v>205276.36038070684</v>
      </c>
      <c r="M79" s="52">
        <f>'Temporary Relocation Numbers'!M79*Assumptions!H$21</f>
        <v>86900.967435627244</v>
      </c>
      <c r="N79" s="53">
        <f>'Temporary Relocation Numbers'!N79*Assumptions!C$21</f>
        <v>218798936.10480201</v>
      </c>
      <c r="O79" s="53">
        <f>'Temporary Relocation Numbers'!O79*Assumptions!D$21</f>
        <v>426952187.98660445</v>
      </c>
      <c r="P79" s="53">
        <f>'Temporary Relocation Numbers'!P79*Assumptions!E$21</f>
        <v>340644870.2678073</v>
      </c>
      <c r="Q79" s="53">
        <f>'Temporary Relocation Numbers'!Q79*Assumptions!F$21</f>
        <v>142658226.05552846</v>
      </c>
      <c r="R79" s="53">
        <f>'Temporary Relocation Numbers'!R79*Assumptions!G$21</f>
        <v>89267070.916958645</v>
      </c>
      <c r="S79" s="53">
        <f>'Temporary Relocation Numbers'!S79*Assumptions!H$21</f>
        <v>50386674.227475852</v>
      </c>
      <c r="U79">
        <v>2098</v>
      </c>
      <c r="V79" s="51">
        <f>'Temporary Relocation Numbers'!V79*Assumptions!C$21</f>
        <v>0</v>
      </c>
      <c r="W79" s="51">
        <f>'Temporary Relocation Numbers'!W79*Assumptions!D$21</f>
        <v>0</v>
      </c>
      <c r="X79" s="51">
        <f>'Temporary Relocation Numbers'!X79*Assumptions!E$21</f>
        <v>0</v>
      </c>
      <c r="Y79" s="51">
        <f>'Temporary Relocation Numbers'!Y79*Assumptions!F$21</f>
        <v>0</v>
      </c>
      <c r="Z79" s="51">
        <f>'Temporary Relocation Numbers'!Z79*Assumptions!G$21</f>
        <v>0</v>
      </c>
      <c r="AA79" s="51">
        <f>'Temporary Relocation Numbers'!AA79*Assumptions!H$21</f>
        <v>0</v>
      </c>
      <c r="AB79" s="52">
        <f>'Temporary Relocation Numbers'!AB79*Assumptions!C$21</f>
        <v>321781.03412244515</v>
      </c>
      <c r="AC79" s="52">
        <f>'Temporary Relocation Numbers'!AC79*Assumptions!D$21</f>
        <v>367379.06887344987</v>
      </c>
      <c r="AD79" s="52">
        <f>'Temporary Relocation Numbers'!AD79*Assumptions!E$21</f>
        <v>250098.55163573424</v>
      </c>
      <c r="AE79" s="52">
        <f>'Temporary Relocation Numbers'!AE79*Assumptions!F$21</f>
        <v>255223.18081985819</v>
      </c>
      <c r="AF79" s="52">
        <f>'Temporary Relocation Numbers'!AF79*Assumptions!G$21</f>
        <v>201083.18389466684</v>
      </c>
      <c r="AG79" s="52">
        <f>'Temporary Relocation Numbers'!AG79*Assumptions!H$21</f>
        <v>79482.580201619639</v>
      </c>
      <c r="AH79" s="53">
        <f>'Temporary Relocation Numbers'!AH79*Assumptions!C$21</f>
        <v>203696486.429185</v>
      </c>
      <c r="AI79" s="53">
        <f>'Temporary Relocation Numbers'!AI79*Assumptions!D$21</f>
        <v>389889311.80911577</v>
      </c>
      <c r="AJ79" s="53">
        <f>'Temporary Relocation Numbers'!AJ79*Assumptions!E$21</f>
        <v>307807297.50965327</v>
      </c>
      <c r="AK79" s="53">
        <f>'Temporary Relocation Numbers'!AK79*Assumptions!F$21</f>
        <v>142291140.38517925</v>
      </c>
      <c r="AL79" s="53">
        <f>'Temporary Relocation Numbers'!AL79*Assumptions!G$21</f>
        <v>87443614.080270529</v>
      </c>
      <c r="AM79" s="53">
        <f>'Temporary Relocation Numbers'!AM79*Assumptions!H$21</f>
        <v>46085365.831454903</v>
      </c>
    </row>
    <row r="80" spans="1:39" x14ac:dyDescent="0.35">
      <c r="A80">
        <v>2099</v>
      </c>
      <c r="B80" s="51">
        <f>'Temporary Relocation Numbers'!B80*Assumptions!C$21</f>
        <v>0</v>
      </c>
      <c r="C80" s="51">
        <f>'Temporary Relocation Numbers'!C80*Assumptions!D$21</f>
        <v>0</v>
      </c>
      <c r="D80" s="51">
        <f>'Temporary Relocation Numbers'!D80*Assumptions!E$21</f>
        <v>0</v>
      </c>
      <c r="E80" s="51">
        <f>'Temporary Relocation Numbers'!E80*Assumptions!F$21</f>
        <v>0</v>
      </c>
      <c r="F80" s="51">
        <f>'Temporary Relocation Numbers'!F80*Assumptions!G$21</f>
        <v>0</v>
      </c>
      <c r="G80" s="51">
        <f>'Temporary Relocation Numbers'!G80*Assumptions!H$21</f>
        <v>0</v>
      </c>
      <c r="H80" s="52">
        <f>'Temporary Relocation Numbers'!H80*Assumptions!C$21</f>
        <v>347723.85767558194</v>
      </c>
      <c r="I80" s="52">
        <f>'Temporary Relocation Numbers'!I80*Assumptions!D$21</f>
        <v>404729.35111193365</v>
      </c>
      <c r="J80" s="52">
        <f>'Temporary Relocation Numbers'!J80*Assumptions!E$21</f>
        <v>278449.53442852077</v>
      </c>
      <c r="K80" s="52">
        <f>'Temporary Relocation Numbers'!K80*Assumptions!F$21</f>
        <v>257425.43434843436</v>
      </c>
      <c r="L80" s="52">
        <f>'Temporary Relocation Numbers'!L80*Assumptions!G$21</f>
        <v>206514.86458402424</v>
      </c>
      <c r="M80" s="52">
        <f>'Temporary Relocation Numbers'!M80*Assumptions!H$21</f>
        <v>87425.271419007346</v>
      </c>
      <c r="N80" s="53">
        <f>'Temporary Relocation Numbers'!N80*Assumptions!C$21</f>
        <v>221838458.57563716</v>
      </c>
      <c r="O80" s="53">
        <f>'Temporary Relocation Numbers'!O80*Assumptions!D$21</f>
        <v>432883344.6570186</v>
      </c>
      <c r="P80" s="53">
        <f>'Temporary Relocation Numbers'!P80*Assumptions!E$21</f>
        <v>345377058.44105232</v>
      </c>
      <c r="Q80" s="53">
        <f>'Temporary Relocation Numbers'!Q80*Assumptions!F$21</f>
        <v>144640013.03980139</v>
      </c>
      <c r="R80" s="53">
        <f>'Temporary Relocation Numbers'!R80*Assumptions!G$21</f>
        <v>90507155.867955714</v>
      </c>
      <c r="S80" s="53">
        <f>'Temporary Relocation Numbers'!S80*Assumptions!H$21</f>
        <v>51086638.456148811</v>
      </c>
      <c r="U80">
        <v>2099</v>
      </c>
      <c r="V80" s="51">
        <f>'Temporary Relocation Numbers'!V80*Assumptions!C$21</f>
        <v>0</v>
      </c>
      <c r="W80" s="51">
        <f>'Temporary Relocation Numbers'!W80*Assumptions!D$21</f>
        <v>0</v>
      </c>
      <c r="X80" s="51">
        <f>'Temporary Relocation Numbers'!X80*Assumptions!E$21</f>
        <v>0</v>
      </c>
      <c r="Y80" s="51">
        <f>'Temporary Relocation Numbers'!Y80*Assumptions!F$21</f>
        <v>0</v>
      </c>
      <c r="Z80" s="51">
        <f>'Temporary Relocation Numbers'!Z80*Assumptions!G$21</f>
        <v>0</v>
      </c>
      <c r="AA80" s="51">
        <f>'Temporary Relocation Numbers'!AA80*Assumptions!H$21</f>
        <v>0</v>
      </c>
      <c r="AB80" s="52">
        <f>'Temporary Relocation Numbers'!AB80*Assumptions!C$21</f>
        <v>323722.4518413163</v>
      </c>
      <c r="AC80" s="52">
        <f>'Temporary Relocation Numbers'!AC80*Assumptions!D$21</f>
        <v>369595.59551181574</v>
      </c>
      <c r="AD80" s="52">
        <f>'Temporary Relocation Numbers'!AD80*Assumptions!E$21</f>
        <v>251607.48382290866</v>
      </c>
      <c r="AE80" s="52">
        <f>'Temporary Relocation Numbers'!AE80*Assumptions!F$21</f>
        <v>256763.03169037838</v>
      </c>
      <c r="AF80" s="52">
        <f>'Temporary Relocation Numbers'!AF80*Assumptions!G$21</f>
        <v>202296.38919511216</v>
      </c>
      <c r="AG80" s="52">
        <f>'Temporary Relocation Numbers'!AG80*Assumptions!H$21</f>
        <v>79962.126455692225</v>
      </c>
      <c r="AH80" s="53">
        <f>'Temporary Relocation Numbers'!AH80*Assumptions!C$21</f>
        <v>206526207.90203127</v>
      </c>
      <c r="AI80" s="53">
        <f>'Temporary Relocation Numbers'!AI80*Assumptions!D$21</f>
        <v>395305596.48343706</v>
      </c>
      <c r="AJ80" s="53">
        <f>'Temporary Relocation Numbers'!AJ80*Assumptions!E$21</f>
        <v>312083310.97719365</v>
      </c>
      <c r="AK80" s="53">
        <f>'Temporary Relocation Numbers'!AK80*Assumptions!F$21</f>
        <v>144267827.8695935</v>
      </c>
      <c r="AL80" s="53">
        <f>'Temporary Relocation Numbers'!AL80*Assumptions!G$21</f>
        <v>88658367.838491336</v>
      </c>
      <c r="AM80" s="53">
        <f>'Temporary Relocation Numbers'!AM80*Assumptions!H$21</f>
        <v>46725576.919840947</v>
      </c>
    </row>
    <row r="81" spans="1:39" x14ac:dyDescent="0.35">
      <c r="A81">
        <v>2100</v>
      </c>
      <c r="B81" s="51">
        <f>'Temporary Relocation Numbers'!B81*Assumptions!C$21</f>
        <v>0</v>
      </c>
      <c r="C81" s="51">
        <f>'Temporary Relocation Numbers'!C81*Assumptions!D$21</f>
        <v>0</v>
      </c>
      <c r="D81" s="51">
        <f>'Temporary Relocation Numbers'!D81*Assumptions!E$21</f>
        <v>0</v>
      </c>
      <c r="E81" s="51">
        <f>'Temporary Relocation Numbers'!E81*Assumptions!F$21</f>
        <v>0</v>
      </c>
      <c r="F81" s="51">
        <f>'Temporary Relocation Numbers'!F81*Assumptions!G$21</f>
        <v>0</v>
      </c>
      <c r="G81" s="51">
        <f>'Temporary Relocation Numbers'!G81*Assumptions!H$21</f>
        <v>0</v>
      </c>
      <c r="H81" s="52">
        <f>'Temporary Relocation Numbers'!H81*Assumptions!C$21</f>
        <v>332791.48220304825</v>
      </c>
      <c r="I81" s="52">
        <f>'Temporary Relocation Numbers'!I81*Assumptions!D$21</f>
        <v>387348.97728323651</v>
      </c>
      <c r="J81" s="52">
        <f>'Temporary Relocation Numbers'!J81*Assumptions!E$21</f>
        <v>266492.02013533108</v>
      </c>
      <c r="K81" s="52">
        <f>'Temporary Relocation Numbers'!K81*Assumptions!F$21</f>
        <v>246370.76220840195</v>
      </c>
      <c r="L81" s="52">
        <f>'Temporary Relocation Numbers'!L81*Assumptions!G$21</f>
        <v>197646.45526853477</v>
      </c>
      <c r="M81" s="52">
        <f>'Temporary Relocation Numbers'!M81*Assumptions!H$21</f>
        <v>83670.95042606951</v>
      </c>
      <c r="N81" s="53">
        <f>'Temporary Relocation Numbers'!N81*Assumptions!C$21</f>
        <v>213970453.35696954</v>
      </c>
      <c r="O81" s="53">
        <f>'Temporary Relocation Numbers'!O81*Assumptions!D$21</f>
        <v>417530152.80424327</v>
      </c>
      <c r="P81" s="53">
        <f>'Temporary Relocation Numbers'!P81*Assumptions!E$21</f>
        <v>333127475.94904381</v>
      </c>
      <c r="Q81" s="53">
        <f>'Temporary Relocation Numbers'!Q81*Assumptions!F$21</f>
        <v>139510026.18029889</v>
      </c>
      <c r="R81" s="53">
        <f>'Temporary Relocation Numbers'!R81*Assumptions!G$21</f>
        <v>87297113.843375742</v>
      </c>
      <c r="S81" s="53">
        <f>'Temporary Relocation Numbers'!S81*Assumptions!H$21</f>
        <v>49274734.692671672</v>
      </c>
      <c r="U81">
        <v>2100</v>
      </c>
      <c r="V81" s="51">
        <f>'Temporary Relocation Numbers'!V81*Assumptions!C$21</f>
        <v>0</v>
      </c>
      <c r="W81" s="51">
        <f>'Temporary Relocation Numbers'!W81*Assumptions!D$21</f>
        <v>0</v>
      </c>
      <c r="X81" s="51">
        <f>'Temporary Relocation Numbers'!X81*Assumptions!E$21</f>
        <v>0</v>
      </c>
      <c r="Y81" s="51">
        <f>'Temporary Relocation Numbers'!Y81*Assumptions!F$21</f>
        <v>0</v>
      </c>
      <c r="Z81" s="51">
        <f>'Temporary Relocation Numbers'!Z81*Assumptions!G$21</f>
        <v>0</v>
      </c>
      <c r="AA81" s="51">
        <f>'Temporary Relocation Numbers'!AA81*Assumptions!H$21</f>
        <v>0</v>
      </c>
      <c r="AB81" s="52">
        <f>'Temporary Relocation Numbers'!AB81*Assumptions!C$21</f>
        <v>309820.77356103656</v>
      </c>
      <c r="AC81" s="52">
        <f>'Temporary Relocation Numbers'!AC81*Assumptions!D$21</f>
        <v>353723.97760768526</v>
      </c>
      <c r="AD81" s="52">
        <f>'Temporary Relocation Numbers'!AD81*Assumptions!E$21</f>
        <v>240802.65310103062</v>
      </c>
      <c r="AE81" s="52">
        <f>'Temporary Relocation Numbers'!AE81*Assumptions!F$21</f>
        <v>245736.80524075736</v>
      </c>
      <c r="AF81" s="52">
        <f>'Temporary Relocation Numbers'!AF81*Assumptions!G$21</f>
        <v>193609.13471567549</v>
      </c>
      <c r="AG81" s="52">
        <f>'Temporary Relocation Numbers'!AG81*Assumptions!H$21</f>
        <v>76528.296796144976</v>
      </c>
      <c r="AH81" s="53">
        <f>'Temporary Relocation Numbers'!AH81*Assumptions!C$21</f>
        <v>199201286.46145609</v>
      </c>
      <c r="AI81" s="53">
        <f>'Temporary Relocation Numbers'!AI81*Assumptions!D$21</f>
        <v>381285184.89173043</v>
      </c>
      <c r="AJ81" s="53">
        <f>'Temporary Relocation Numbers'!AJ81*Assumptions!E$21</f>
        <v>301014566.92265266</v>
      </c>
      <c r="AK81" s="53">
        <f>'Temporary Relocation Numbers'!AK81*Assumptions!F$21</f>
        <v>139151041.40320724</v>
      </c>
      <c r="AL81" s="53">
        <f>'Temporary Relocation Numbers'!AL81*Assumptions!G$21</f>
        <v>85513897.284058735</v>
      </c>
      <c r="AM81" s="53">
        <f>'Temporary Relocation Numbers'!AM81*Assumptions!H$21</f>
        <v>45068348.117355309</v>
      </c>
    </row>
    <row r="82" spans="1:39" x14ac:dyDescent="0.35">
      <c r="A82">
        <v>2101</v>
      </c>
      <c r="B82" s="51">
        <f>'Temporary Relocation Numbers'!B82*Assumptions!C$21</f>
        <v>0</v>
      </c>
      <c r="C82" s="51">
        <f>'Temporary Relocation Numbers'!C82*Assumptions!D$21</f>
        <v>0</v>
      </c>
      <c r="D82" s="51">
        <f>'Temporary Relocation Numbers'!D82*Assumptions!E$21</f>
        <v>0</v>
      </c>
      <c r="E82" s="51">
        <f>'Temporary Relocation Numbers'!E82*Assumptions!F$21</f>
        <v>0</v>
      </c>
      <c r="F82" s="51">
        <f>'Temporary Relocation Numbers'!F82*Assumptions!G$21</f>
        <v>0</v>
      </c>
      <c r="G82" s="51">
        <f>'Temporary Relocation Numbers'!G82*Assumptions!H$21</f>
        <v>0</v>
      </c>
      <c r="H82" s="52">
        <f>'Temporary Relocation Numbers'!H82*Assumptions!C$21</f>
        <v>334799.329812838</v>
      </c>
      <c r="I82" s="52">
        <f>'Temporary Relocation Numbers'!I82*Assumptions!D$21</f>
        <v>389685.98937574588</v>
      </c>
      <c r="J82" s="52">
        <f>'Temporary Relocation Numbers'!J82*Assumptions!E$21</f>
        <v>268099.85986162029</v>
      </c>
      <c r="K82" s="52">
        <f>'Temporary Relocation Numbers'!K82*Assumptions!F$21</f>
        <v>247857.20333588362</v>
      </c>
      <c r="L82" s="52">
        <f>'Temporary Relocation Numbers'!L82*Assumptions!G$21</f>
        <v>198838.92558107778</v>
      </c>
      <c r="M82" s="52">
        <f>'Temporary Relocation Numbers'!M82*Assumptions!H$21</f>
        <v>84175.76658515411</v>
      </c>
      <c r="N82" s="53">
        <f>'Temporary Relocation Numbers'!N82*Assumptions!C$21</f>
        <v>216942899.25936544</v>
      </c>
      <c r="O82" s="53">
        <f>'Temporary Relocation Numbers'!O82*Assumptions!D$21</f>
        <v>423330419.95495671</v>
      </c>
      <c r="P82" s="53">
        <f>'Temporary Relocation Numbers'!P82*Assumptions!E$21</f>
        <v>337755233.59186298</v>
      </c>
      <c r="Q82" s="53">
        <f>'Temporary Relocation Numbers'!Q82*Assumptions!F$21</f>
        <v>141448078.83736807</v>
      </c>
      <c r="R82" s="53">
        <f>'Temporary Relocation Numbers'!R82*Assumptions!G$21</f>
        <v>88509832.441965729</v>
      </c>
      <c r="S82" s="53">
        <f>'Temporary Relocation Numbers'!S82*Assumptions!H$21</f>
        <v>49959252.021727964</v>
      </c>
      <c r="U82">
        <v>2101</v>
      </c>
      <c r="V82" s="51">
        <f>'Temporary Relocation Numbers'!V82*Assumptions!C$21</f>
        <v>0</v>
      </c>
      <c r="W82" s="51">
        <f>'Temporary Relocation Numbers'!W82*Assumptions!D$21</f>
        <v>0</v>
      </c>
      <c r="X82" s="51">
        <f>'Temporary Relocation Numbers'!X82*Assumptions!E$21</f>
        <v>0</v>
      </c>
      <c r="Y82" s="51">
        <f>'Temporary Relocation Numbers'!Y82*Assumptions!F$21</f>
        <v>0</v>
      </c>
      <c r="Z82" s="51">
        <f>'Temporary Relocation Numbers'!Z82*Assumptions!G$21</f>
        <v>0</v>
      </c>
      <c r="AA82" s="51">
        <f>'Temporary Relocation Numbers'!AA82*Assumptions!H$21</f>
        <v>0</v>
      </c>
      <c r="AB82" s="52">
        <f>'Temporary Relocation Numbers'!AB82*Assumptions!C$21</f>
        <v>311690.03083751391</v>
      </c>
      <c r="AC82" s="52">
        <f>'Temporary Relocation Numbers'!AC82*Assumptions!D$21</f>
        <v>355858.11829621275</v>
      </c>
      <c r="AD82" s="52">
        <f>'Temporary Relocation Numbers'!AD82*Assumptions!E$21</f>
        <v>242255.49987541087</v>
      </c>
      <c r="AE82" s="52">
        <f>'Temporary Relocation Numbers'!AE82*Assumptions!F$21</f>
        <v>247219.42148373849</v>
      </c>
      <c r="AF82" s="52">
        <f>'Temporary Relocation Numbers'!AF82*Assumptions!G$21</f>
        <v>194777.24645879734</v>
      </c>
      <c r="AG82" s="52">
        <f>'Temporary Relocation Numbers'!AG82*Assumptions!H$21</f>
        <v>76990.018823362203</v>
      </c>
      <c r="AH82" s="53">
        <f>'Temporary Relocation Numbers'!AH82*Assumptions!C$21</f>
        <v>201968561.28096828</v>
      </c>
      <c r="AI82" s="53">
        <f>'Temporary Relocation Numbers'!AI82*Assumptions!D$21</f>
        <v>386581942.30703998</v>
      </c>
      <c r="AJ82" s="53">
        <f>'Temporary Relocation Numbers'!AJ82*Assumptions!E$21</f>
        <v>305196216.781187</v>
      </c>
      <c r="AK82" s="53">
        <f>'Temporary Relocation Numbers'!AK82*Assumptions!F$21</f>
        <v>141084107.09682912</v>
      </c>
      <c r="AL82" s="53">
        <f>'Temporary Relocation Numbers'!AL82*Assumptions!G$21</f>
        <v>86701843.701856151</v>
      </c>
      <c r="AM82" s="53">
        <f>'Temporary Relocation Numbers'!AM82*Assumptions!H$21</f>
        <v>45694430.94602368</v>
      </c>
    </row>
    <row r="83" spans="1:39" x14ac:dyDescent="0.35">
      <c r="A83">
        <v>2102</v>
      </c>
      <c r="B83" s="51">
        <f>'Temporary Relocation Numbers'!B83*Assumptions!C$21</f>
        <v>0</v>
      </c>
      <c r="C83" s="51">
        <f>'Temporary Relocation Numbers'!C83*Assumptions!D$21</f>
        <v>0</v>
      </c>
      <c r="D83" s="51">
        <f>'Temporary Relocation Numbers'!D83*Assumptions!E$21</f>
        <v>0</v>
      </c>
      <c r="E83" s="51">
        <f>'Temporary Relocation Numbers'!E83*Assumptions!F$21</f>
        <v>0</v>
      </c>
      <c r="F83" s="51">
        <f>'Temporary Relocation Numbers'!F83*Assumptions!G$21</f>
        <v>0</v>
      </c>
      <c r="G83" s="51">
        <f>'Temporary Relocation Numbers'!G83*Assumptions!H$21</f>
        <v>0</v>
      </c>
      <c r="H83" s="52">
        <f>'Temporary Relocation Numbers'!H83*Assumptions!C$21</f>
        <v>336819.29147073196</v>
      </c>
      <c r="I83" s="52">
        <f>'Temporary Relocation Numbers'!I83*Assumptions!D$21</f>
        <v>392037.10148101073</v>
      </c>
      <c r="J83" s="52">
        <f>'Temporary Relocation Numbers'!J83*Assumptions!E$21</f>
        <v>269717.40024830512</v>
      </c>
      <c r="K83" s="52">
        <f>'Temporary Relocation Numbers'!K83*Assumptions!F$21</f>
        <v>249352.61268348061</v>
      </c>
      <c r="L83" s="52">
        <f>'Temporary Relocation Numbers'!L83*Assumptions!G$21</f>
        <v>200038.59048481329</v>
      </c>
      <c r="M83" s="52">
        <f>'Temporary Relocation Numbers'!M83*Assumptions!H$21</f>
        <v>84683.628476995116</v>
      </c>
      <c r="N83" s="53">
        <f>'Temporary Relocation Numbers'!N83*Assumptions!C$21</f>
        <v>219956637.94075978</v>
      </c>
      <c r="O83" s="53">
        <f>'Temporary Relocation Numbers'!O83*Assumptions!D$21</f>
        <v>429211263.55935568</v>
      </c>
      <c r="P83" s="53">
        <f>'Temporary Relocation Numbers'!P83*Assumptions!E$21</f>
        <v>342447279.35964012</v>
      </c>
      <c r="Q83" s="53">
        <f>'Temporary Relocation Numbers'!Q83*Assumptions!F$21</f>
        <v>143413054.63540721</v>
      </c>
      <c r="R83" s="53">
        <f>'Temporary Relocation Numbers'!R83*Assumptions!G$21</f>
        <v>89739397.94802627</v>
      </c>
      <c r="S83" s="53">
        <f>'Temporary Relocation Numbers'!S83*Assumptions!H$21</f>
        <v>50653278.564313263</v>
      </c>
      <c r="U83">
        <v>2102</v>
      </c>
      <c r="V83" s="51">
        <f>'Temporary Relocation Numbers'!V83*Assumptions!C$21</f>
        <v>0</v>
      </c>
      <c r="W83" s="51">
        <f>'Temporary Relocation Numbers'!W83*Assumptions!D$21</f>
        <v>0</v>
      </c>
      <c r="X83" s="51">
        <f>'Temporary Relocation Numbers'!X83*Assumptions!E$21</f>
        <v>0</v>
      </c>
      <c r="Y83" s="51">
        <f>'Temporary Relocation Numbers'!Y83*Assumptions!F$21</f>
        <v>0</v>
      </c>
      <c r="Z83" s="51">
        <f>'Temporary Relocation Numbers'!Z83*Assumptions!G$21</f>
        <v>0</v>
      </c>
      <c r="AA83" s="51">
        <f>'Temporary Relocation Numbers'!AA83*Assumptions!H$21</f>
        <v>0</v>
      </c>
      <c r="AB83" s="52">
        <f>'Temporary Relocation Numbers'!AB83*Assumptions!C$21</f>
        <v>313570.56599805783</v>
      </c>
      <c r="AC83" s="52">
        <f>'Temporary Relocation Numbers'!AC83*Assumptions!D$21</f>
        <v>358005.13500323694</v>
      </c>
      <c r="AD83" s="52">
        <f>'Temporary Relocation Numbers'!AD83*Assumptions!E$21</f>
        <v>243717.11218340401</v>
      </c>
      <c r="AE83" s="52">
        <f>'Temporary Relocation Numbers'!AE83*Assumptions!F$21</f>
        <v>248710.9828699666</v>
      </c>
      <c r="AF83" s="52">
        <f>'Temporary Relocation Numbers'!AF83*Assumptions!G$21</f>
        <v>195952.40582932808</v>
      </c>
      <c r="AG83" s="52">
        <f>'Temporary Relocation Numbers'!AG83*Assumptions!H$21</f>
        <v>77454.526581339713</v>
      </c>
      <c r="AH83" s="53">
        <f>'Temporary Relocation Numbers'!AH83*Assumptions!C$21</f>
        <v>204774278.67313021</v>
      </c>
      <c r="AI83" s="53">
        <f>'Temporary Relocation Numbers'!AI83*Assumptions!D$21</f>
        <v>391952281.49323493</v>
      </c>
      <c r="AJ83" s="53">
        <f>'Temporary Relocation Numbers'!AJ83*Assumptions!E$21</f>
        <v>309435957.50129724</v>
      </c>
      <c r="AK83" s="53">
        <f>'Temporary Relocation Numbers'!AK83*Assumptions!F$21</f>
        <v>143044026.65326211</v>
      </c>
      <c r="AL83" s="53">
        <f>'Temporary Relocation Numbers'!AL83*Assumptions!G$21</f>
        <v>87906292.895651177</v>
      </c>
      <c r="AM83" s="53">
        <f>'Temporary Relocation Numbers'!AM83*Assumptions!H$21</f>
        <v>46329211.224781245</v>
      </c>
    </row>
    <row r="84" spans="1:39" x14ac:dyDescent="0.35">
      <c r="A84">
        <v>2103</v>
      </c>
      <c r="B84" s="51">
        <f>'Temporary Relocation Numbers'!B84*Assumptions!C$21</f>
        <v>0</v>
      </c>
      <c r="C84" s="51">
        <f>'Temporary Relocation Numbers'!C84*Assumptions!D$21</f>
        <v>0</v>
      </c>
      <c r="D84" s="51">
        <f>'Temporary Relocation Numbers'!D84*Assumptions!E$21</f>
        <v>0</v>
      </c>
      <c r="E84" s="51">
        <f>'Temporary Relocation Numbers'!E84*Assumptions!F$21</f>
        <v>0</v>
      </c>
      <c r="F84" s="51">
        <f>'Temporary Relocation Numbers'!F84*Assumptions!G$21</f>
        <v>0</v>
      </c>
      <c r="G84" s="51">
        <f>'Temporary Relocation Numbers'!G84*Assumptions!H$21</f>
        <v>0</v>
      </c>
      <c r="H84" s="52">
        <f>'Temporary Relocation Numbers'!H84*Assumptions!C$21</f>
        <v>338851.44026502693</v>
      </c>
      <c r="I84" s="52">
        <f>'Temporary Relocation Numbers'!I84*Assumptions!D$21</f>
        <v>394402.39866934821</v>
      </c>
      <c r="J84" s="52">
        <f>'Temporary Relocation Numbers'!J84*Assumptions!E$21</f>
        <v>271344.69982286816</v>
      </c>
      <c r="K84" s="52">
        <f>'Temporary Relocation Numbers'!K84*Assumptions!F$21</f>
        <v>250857.04435960704</v>
      </c>
      <c r="L84" s="52">
        <f>'Temporary Relocation Numbers'!L84*Assumptions!G$21</f>
        <v>201245.49338723061</v>
      </c>
      <c r="M84" s="52">
        <f>'Temporary Relocation Numbers'!M84*Assumptions!H$21</f>
        <v>85194.55447756534</v>
      </c>
      <c r="N84" s="53">
        <f>'Temporary Relocation Numbers'!N84*Assumptions!C$21</f>
        <v>223012243.03433335</v>
      </c>
      <c r="O84" s="53">
        <f>'Temporary Relocation Numbers'!O84*Assumptions!D$21</f>
        <v>435173802.97362101</v>
      </c>
      <c r="P84" s="53">
        <f>'Temporary Relocation Numbers'!P84*Assumptions!E$21</f>
        <v>347204506.33350176</v>
      </c>
      <c r="Q84" s="53">
        <f>'Temporary Relocation Numbers'!Q84*Assumptions!F$21</f>
        <v>145405327.58671004</v>
      </c>
      <c r="R84" s="53">
        <f>'Temporary Relocation Numbers'!R84*Assumptions!G$21</f>
        <v>90986044.396305144</v>
      </c>
      <c r="S84" s="53">
        <f>'Temporary Relocation Numbers'!S84*Assumptions!H$21</f>
        <v>51356946.421016008</v>
      </c>
      <c r="U84">
        <v>2103</v>
      </c>
      <c r="V84" s="51">
        <f>'Temporary Relocation Numbers'!V84*Assumptions!C$21</f>
        <v>0</v>
      </c>
      <c r="W84" s="51">
        <f>'Temporary Relocation Numbers'!W84*Assumptions!D$21</f>
        <v>0</v>
      </c>
      <c r="X84" s="51">
        <f>'Temporary Relocation Numbers'!X84*Assumptions!E$21</f>
        <v>0</v>
      </c>
      <c r="Y84" s="51">
        <f>'Temporary Relocation Numbers'!Y84*Assumptions!F$21</f>
        <v>0</v>
      </c>
      <c r="Z84" s="51">
        <f>'Temporary Relocation Numbers'!Z84*Assumptions!G$21</f>
        <v>0</v>
      </c>
      <c r="AA84" s="51">
        <f>'Temporary Relocation Numbers'!AA84*Assumptions!H$21</f>
        <v>0</v>
      </c>
      <c r="AB84" s="52">
        <f>'Temporary Relocation Numbers'!AB84*Assumptions!C$21</f>
        <v>315462.44708609441</v>
      </c>
      <c r="AC84" s="52">
        <f>'Temporary Relocation Numbers'!AC84*Assumptions!D$21</f>
        <v>360165.10541428882</v>
      </c>
      <c r="AD84" s="52">
        <f>'Temporary Relocation Numbers'!AD84*Assumptions!E$21</f>
        <v>245187.54291054539</v>
      </c>
      <c r="AE84" s="52">
        <f>'Temporary Relocation Numbers'!AE84*Assumptions!F$21</f>
        <v>250211.54336862505</v>
      </c>
      <c r="AF84" s="52">
        <f>'Temporary Relocation Numbers'!AF84*Assumptions!G$21</f>
        <v>197134.65534807296</v>
      </c>
      <c r="AG84" s="52">
        <f>'Temporary Relocation Numbers'!AG84*Assumptions!H$21</f>
        <v>77921.836877367183</v>
      </c>
      <c r="AH84" s="53">
        <f>'Temporary Relocation Numbers'!AH84*Assumptions!C$21</f>
        <v>207618972.67647725</v>
      </c>
      <c r="AI84" s="53">
        <f>'Temporary Relocation Numbers'!AI84*Assumptions!D$21</f>
        <v>397397224.63739699</v>
      </c>
      <c r="AJ84" s="53">
        <f>'Temporary Relocation Numbers'!AJ84*Assumptions!E$21</f>
        <v>313734596.07264334</v>
      </c>
      <c r="AK84" s="53">
        <f>'Temporary Relocation Numbers'!AK84*Assumptions!F$21</f>
        <v>145031173.12239793</v>
      </c>
      <c r="AL84" s="53">
        <f>'Temporary Relocation Numbers'!AL84*Assumptions!G$21</f>
        <v>89127474.119567961</v>
      </c>
      <c r="AM84" s="53">
        <f>'Temporary Relocation Numbers'!AM84*Assumptions!H$21</f>
        <v>46972809.777318738</v>
      </c>
    </row>
    <row r="85" spans="1:39" x14ac:dyDescent="0.35">
      <c r="A85">
        <v>2104</v>
      </c>
      <c r="B85" s="51">
        <f>'Temporary Relocation Numbers'!B85*Assumptions!C$21</f>
        <v>0</v>
      </c>
      <c r="C85" s="51">
        <f>'Temporary Relocation Numbers'!C85*Assumptions!D$21</f>
        <v>0</v>
      </c>
      <c r="D85" s="51">
        <f>'Temporary Relocation Numbers'!D85*Assumptions!E$21</f>
        <v>0</v>
      </c>
      <c r="E85" s="51">
        <f>'Temporary Relocation Numbers'!E85*Assumptions!F$21</f>
        <v>0</v>
      </c>
      <c r="F85" s="51">
        <f>'Temporary Relocation Numbers'!F85*Assumptions!G$21</f>
        <v>0</v>
      </c>
      <c r="G85" s="51">
        <f>'Temporary Relocation Numbers'!G85*Assumptions!H$21</f>
        <v>0</v>
      </c>
      <c r="H85" s="52">
        <f>'Temporary Relocation Numbers'!H85*Assumptions!C$21</f>
        <v>340895.84972498671</v>
      </c>
      <c r="I85" s="52">
        <f>'Temporary Relocation Numbers'!I85*Assumptions!D$21</f>
        <v>396781.96652433428</v>
      </c>
      <c r="J85" s="52">
        <f>'Temporary Relocation Numbers'!J85*Assumptions!E$21</f>
        <v>272981.81746590935</v>
      </c>
      <c r="K85" s="52">
        <f>'Temporary Relocation Numbers'!K85*Assumptions!F$21</f>
        <v>252370.55279913198</v>
      </c>
      <c r="L85" s="52">
        <f>'Temporary Relocation Numbers'!L85*Assumptions!G$21</f>
        <v>202459.67795771174</v>
      </c>
      <c r="M85" s="52">
        <f>'Temporary Relocation Numbers'!M85*Assumptions!H$21</f>
        <v>85708.563073706347</v>
      </c>
      <c r="N85" s="53">
        <f>'Temporary Relocation Numbers'!N85*Assumptions!C$21</f>
        <v>226110296.14209402</v>
      </c>
      <c r="O85" s="53">
        <f>'Temporary Relocation Numbers'!O85*Assumptions!D$21</f>
        <v>441219173.10386503</v>
      </c>
      <c r="P85" s="53">
        <f>'Temporary Relocation Numbers'!P85*Assumptions!E$21</f>
        <v>352027820.00112599</v>
      </c>
      <c r="Q85" s="53">
        <f>'Temporary Relocation Numbers'!Q85*Assumptions!F$21</f>
        <v>147425276.89929378</v>
      </c>
      <c r="R85" s="53">
        <f>'Temporary Relocation Numbers'!R85*Assumptions!G$21</f>
        <v>92250009.07272619</v>
      </c>
      <c r="S85" s="53">
        <f>'Temporary Relocation Numbers'!S85*Assumptions!H$21</f>
        <v>52070389.527546398</v>
      </c>
      <c r="U85">
        <v>2104</v>
      </c>
      <c r="V85" s="51">
        <f>'Temporary Relocation Numbers'!V85*Assumptions!C$21</f>
        <v>0</v>
      </c>
      <c r="W85" s="51">
        <f>'Temporary Relocation Numbers'!W85*Assumptions!D$21</f>
        <v>0</v>
      </c>
      <c r="X85" s="51">
        <f>'Temporary Relocation Numbers'!X85*Assumptions!E$21</f>
        <v>0</v>
      </c>
      <c r="Y85" s="51">
        <f>'Temporary Relocation Numbers'!Y85*Assumptions!F$21</f>
        <v>0</v>
      </c>
      <c r="Z85" s="51">
        <f>'Temporary Relocation Numbers'!Z85*Assumptions!G$21</f>
        <v>0</v>
      </c>
      <c r="AA85" s="51">
        <f>'Temporary Relocation Numbers'!AA85*Assumptions!H$21</f>
        <v>0</v>
      </c>
      <c r="AB85" s="52">
        <f>'Temporary Relocation Numbers'!AB85*Assumptions!C$21</f>
        <v>317365.74255557923</v>
      </c>
      <c r="AC85" s="52">
        <f>'Temporary Relocation Numbers'!AC85*Assumptions!D$21</f>
        <v>362338.10768360313</v>
      </c>
      <c r="AD85" s="52">
        <f>'Temporary Relocation Numbers'!AD85*Assumptions!E$21</f>
        <v>246666.84526144742</v>
      </c>
      <c r="AE85" s="52">
        <f>'Temporary Relocation Numbers'!AE85*Assumptions!F$21</f>
        <v>251721.15727451208</v>
      </c>
      <c r="AF85" s="52">
        <f>'Temporary Relocation Numbers'!AF85*Assumptions!G$21</f>
        <v>198324.03779238032</v>
      </c>
      <c r="AG85" s="52">
        <f>'Temporary Relocation Numbers'!AG85*Assumptions!H$21</f>
        <v>78391.966620138599</v>
      </c>
      <c r="AH85" s="53">
        <f>'Temporary Relocation Numbers'!AH85*Assumptions!C$21</f>
        <v>210503184.74832934</v>
      </c>
      <c r="AI85" s="53">
        <f>'Temporary Relocation Numbers'!AI85*Assumptions!D$21</f>
        <v>402917808.1266802</v>
      </c>
      <c r="AJ85" s="53">
        <f>'Temporary Relocation Numbers'!AJ85*Assumptions!E$21</f>
        <v>318092950.69546664</v>
      </c>
      <c r="AK85" s="53">
        <f>'Temporary Relocation Numbers'!AK85*Assumptions!F$21</f>
        <v>147045924.73648241</v>
      </c>
      <c r="AL85" s="53">
        <f>'Temporary Relocation Numbers'!AL85*Assumptions!G$21</f>
        <v>90365619.812495098</v>
      </c>
      <c r="AM85" s="53">
        <f>'Temporary Relocation Numbers'!AM85*Assumptions!H$21</f>
        <v>47625349.10579171</v>
      </c>
    </row>
    <row r="86" spans="1:39" x14ac:dyDescent="0.35">
      <c r="A86">
        <v>2105</v>
      </c>
      <c r="B86" s="51">
        <f>'Temporary Relocation Numbers'!B86*Assumptions!C$21</f>
        <v>0</v>
      </c>
      <c r="C86" s="51">
        <f>'Temporary Relocation Numbers'!C86*Assumptions!D$21</f>
        <v>0</v>
      </c>
      <c r="D86" s="51">
        <f>'Temporary Relocation Numbers'!D86*Assumptions!E$21</f>
        <v>0</v>
      </c>
      <c r="E86" s="51">
        <f>'Temporary Relocation Numbers'!E86*Assumptions!F$21</f>
        <v>0</v>
      </c>
      <c r="F86" s="51">
        <f>'Temporary Relocation Numbers'!F86*Assumptions!G$21</f>
        <v>0</v>
      </c>
      <c r="G86" s="51">
        <f>'Temporary Relocation Numbers'!G86*Assumptions!H$21</f>
        <v>0</v>
      </c>
      <c r="H86" s="52">
        <f>'Temporary Relocation Numbers'!H86*Assumptions!C$21</f>
        <v>342952.59382350271</v>
      </c>
      <c r="I86" s="52">
        <f>'Temporary Relocation Numbers'!I86*Assumptions!D$21</f>
        <v>399175.89114590088</v>
      </c>
      <c r="J86" s="52">
        <f>'Temporary Relocation Numbers'!J86*Assumptions!E$21</f>
        <v>274628.81241327565</v>
      </c>
      <c r="K86" s="52">
        <f>'Temporary Relocation Numbers'!K86*Assumptions!F$21</f>
        <v>253893.1927653492</v>
      </c>
      <c r="L86" s="52">
        <f>'Temporary Relocation Numbers'!L86*Assumptions!G$21</f>
        <v>203681.1881291114</v>
      </c>
      <c r="M86" s="52">
        <f>'Temporary Relocation Numbers'!M86*Assumptions!H$21</f>
        <v>86225.672863797226</v>
      </c>
      <c r="N86" s="53">
        <f>'Temporary Relocation Numbers'!N86*Assumptions!C$21</f>
        <v>229251386.94557899</v>
      </c>
      <c r="O86" s="53">
        <f>'Temporary Relocation Numbers'!O86*Assumptions!D$21</f>
        <v>447348524.62214726</v>
      </c>
      <c r="P86" s="53">
        <f>'Temporary Relocation Numbers'!P86*Assumptions!E$21</f>
        <v>356918138.42909139</v>
      </c>
      <c r="Q86" s="53">
        <f>'Temporary Relocation Numbers'!Q86*Assumptions!F$21</f>
        <v>149473287.04907745</v>
      </c>
      <c r="R86" s="53">
        <f>'Temporary Relocation Numbers'!R86*Assumptions!G$21</f>
        <v>93531532.559554294</v>
      </c>
      <c r="S86" s="53">
        <f>'Temporary Relocation Numbers'!S86*Assumptions!H$21</f>
        <v>52793743.680229798</v>
      </c>
      <c r="U86">
        <v>2105</v>
      </c>
      <c r="V86" s="51">
        <f>'Temporary Relocation Numbers'!V86*Assumptions!C$21</f>
        <v>0</v>
      </c>
      <c r="W86" s="51">
        <f>'Temporary Relocation Numbers'!W86*Assumptions!D$21</f>
        <v>0</v>
      </c>
      <c r="X86" s="51">
        <f>'Temporary Relocation Numbers'!X86*Assumptions!E$21</f>
        <v>0</v>
      </c>
      <c r="Y86" s="51">
        <f>'Temporary Relocation Numbers'!Y86*Assumptions!F$21</f>
        <v>0</v>
      </c>
      <c r="Z86" s="51">
        <f>'Temporary Relocation Numbers'!Z86*Assumptions!G$21</f>
        <v>0</v>
      </c>
      <c r="AA86" s="51">
        <f>'Temporary Relocation Numbers'!AA86*Assumptions!H$21</f>
        <v>0</v>
      </c>
      <c r="AB86" s="52">
        <f>'Temporary Relocation Numbers'!AB86*Assumptions!C$21</f>
        <v>319280.52127347485</v>
      </c>
      <c r="AC86" s="52">
        <f>'Temporary Relocation Numbers'!AC86*Assumptions!D$21</f>
        <v>364524.22043694684</v>
      </c>
      <c r="AD86" s="52">
        <f>'Temporary Relocation Numbers'!AD86*Assumptions!E$21</f>
        <v>248155.07276172447</v>
      </c>
      <c r="AE86" s="52">
        <f>'Temporary Relocation Numbers'!AE86*Assumptions!F$21</f>
        <v>253239.87921000537</v>
      </c>
      <c r="AF86" s="52">
        <f>'Temporary Relocation Numbers'!AF86*Assumptions!G$21</f>
        <v>199520.59619768921</v>
      </c>
      <c r="AG86" s="52">
        <f>'Temporary Relocation Numbers'!AG86*Assumptions!H$21</f>
        <v>78864.932820364018</v>
      </c>
      <c r="AH86" s="53">
        <f>'Temporary Relocation Numbers'!AH86*Assumptions!C$21</f>
        <v>213427463.86785141</v>
      </c>
      <c r="AI86" s="53">
        <f>'Temporary Relocation Numbers'!AI86*Assumptions!D$21</f>
        <v>408515082.74557549</v>
      </c>
      <c r="AJ86" s="53">
        <f>'Temporary Relocation Numbers'!AJ86*Assumptions!E$21</f>
        <v>322511850.93632537</v>
      </c>
      <c r="AK86" s="53">
        <f>'Temporary Relocation Numbers'!AK86*Assumptions!F$21</f>
        <v>149088664.9821077</v>
      </c>
      <c r="AL86" s="53">
        <f>'Temporary Relocation Numbers'!AL86*Assumptions!G$21</f>
        <v>91620965.642327964</v>
      </c>
      <c r="AM86" s="53">
        <f>'Temporary Relocation Numbers'!AM86*Assumptions!H$21</f>
        <v>48286953.414137542</v>
      </c>
    </row>
    <row r="87" spans="1:39" x14ac:dyDescent="0.35">
      <c r="A87">
        <v>2106</v>
      </c>
      <c r="B87" s="51">
        <f>'Temporary Relocation Numbers'!B87*Assumptions!C$21</f>
        <v>0</v>
      </c>
      <c r="C87" s="51">
        <f>'Temporary Relocation Numbers'!C87*Assumptions!D$21</f>
        <v>0</v>
      </c>
      <c r="D87" s="51">
        <f>'Temporary Relocation Numbers'!D87*Assumptions!E$21</f>
        <v>0</v>
      </c>
      <c r="E87" s="51">
        <f>'Temporary Relocation Numbers'!E87*Assumptions!F$21</f>
        <v>0</v>
      </c>
      <c r="F87" s="51">
        <f>'Temporary Relocation Numbers'!F87*Assumptions!G$21</f>
        <v>0</v>
      </c>
      <c r="G87" s="51">
        <f>'Temporary Relocation Numbers'!G87*Assumptions!H$21</f>
        <v>0</v>
      </c>
      <c r="H87" s="52">
        <f>'Temporary Relocation Numbers'!H87*Assumptions!C$21</f>
        <v>345021.74697977112</v>
      </c>
      <c r="I87" s="52">
        <f>'Temporary Relocation Numbers'!I87*Assumptions!D$21</f>
        <v>401584.25915345084</v>
      </c>
      <c r="J87" s="52">
        <f>'Temporary Relocation Numbers'!J87*Assumptions!E$21</f>
        <v>276285.74425820477</v>
      </c>
      <c r="K87" s="52">
        <f>'Temporary Relocation Numbers'!K87*Assumptions!F$21</f>
        <v>255425.01935195859</v>
      </c>
      <c r="L87" s="52">
        <f>'Temporary Relocation Numbers'!L87*Assumptions!G$21</f>
        <v>204910.06809934639</v>
      </c>
      <c r="M87" s="52">
        <f>'Temporary Relocation Numbers'!M87*Assumptions!H$21</f>
        <v>86745.902558427595</v>
      </c>
      <c r="N87" s="53">
        <f>'Temporary Relocation Numbers'!N87*Assumptions!C$21</f>
        <v>232436113.31809413</v>
      </c>
      <c r="O87" s="53">
        <f>'Temporary Relocation Numbers'!O87*Assumptions!D$21</f>
        <v>453563024.18549383</v>
      </c>
      <c r="P87" s="53">
        <f>'Temporary Relocation Numbers'!P87*Assumptions!E$21</f>
        <v>361876392.43762213</v>
      </c>
      <c r="Q87" s="53">
        <f>'Temporary Relocation Numbers'!Q87*Assumptions!F$21</f>
        <v>151549747.85306257</v>
      </c>
      <c r="R87" s="53">
        <f>'Temporary Relocation Numbers'!R87*Assumptions!G$21</f>
        <v>94830858.781187475</v>
      </c>
      <c r="S87" s="53">
        <f>'Temporary Relocation Numbers'!S87*Assumptions!H$21</f>
        <v>53527146.561854005</v>
      </c>
      <c r="U87">
        <v>2106</v>
      </c>
      <c r="V87" s="51">
        <f>'Temporary Relocation Numbers'!V87*Assumptions!C$21</f>
        <v>0</v>
      </c>
      <c r="W87" s="51">
        <f>'Temporary Relocation Numbers'!W87*Assumptions!D$21</f>
        <v>0</v>
      </c>
      <c r="X87" s="51">
        <f>'Temporary Relocation Numbers'!X87*Assumptions!E$21</f>
        <v>0</v>
      </c>
      <c r="Y87" s="51">
        <f>'Temporary Relocation Numbers'!Y87*Assumptions!F$21</f>
        <v>0</v>
      </c>
      <c r="Z87" s="51">
        <f>'Temporary Relocation Numbers'!Z87*Assumptions!G$21</f>
        <v>0</v>
      </c>
      <c r="AA87" s="51">
        <f>'Temporary Relocation Numbers'!AA87*Assumptions!H$21</f>
        <v>0</v>
      </c>
      <c r="AB87" s="52">
        <f>'Temporary Relocation Numbers'!AB87*Assumptions!C$21</f>
        <v>321206.85252224223</v>
      </c>
      <c r="AC87" s="52">
        <f>'Temporary Relocation Numbers'!AC87*Assumptions!D$21</f>
        <v>366723.5227744634</v>
      </c>
      <c r="AD87" s="52">
        <f>'Temporary Relocation Numbers'!AD87*Assumptions!E$21</f>
        <v>249652.2792599299</v>
      </c>
      <c r="AE87" s="52">
        <f>'Temporary Relocation Numbers'!AE87*Assumptions!F$21</f>
        <v>254767.76412703883</v>
      </c>
      <c r="AF87" s="52">
        <f>'Temporary Relocation Numbers'!AF87*Assumptions!G$21</f>
        <v>200724.37385908657</v>
      </c>
      <c r="AG87" s="52">
        <f>'Temporary Relocation Numbers'!AG87*Assumptions!H$21</f>
        <v>79340.752591385011</v>
      </c>
      <c r="AH87" s="53">
        <f>'Temporary Relocation Numbers'!AH87*Assumptions!C$21</f>
        <v>216392366.64054573</v>
      </c>
      <c r="AI87" s="53">
        <f>'Temporary Relocation Numbers'!AI87*Assumptions!D$21</f>
        <v>414190113.8759166</v>
      </c>
      <c r="AJ87" s="53">
        <f>'Temporary Relocation Numbers'!AJ87*Assumptions!E$21</f>
        <v>326992137.88599348</v>
      </c>
      <c r="AK87" s="53">
        <f>'Temporary Relocation Numbers'!AK87*Assumptions!F$21</f>
        <v>151159782.67320505</v>
      </c>
      <c r="AL87" s="53">
        <f>'Temporary Relocation Numbers'!AL87*Assumptions!G$21</f>
        <v>92893750.550825343</v>
      </c>
      <c r="AM87" s="53">
        <f>'Temporary Relocation Numbers'!AM87*Assumptions!H$21</f>
        <v>48957748.631716408</v>
      </c>
    </row>
    <row r="88" spans="1:39" x14ac:dyDescent="0.35">
      <c r="A88">
        <v>2107</v>
      </c>
      <c r="B88" s="51">
        <f>'Temporary Relocation Numbers'!B88*Assumptions!C$21</f>
        <v>0</v>
      </c>
      <c r="C88" s="51">
        <f>'Temporary Relocation Numbers'!C88*Assumptions!D$21</f>
        <v>0</v>
      </c>
      <c r="D88" s="51">
        <f>'Temporary Relocation Numbers'!D88*Assumptions!E$21</f>
        <v>0</v>
      </c>
      <c r="E88" s="51">
        <f>'Temporary Relocation Numbers'!E88*Assumptions!F$21</f>
        <v>0</v>
      </c>
      <c r="F88" s="51">
        <f>'Temporary Relocation Numbers'!F88*Assumptions!G$21</f>
        <v>0</v>
      </c>
      <c r="G88" s="51">
        <f>'Temporary Relocation Numbers'!G88*Assumptions!H$21</f>
        <v>0</v>
      </c>
      <c r="H88" s="52">
        <f>'Temporary Relocation Numbers'!H88*Assumptions!C$21</f>
        <v>347103.38406198507</v>
      </c>
      <c r="I88" s="52">
        <f>'Temporary Relocation Numbers'!I88*Assumptions!D$21</f>
        <v>404007.15768899221</v>
      </c>
      <c r="J88" s="52">
        <f>'Temporary Relocation Numbers'!J88*Assumptions!E$21</f>
        <v>277952.67295348103</v>
      </c>
      <c r="K88" s="52">
        <f>'Temporary Relocation Numbers'!K88*Assumptions!F$21</f>
        <v>256966.08798505962</v>
      </c>
      <c r="L88" s="52">
        <f>'Temporary Relocation Numbers'!L88*Assumptions!G$21</f>
        <v>206146.36233299528</v>
      </c>
      <c r="M88" s="52">
        <f>'Temporary Relocation Numbers'!M88*Assumptions!H$21</f>
        <v>87269.270981074646</v>
      </c>
      <c r="N88" s="53">
        <f>'Temporary Relocation Numbers'!N88*Assumptions!C$21</f>
        <v>235665081.43851292</v>
      </c>
      <c r="O88" s="53">
        <f>'Temporary Relocation Numbers'!O88*Assumptions!D$21</f>
        <v>459863854.65795749</v>
      </c>
      <c r="P88" s="53">
        <f>'Temporary Relocation Numbers'!P88*Assumptions!E$21</f>
        <v>366903525.77775896</v>
      </c>
      <c r="Q88" s="53">
        <f>'Temporary Relocation Numbers'!Q88*Assumptions!F$21</f>
        <v>153655054.54353094</v>
      </c>
      <c r="R88" s="53">
        <f>'Temporary Relocation Numbers'!R88*Assumptions!G$21</f>
        <v>96148235.050585583</v>
      </c>
      <c r="S88" s="53">
        <f>'Temporary Relocation Numbers'!S88*Assumptions!H$21</f>
        <v>54270737.767875724</v>
      </c>
      <c r="U88">
        <v>2107</v>
      </c>
      <c r="V88" s="51">
        <f>'Temporary Relocation Numbers'!V88*Assumptions!C$21</f>
        <v>0</v>
      </c>
      <c r="W88" s="51">
        <f>'Temporary Relocation Numbers'!W88*Assumptions!D$21</f>
        <v>0</v>
      </c>
      <c r="X88" s="51">
        <f>'Temporary Relocation Numbers'!X88*Assumptions!E$21</f>
        <v>0</v>
      </c>
      <c r="Y88" s="51">
        <f>'Temporary Relocation Numbers'!Y88*Assumptions!F$21</f>
        <v>0</v>
      </c>
      <c r="Z88" s="51">
        <f>'Temporary Relocation Numbers'!Z88*Assumptions!G$21</f>
        <v>0</v>
      </c>
      <c r="AA88" s="51">
        <f>'Temporary Relocation Numbers'!AA88*Assumptions!H$21</f>
        <v>0</v>
      </c>
      <c r="AB88" s="52">
        <f>'Temporary Relocation Numbers'!AB88*Assumptions!C$21</f>
        <v>323144.80600234767</v>
      </c>
      <c r="AC88" s="52">
        <f>'Temporary Relocation Numbers'!AC88*Assumptions!D$21</f>
        <v>368936.0942735353</v>
      </c>
      <c r="AD88" s="52">
        <f>'Temporary Relocation Numbers'!AD88*Assumptions!E$21</f>
        <v>251158.518929504</v>
      </c>
      <c r="AE88" s="52">
        <f>'Temporary Relocation Numbers'!AE88*Assumptions!F$21</f>
        <v>256304.8673090903</v>
      </c>
      <c r="AF88" s="52">
        <f>'Temporary Relocation Numbers'!AF88*Assumptions!G$21</f>
        <v>201935.41433287365</v>
      </c>
      <c r="AG88" s="52">
        <f>'Temporary Relocation Numbers'!AG88*Assumptions!H$21</f>
        <v>79819.44314979398</v>
      </c>
      <c r="AH88" s="53">
        <f>'Temporary Relocation Numbers'!AH88*Assumptions!C$21</f>
        <v>219398457.40419599</v>
      </c>
      <c r="AI88" s="53">
        <f>'Temporary Relocation Numbers'!AI88*Assumptions!D$21</f>
        <v>419943981.69966429</v>
      </c>
      <c r="AJ88" s="53">
        <f>'Temporary Relocation Numbers'!AJ88*Assumptions!E$21</f>
        <v>331534664.31955367</v>
      </c>
      <c r="AK88" s="53">
        <f>'Temporary Relocation Numbers'!AK88*Assumptions!F$21</f>
        <v>153259672.02505136</v>
      </c>
      <c r="AL88" s="53">
        <f>'Temporary Relocation Numbers'!AL88*Assumptions!G$21</f>
        <v>94184216.79908967</v>
      </c>
      <c r="AM88" s="53">
        <f>'Temporary Relocation Numbers'!AM88*Assumptions!H$21</f>
        <v>49637862.437280454</v>
      </c>
    </row>
    <row r="89" spans="1:39" x14ac:dyDescent="0.35">
      <c r="A89">
        <v>2108</v>
      </c>
      <c r="B89" s="51">
        <f>'Temporary Relocation Numbers'!B89*Assumptions!C$21</f>
        <v>0</v>
      </c>
      <c r="C89" s="51">
        <f>'Temporary Relocation Numbers'!C89*Assumptions!D$21</f>
        <v>0</v>
      </c>
      <c r="D89" s="51">
        <f>'Temporary Relocation Numbers'!D89*Assumptions!E$21</f>
        <v>0</v>
      </c>
      <c r="E89" s="51">
        <f>'Temporary Relocation Numbers'!E89*Assumptions!F$21</f>
        <v>0</v>
      </c>
      <c r="F89" s="51">
        <f>'Temporary Relocation Numbers'!F89*Assumptions!G$21</f>
        <v>0</v>
      </c>
      <c r="G89" s="51">
        <f>'Temporary Relocation Numbers'!G89*Assumptions!H$21</f>
        <v>0</v>
      </c>
      <c r="H89" s="52">
        <f>'Temporary Relocation Numbers'!H89*Assumptions!C$21</f>
        <v>349197.5803900435</v>
      </c>
      <c r="I89" s="52">
        <f>'Temporary Relocation Numbers'!I89*Assumptions!D$21</f>
        <v>406444.67442029138</v>
      </c>
      <c r="J89" s="52">
        <f>'Temporary Relocation Numbers'!J89*Assumptions!E$21</f>
        <v>279629.65881360532</v>
      </c>
      <c r="K89" s="52">
        <f>'Temporary Relocation Numbers'!K89*Assumptions!F$21</f>
        <v>258516.45442515679</v>
      </c>
      <c r="L89" s="52">
        <f>'Temporary Relocation Numbers'!L89*Assumptions!G$21</f>
        <v>207390.11556290695</v>
      </c>
      <c r="M89" s="52">
        <f>'Temporary Relocation Numbers'!M89*Assumptions!H$21</f>
        <v>87795.797068784203</v>
      </c>
      <c r="N89" s="53">
        <f>'Temporary Relocation Numbers'!N89*Assumptions!C$21</f>
        <v>238938905.90665594</v>
      </c>
      <c r="O89" s="53">
        <f>'Temporary Relocation Numbers'!O89*Assumptions!D$21</f>
        <v>466252215.33576375</v>
      </c>
      <c r="P89" s="53">
        <f>'Temporary Relocation Numbers'!P89*Assumptions!E$21</f>
        <v>372000495.31099278</v>
      </c>
      <c r="Q89" s="53">
        <f>'Temporary Relocation Numbers'!Q89*Assumptions!F$21</f>
        <v>155789607.84327257</v>
      </c>
      <c r="R89" s="53">
        <f>'Temporary Relocation Numbers'!R89*Assumptions!G$21</f>
        <v>97483912.116343424</v>
      </c>
      <c r="S89" s="53">
        <f>'Temporary Relocation Numbers'!S89*Assumptions!H$21</f>
        <v>55024658.832991198</v>
      </c>
      <c r="U89">
        <v>2108</v>
      </c>
      <c r="V89" s="51">
        <f>'Temporary Relocation Numbers'!V89*Assumptions!C$21</f>
        <v>0</v>
      </c>
      <c r="W89" s="51">
        <f>'Temporary Relocation Numbers'!W89*Assumptions!D$21</f>
        <v>0</v>
      </c>
      <c r="X89" s="51">
        <f>'Temporary Relocation Numbers'!X89*Assumptions!E$21</f>
        <v>0</v>
      </c>
      <c r="Y89" s="51">
        <f>'Temporary Relocation Numbers'!Y89*Assumptions!F$21</f>
        <v>0</v>
      </c>
      <c r="Z89" s="51">
        <f>'Temporary Relocation Numbers'!Z89*Assumptions!G$21</f>
        <v>0</v>
      </c>
      <c r="AA89" s="51">
        <f>'Temporary Relocation Numbers'!AA89*Assumptions!H$21</f>
        <v>0</v>
      </c>
      <c r="AB89" s="52">
        <f>'Temporary Relocation Numbers'!AB89*Assumptions!C$21</f>
        <v>325094.45183478482</v>
      </c>
      <c r="AC89" s="52">
        <f>'Temporary Relocation Numbers'!AC89*Assumptions!D$21</f>
        <v>371162.01499166322</v>
      </c>
      <c r="AD89" s="52">
        <f>'Temporary Relocation Numbers'!AD89*Assumptions!E$21</f>
        <v>252673.84627073459</v>
      </c>
      <c r="AE89" s="52">
        <f>'Temporary Relocation Numbers'!AE89*Assumptions!F$21</f>
        <v>257851.24437318239</v>
      </c>
      <c r="AF89" s="52">
        <f>'Temporary Relocation Numbers'!AF89*Assumptions!G$21</f>
        <v>203153.76143814225</v>
      </c>
      <c r="AG89" s="52">
        <f>'Temporary Relocation Numbers'!AG89*Assumptions!H$21</f>
        <v>80301.021816057037</v>
      </c>
      <c r="AH89" s="53">
        <f>'Temporary Relocation Numbers'!AH89*Assumptions!C$21</f>
        <v>222446308.33628285</v>
      </c>
      <c r="AI89" s="53">
        <f>'Temporary Relocation Numbers'!AI89*Assumptions!D$21</f>
        <v>425777781.40450722</v>
      </c>
      <c r="AJ89" s="53">
        <f>'Temporary Relocation Numbers'!AJ89*Assumptions!E$21</f>
        <v>336140294.85871416</v>
      </c>
      <c r="AK89" s="53">
        <f>'Temporary Relocation Numbers'!AK89*Assumptions!F$21</f>
        <v>155388732.72930378</v>
      </c>
      <c r="AL89" s="53">
        <f>'Temporary Relocation Numbers'!AL89*Assumptions!G$21</f>
        <v>95492610.013678789</v>
      </c>
      <c r="AM89" s="53">
        <f>'Temporary Relocation Numbers'!AM89*Assumptions!H$21</f>
        <v>50327424.283276223</v>
      </c>
    </row>
    <row r="90" spans="1:39" x14ac:dyDescent="0.35">
      <c r="A90">
        <v>2109</v>
      </c>
      <c r="B90" s="51">
        <f>'Temporary Relocation Numbers'!B90*Assumptions!C$21</f>
        <v>0</v>
      </c>
      <c r="C90" s="51">
        <f>'Temporary Relocation Numbers'!C90*Assumptions!D$21</f>
        <v>0</v>
      </c>
      <c r="D90" s="51">
        <f>'Temporary Relocation Numbers'!D90*Assumptions!E$21</f>
        <v>0</v>
      </c>
      <c r="E90" s="51">
        <f>'Temporary Relocation Numbers'!E90*Assumptions!F$21</f>
        <v>0</v>
      </c>
      <c r="F90" s="51">
        <f>'Temporary Relocation Numbers'!F90*Assumptions!G$21</f>
        <v>0</v>
      </c>
      <c r="G90" s="51">
        <f>'Temporary Relocation Numbers'!G90*Assumptions!H$21</f>
        <v>0</v>
      </c>
      <c r="H90" s="52">
        <f>'Temporary Relocation Numbers'!H90*Assumptions!C$21</f>
        <v>351304.41173827706</v>
      </c>
      <c r="I90" s="52">
        <f>'Temporary Relocation Numbers'!I90*Assumptions!D$21</f>
        <v>408896.89754404488</v>
      </c>
      <c r="J90" s="52">
        <f>'Temporary Relocation Numbers'!J90*Assumptions!E$21</f>
        <v>281316.76251697657</v>
      </c>
      <c r="K90" s="52">
        <f>'Temporary Relocation Numbers'!K90*Assumptions!F$21</f>
        <v>260076.17476917731</v>
      </c>
      <c r="L90" s="52">
        <f>'Temporary Relocation Numbers'!L90*Assumptions!G$21</f>
        <v>208641.37279181927</v>
      </c>
      <c r="M90" s="52">
        <f>'Temporary Relocation Numbers'!M90*Assumptions!H$21</f>
        <v>88325.499872855915</v>
      </c>
      <c r="N90" s="53">
        <f>'Temporary Relocation Numbers'!N90*Assumptions!C$21</f>
        <v>242258209.86027384</v>
      </c>
      <c r="O90" s="53">
        <f>'Temporary Relocation Numbers'!O90*Assumptions!D$21</f>
        <v>472729322.17558378</v>
      </c>
      <c r="P90" s="53">
        <f>'Temporary Relocation Numbers'!P90*Assumptions!E$21</f>
        <v>377168271.19139296</v>
      </c>
      <c r="Q90" s="53">
        <f>'Temporary Relocation Numbers'!Q90*Assumptions!F$21</f>
        <v>157953814.04185945</v>
      </c>
      <c r="R90" s="53">
        <f>'Temporary Relocation Numbers'!R90*Assumptions!G$21</f>
        <v>98838144.210418254</v>
      </c>
      <c r="S90" s="53">
        <f>'Temporary Relocation Numbers'!S90*Assumptions!H$21</f>
        <v>55789053.258075632</v>
      </c>
      <c r="U90">
        <v>2109</v>
      </c>
      <c r="V90" s="51">
        <f>'Temporary Relocation Numbers'!V90*Assumptions!C$21</f>
        <v>0</v>
      </c>
      <c r="W90" s="51">
        <f>'Temporary Relocation Numbers'!W90*Assumptions!D$21</f>
        <v>0</v>
      </c>
      <c r="X90" s="51">
        <f>'Temporary Relocation Numbers'!X90*Assumptions!E$21</f>
        <v>0</v>
      </c>
      <c r="Y90" s="51">
        <f>'Temporary Relocation Numbers'!Y90*Assumptions!F$21</f>
        <v>0</v>
      </c>
      <c r="Z90" s="51">
        <f>'Temporary Relocation Numbers'!Z90*Assumptions!G$21</f>
        <v>0</v>
      </c>
      <c r="AA90" s="51">
        <f>'Temporary Relocation Numbers'!AA90*Assumptions!H$21</f>
        <v>0</v>
      </c>
      <c r="AB90" s="52">
        <f>'Temporary Relocation Numbers'!AB90*Assumptions!C$21</f>
        <v>327055.8605636119</v>
      </c>
      <c r="AC90" s="52">
        <f>'Temporary Relocation Numbers'!AC90*Assumptions!D$21</f>
        <v>373401.36546936276</v>
      </c>
      <c r="AD90" s="52">
        <f>'Temporary Relocation Numbers'!AD90*Assumptions!E$21</f>
        <v>254198.31611272861</v>
      </c>
      <c r="AE90" s="52">
        <f>'Temporary Relocation Numbers'!AE90*Assumptions!F$21</f>
        <v>259406.95127189471</v>
      </c>
      <c r="AF90" s="52">
        <f>'Temporary Relocation Numbers'!AF90*Assumptions!G$21</f>
        <v>204379.45925836018</v>
      </c>
      <c r="AG90" s="52">
        <f>'Temporary Relocation Numbers'!AG90*Assumptions!H$21</f>
        <v>80785.506015140811</v>
      </c>
      <c r="AH90" s="53">
        <f>'Temporary Relocation Numbers'!AH90*Assumptions!C$21</f>
        <v>225536499.56289199</v>
      </c>
      <c r="AI90" s="53">
        <f>'Temporary Relocation Numbers'!AI90*Assumptions!D$21</f>
        <v>431692623.39231962</v>
      </c>
      <c r="AJ90" s="53">
        <f>'Temporary Relocation Numbers'!AJ90*Assumptions!E$21</f>
        <v>340809906.13637984</v>
      </c>
      <c r="AK90" s="53">
        <f>'Temporary Relocation Numbers'!AK90*Assumptions!F$21</f>
        <v>157547370.03007701</v>
      </c>
      <c r="AL90" s="53">
        <f>'Temporary Relocation Numbers'!AL90*Assumptions!G$21</f>
        <v>96819179.233358428</v>
      </c>
      <c r="AM90" s="53">
        <f>'Temporary Relocation Numbers'!AM90*Assumptions!H$21</f>
        <v>51026565.42048452</v>
      </c>
    </row>
    <row r="91" spans="1:39" x14ac:dyDescent="0.35">
      <c r="A91">
        <v>2110</v>
      </c>
      <c r="B91" s="51">
        <f>'Temporary Relocation Numbers'!B91*Assumptions!C$21</f>
        <v>0</v>
      </c>
      <c r="C91" s="51">
        <f>'Temporary Relocation Numbers'!C91*Assumptions!D$21</f>
        <v>0</v>
      </c>
      <c r="D91" s="51">
        <f>'Temporary Relocation Numbers'!D91*Assumptions!E$21</f>
        <v>0</v>
      </c>
      <c r="E91" s="51">
        <f>'Temporary Relocation Numbers'!E91*Assumptions!F$21</f>
        <v>0</v>
      </c>
      <c r="F91" s="51">
        <f>'Temporary Relocation Numbers'!F91*Assumptions!G$21</f>
        <v>0</v>
      </c>
      <c r="G91" s="51">
        <f>'Temporary Relocation Numbers'!G91*Assumptions!H$21</f>
        <v>0</v>
      </c>
      <c r="H91" s="52">
        <f>'Temporary Relocation Numbers'!H91*Assumptions!C$21</f>
        <v>335789.08670310758</v>
      </c>
      <c r="I91" s="52">
        <f>'Temporary Relocation Numbers'!I91*Assumptions!D$21</f>
        <v>390838.00599788729</v>
      </c>
      <c r="J91" s="52">
        <f>'Temporary Relocation Numbers'!J91*Assumptions!E$21</f>
        <v>268892.43517450016</v>
      </c>
      <c r="K91" s="52">
        <f>'Temporary Relocation Numbers'!K91*Assumptions!F$21</f>
        <v>248589.93591017445</v>
      </c>
      <c r="L91" s="52">
        <f>'Temporary Relocation Numbers'!L91*Assumptions!G$21</f>
        <v>199426.74693889735</v>
      </c>
      <c r="M91" s="52">
        <f>'Temporary Relocation Numbers'!M91*Assumptions!H$21</f>
        <v>84424.612797056441</v>
      </c>
      <c r="N91" s="53">
        <f>'Temporary Relocation Numbers'!N91*Assumptions!C$21</f>
        <v>233367692.62669259</v>
      </c>
      <c r="O91" s="53">
        <f>'Temporary Relocation Numbers'!O91*Assumptions!D$21</f>
        <v>455380856.7178176</v>
      </c>
      <c r="P91" s="53">
        <f>'Temporary Relocation Numbers'!P91*Assumptions!E$21</f>
        <v>363326754.66685009</v>
      </c>
      <c r="Q91" s="53">
        <f>'Temporary Relocation Numbers'!Q91*Assumptions!F$21</f>
        <v>152157143.18121463</v>
      </c>
      <c r="R91" s="53">
        <f>'Temporary Relocation Numbers'!R91*Assumptions!G$21</f>
        <v>95210930.813007593</v>
      </c>
      <c r="S91" s="53">
        <f>'Temporary Relocation Numbers'!S91*Assumptions!H$21</f>
        <v>53741677.692466624</v>
      </c>
      <c r="U91">
        <v>2110</v>
      </c>
      <c r="V91" s="51">
        <f>'Temporary Relocation Numbers'!V91*Assumptions!C$21</f>
        <v>0</v>
      </c>
      <c r="W91" s="51">
        <f>'Temporary Relocation Numbers'!W91*Assumptions!D$21</f>
        <v>0</v>
      </c>
      <c r="X91" s="51">
        <f>'Temporary Relocation Numbers'!X91*Assumptions!E$21</f>
        <v>0</v>
      </c>
      <c r="Y91" s="51">
        <f>'Temporary Relocation Numbers'!Y91*Assumptions!F$21</f>
        <v>0</v>
      </c>
      <c r="Z91" s="51">
        <f>'Temporary Relocation Numbers'!Z91*Assumptions!G$21</f>
        <v>0</v>
      </c>
      <c r="AA91" s="51">
        <f>'Temporary Relocation Numbers'!AA91*Assumptions!H$21</f>
        <v>0</v>
      </c>
      <c r="AB91" s="52">
        <f>'Temporary Relocation Numbers'!AB91*Assumptions!C$21</f>
        <v>312611.47042289842</v>
      </c>
      <c r="AC91" s="52">
        <f>'Temporary Relocation Numbers'!AC91*Assumptions!D$21</f>
        <v>356910.13063070265</v>
      </c>
      <c r="AD91" s="52">
        <f>'Temporary Relocation Numbers'!AD91*Assumptions!E$21</f>
        <v>242971.67230724171</v>
      </c>
      <c r="AE91" s="52">
        <f>'Temporary Relocation Numbers'!AE91*Assumptions!F$21</f>
        <v>247950.2686032913</v>
      </c>
      <c r="AF91" s="52">
        <f>'Temporary Relocation Numbers'!AF91*Assumptions!G$21</f>
        <v>195353.06040041454</v>
      </c>
      <c r="AG91" s="52">
        <f>'Temporary Relocation Numbers'!AG91*Assumptions!H$21</f>
        <v>77217.622031692998</v>
      </c>
      <c r="AH91" s="53">
        <f>'Temporary Relocation Numbers'!AH91*Assumptions!C$21</f>
        <v>217259644.31277692</v>
      </c>
      <c r="AI91" s="53">
        <f>'Temporary Relocation Numbers'!AI91*Assumptions!D$21</f>
        <v>415850143.95646089</v>
      </c>
      <c r="AJ91" s="53">
        <f>'Temporary Relocation Numbers'!AJ91*Assumptions!E$21</f>
        <v>328302687.72001207</v>
      </c>
      <c r="AK91" s="53">
        <f>'Temporary Relocation Numbers'!AK91*Assumptions!F$21</f>
        <v>151765615.06224471</v>
      </c>
      <c r="AL91" s="53">
        <f>'Temporary Relocation Numbers'!AL91*Assumptions!G$21</f>
        <v>93266058.858152896</v>
      </c>
      <c r="AM91" s="53">
        <f>'Temporary Relocation Numbers'!AM91*Assumptions!H$21</f>
        <v>49153966.099689864</v>
      </c>
    </row>
    <row r="92" spans="1:39" x14ac:dyDescent="0.35">
      <c r="A92">
        <v>2111</v>
      </c>
      <c r="B92" s="51">
        <f>'Temporary Relocation Numbers'!B92*Assumptions!C$21</f>
        <v>0</v>
      </c>
      <c r="C92" s="51">
        <f>'Temporary Relocation Numbers'!C92*Assumptions!D$21</f>
        <v>0</v>
      </c>
      <c r="D92" s="51">
        <f>'Temporary Relocation Numbers'!D92*Assumptions!E$21</f>
        <v>0</v>
      </c>
      <c r="E92" s="51">
        <f>'Temporary Relocation Numbers'!E92*Assumptions!F$21</f>
        <v>0</v>
      </c>
      <c r="F92" s="51">
        <f>'Temporary Relocation Numbers'!F92*Assumptions!G$21</f>
        <v>0</v>
      </c>
      <c r="G92" s="51">
        <f>'Temporary Relocation Numbers'!G92*Assumptions!H$21</f>
        <v>0</v>
      </c>
      <c r="H92" s="52">
        <f>'Temporary Relocation Numbers'!H92*Assumptions!C$21</f>
        <v>337815.01991109434</v>
      </c>
      <c r="I92" s="52">
        <f>'Temporary Relocation Numbers'!I92*Assumptions!D$21</f>
        <v>393196.06862305693</v>
      </c>
      <c r="J92" s="52">
        <f>'Temporary Relocation Numbers'!J92*Assumptions!E$21</f>
        <v>270514.75744573609</v>
      </c>
      <c r="K92" s="52">
        <f>'Temporary Relocation Numbers'!K92*Assumptions!F$21</f>
        <v>250089.76609011419</v>
      </c>
      <c r="L92" s="52">
        <f>'Temporary Relocation Numbers'!L92*Assumptions!G$21</f>
        <v>200629.95837483514</v>
      </c>
      <c r="M92" s="52">
        <f>'Temporary Relocation Numbers'!M92*Assumptions!H$21</f>
        <v>84933.976065280236</v>
      </c>
      <c r="N92" s="53">
        <f>'Temporary Relocation Numbers'!N92*Assumptions!C$21</f>
        <v>236609602.10913187</v>
      </c>
      <c r="O92" s="53">
        <f>'Temporary Relocation Numbers'!O92*Assumptions!D$21</f>
        <v>461706940.25105286</v>
      </c>
      <c r="P92" s="53">
        <f>'Temporary Relocation Numbers'!P92*Assumptions!E$21</f>
        <v>368374036.22463858</v>
      </c>
      <c r="Q92" s="53">
        <f>'Temporary Relocation Numbers'!Q92*Assumptions!F$21</f>
        <v>154270887.71777791</v>
      </c>
      <c r="R92" s="53">
        <f>'Temporary Relocation Numbers'!R92*Assumptions!G$21</f>
        <v>96533586.986877888</v>
      </c>
      <c r="S92" s="53">
        <f>'Temporary Relocation Numbers'!S92*Assumptions!H$21</f>
        <v>54488249.133236304</v>
      </c>
      <c r="U92">
        <v>2111</v>
      </c>
      <c r="V92" s="51">
        <f>'Temporary Relocation Numbers'!V92*Assumptions!C$21</f>
        <v>0</v>
      </c>
      <c r="W92" s="51">
        <f>'Temporary Relocation Numbers'!W92*Assumptions!D$21</f>
        <v>0</v>
      </c>
      <c r="X92" s="51">
        <f>'Temporary Relocation Numbers'!X92*Assumptions!E$21</f>
        <v>0</v>
      </c>
      <c r="Y92" s="51">
        <f>'Temporary Relocation Numbers'!Y92*Assumptions!F$21</f>
        <v>0</v>
      </c>
      <c r="Z92" s="51">
        <f>'Temporary Relocation Numbers'!Z92*Assumptions!G$21</f>
        <v>0</v>
      </c>
      <c r="AA92" s="51">
        <f>'Temporary Relocation Numbers'!AA92*Assumptions!H$21</f>
        <v>0</v>
      </c>
      <c r="AB92" s="52">
        <f>'Temporary Relocation Numbers'!AB92*Assumptions!C$21</f>
        <v>314497.56495129899</v>
      </c>
      <c r="AC92" s="52">
        <f>'Temporary Relocation Numbers'!AC92*Assumptions!D$21</f>
        <v>359063.49449672649</v>
      </c>
      <c r="AD92" s="52">
        <f>'Temporary Relocation Numbers'!AD92*Assumptions!E$21</f>
        <v>244437.60553443598</v>
      </c>
      <c r="AE92" s="52">
        <f>'Temporary Relocation Numbers'!AE92*Assumptions!F$21</f>
        <v>249446.2394462532</v>
      </c>
      <c r="AF92" s="52">
        <f>'Temporary Relocation Numbers'!AF92*Assumptions!G$21</f>
        <v>196531.69385819865</v>
      </c>
      <c r="AG92" s="52">
        <f>'Temporary Relocation Numbers'!AG92*Assumptions!H$21</f>
        <v>77683.502999570002</v>
      </c>
      <c r="AH92" s="53">
        <f>'Temporary Relocation Numbers'!AH92*Assumptions!C$21</f>
        <v>220277783.16962239</v>
      </c>
      <c r="AI92" s="53">
        <f>'Temporary Relocation Numbers'!AI92*Assumptions!D$21</f>
        <v>421627072.67265111</v>
      </c>
      <c r="AJ92" s="53">
        <f>'Temporary Relocation Numbers'!AJ92*Assumptions!E$21</f>
        <v>332863420.118101</v>
      </c>
      <c r="AK92" s="53">
        <f>'Temporary Relocation Numbers'!AK92*Assumptions!F$21</f>
        <v>153873920.54806688</v>
      </c>
      <c r="AL92" s="53">
        <f>'Temporary Relocation Numbers'!AL92*Assumptions!G$21</f>
        <v>94561697.158376634</v>
      </c>
      <c r="AM92" s="53">
        <f>'Temporary Relocation Numbers'!AM92*Assumptions!H$21</f>
        <v>49836805.729308151</v>
      </c>
    </row>
    <row r="93" spans="1:39" x14ac:dyDescent="0.35">
      <c r="A93">
        <v>2112</v>
      </c>
      <c r="B93" s="51">
        <f>'Temporary Relocation Numbers'!B93*Assumptions!C$21</f>
        <v>0</v>
      </c>
      <c r="C93" s="51">
        <f>'Temporary Relocation Numbers'!C93*Assumptions!D$21</f>
        <v>0</v>
      </c>
      <c r="D93" s="51">
        <f>'Temporary Relocation Numbers'!D93*Assumptions!E$21</f>
        <v>0</v>
      </c>
      <c r="E93" s="51">
        <f>'Temporary Relocation Numbers'!E93*Assumptions!F$21</f>
        <v>0</v>
      </c>
      <c r="F93" s="51">
        <f>'Temporary Relocation Numbers'!F93*Assumptions!G$21</f>
        <v>0</v>
      </c>
      <c r="G93" s="51">
        <f>'Temporary Relocation Numbers'!G93*Assumptions!H$21</f>
        <v>0</v>
      </c>
      <c r="H93" s="52">
        <f>'Temporary Relocation Numbers'!H93*Assumptions!C$21</f>
        <v>339853.17628393596</v>
      </c>
      <c r="I93" s="52">
        <f>'Temporary Relocation Numbers'!I93*Assumptions!D$21</f>
        <v>395568.35826622095</v>
      </c>
      <c r="J93" s="52">
        <f>'Temporary Relocation Numbers'!J93*Assumptions!E$21</f>
        <v>272146.86775563541</v>
      </c>
      <c r="K93" s="52">
        <f>'Temporary Relocation Numbers'!K93*Assumptions!F$21</f>
        <v>251598.64527101381</v>
      </c>
      <c r="L93" s="52">
        <f>'Temporary Relocation Numbers'!L93*Assumptions!G$21</f>
        <v>201840.42920692617</v>
      </c>
      <c r="M93" s="52">
        <f>'Temporary Relocation Numbers'!M93*Assumptions!H$21</f>
        <v>85446.412500563034</v>
      </c>
      <c r="N93" s="53">
        <f>'Temporary Relocation Numbers'!N93*Assumptions!C$21</f>
        <v>239896547.71878332</v>
      </c>
      <c r="O93" s="53">
        <f>'Temporary Relocation Numbers'!O93*Assumptions!D$21</f>
        <v>468120904.80141711</v>
      </c>
      <c r="P93" s="53">
        <f>'Temporary Relocation Numbers'!P93*Assumptions!E$21</f>
        <v>373491433.87158483</v>
      </c>
      <c r="Q93" s="53">
        <f>'Temporary Relocation Numbers'!Q93*Assumptions!F$21</f>
        <v>156413996.08092496</v>
      </c>
      <c r="R93" s="53">
        <f>'Temporary Relocation Numbers'!R93*Assumptions!G$21</f>
        <v>97874617.304760233</v>
      </c>
      <c r="S93" s="53">
        <f>'Temporary Relocation Numbers'!S93*Assumptions!H$21</f>
        <v>55245191.834080189</v>
      </c>
      <c r="U93">
        <v>2112</v>
      </c>
      <c r="V93" s="51">
        <f>'Temporary Relocation Numbers'!V93*Assumptions!C$21</f>
        <v>0</v>
      </c>
      <c r="W93" s="51">
        <f>'Temporary Relocation Numbers'!W93*Assumptions!D$21</f>
        <v>0</v>
      </c>
      <c r="X93" s="51">
        <f>'Temporary Relocation Numbers'!X93*Assumptions!E$21</f>
        <v>0</v>
      </c>
      <c r="Y93" s="51">
        <f>'Temporary Relocation Numbers'!Y93*Assumptions!F$21</f>
        <v>0</v>
      </c>
      <c r="Z93" s="51">
        <f>'Temporary Relocation Numbers'!Z93*Assumptions!G$21</f>
        <v>0</v>
      </c>
      <c r="AA93" s="51">
        <f>'Temporary Relocation Numbers'!AA93*Assumptions!H$21</f>
        <v>0</v>
      </c>
      <c r="AB93" s="52">
        <f>'Temporary Relocation Numbers'!AB93*Assumptions!C$21</f>
        <v>316395.03894880606</v>
      </c>
      <c r="AC93" s="52">
        <f>'Temporary Relocation Numbers'!AC93*Assumptions!D$21</f>
        <v>361229.85036141204</v>
      </c>
      <c r="AD93" s="52">
        <f>'Temporary Relocation Numbers'!AD93*Assumptions!E$21</f>
        <v>245912.38325039807</v>
      </c>
      <c r="AE93" s="52">
        <f>'Temporary Relocation Numbers'!AE93*Assumptions!F$21</f>
        <v>250951.23600544277</v>
      </c>
      <c r="AF93" s="52">
        <f>'Temporary Relocation Numbers'!AF93*Assumptions!G$21</f>
        <v>197717.43842458253</v>
      </c>
      <c r="AG93" s="52">
        <f>'Temporary Relocation Numbers'!AG93*Assumptions!H$21</f>
        <v>78152.194790553433</v>
      </c>
      <c r="AH93" s="53">
        <f>'Temporary Relocation Numbers'!AH93*Assumptions!C$21</f>
        <v>223337849.56523374</v>
      </c>
      <c r="AI93" s="53">
        <f>'Temporary Relocation Numbers'!AI93*Assumptions!D$21</f>
        <v>427484253.62844485</v>
      </c>
      <c r="AJ93" s="53">
        <f>'Temporary Relocation Numbers'!AJ93*Assumptions!E$21</f>
        <v>337487509.5363577</v>
      </c>
      <c r="AK93" s="53">
        <f>'Temporary Relocation Numbers'!AK93*Assumptions!F$21</f>
        <v>156011514.30198413</v>
      </c>
      <c r="AL93" s="53">
        <f>'Temporary Relocation Numbers'!AL93*Assumptions!G$21</f>
        <v>95875334.274306357</v>
      </c>
      <c r="AM93" s="53">
        <f>'Temporary Relocation Numbers'!AM93*Assumptions!H$21</f>
        <v>50529131.26610291</v>
      </c>
    </row>
    <row r="94" spans="1:39" x14ac:dyDescent="0.35">
      <c r="A94">
        <v>2113</v>
      </c>
      <c r="B94" s="51">
        <f>'Temporary Relocation Numbers'!B94*Assumptions!C$21</f>
        <v>0</v>
      </c>
      <c r="C94" s="51">
        <f>'Temporary Relocation Numbers'!C94*Assumptions!D$21</f>
        <v>0</v>
      </c>
      <c r="D94" s="51">
        <f>'Temporary Relocation Numbers'!D94*Assumptions!E$21</f>
        <v>0</v>
      </c>
      <c r="E94" s="51">
        <f>'Temporary Relocation Numbers'!E94*Assumptions!F$21</f>
        <v>0</v>
      </c>
      <c r="F94" s="51">
        <f>'Temporary Relocation Numbers'!F94*Assumptions!G$21</f>
        <v>0</v>
      </c>
      <c r="G94" s="51">
        <f>'Temporary Relocation Numbers'!G94*Assumptions!H$21</f>
        <v>0</v>
      </c>
      <c r="H94" s="52">
        <f>'Temporary Relocation Numbers'!H94*Assumptions!C$21</f>
        <v>341903.62956826837</v>
      </c>
      <c r="I94" s="52">
        <f>'Temporary Relocation Numbers'!I94*Assumptions!D$21</f>
        <v>397954.96076396352</v>
      </c>
      <c r="J94" s="52">
        <f>'Temporary Relocation Numbers'!J94*Assumptions!E$21</f>
        <v>273788.82515886455</v>
      </c>
      <c r="K94" s="52">
        <f>'Temporary Relocation Numbers'!K94*Assumptions!F$21</f>
        <v>253116.62804866649</v>
      </c>
      <c r="L94" s="52">
        <f>'Temporary Relocation Numbers'!L94*Assumptions!G$21</f>
        <v>203058.20323365071</v>
      </c>
      <c r="M94" s="52">
        <f>'Temporary Relocation Numbers'!M94*Assumptions!H$21</f>
        <v>85961.94064439839</v>
      </c>
      <c r="N94" s="53">
        <f>'Temporary Relocation Numbers'!N94*Assumptions!C$21</f>
        <v>243229155.0908674</v>
      </c>
      <c r="O94" s="53">
        <f>'Temporary Relocation Numbers'!O94*Assumptions!D$21</f>
        <v>474623971.19900727</v>
      </c>
      <c r="P94" s="53">
        <f>'Temporary Relocation Numbers'!P94*Assumptions!E$21</f>
        <v>378679921.65003252</v>
      </c>
      <c r="Q94" s="53">
        <f>'Temporary Relocation Numbers'!Q94*Assumptions!F$21</f>
        <v>158586876.18859321</v>
      </c>
      <c r="R94" s="53">
        <f>'Temporary Relocation Numbers'!R94*Assumptions!G$21</f>
        <v>99234277.017546549</v>
      </c>
      <c r="S94" s="53">
        <f>'Temporary Relocation Numbers'!S94*Assumptions!H$21</f>
        <v>56012649.871009827</v>
      </c>
      <c r="U94">
        <v>2113</v>
      </c>
      <c r="V94" s="51">
        <f>'Temporary Relocation Numbers'!V94*Assumptions!C$21</f>
        <v>0</v>
      </c>
      <c r="W94" s="51">
        <f>'Temporary Relocation Numbers'!W94*Assumptions!D$21</f>
        <v>0</v>
      </c>
      <c r="X94" s="51">
        <f>'Temporary Relocation Numbers'!X94*Assumptions!E$21</f>
        <v>0</v>
      </c>
      <c r="Y94" s="51">
        <f>'Temporary Relocation Numbers'!Y94*Assumptions!F$21</f>
        <v>0</v>
      </c>
      <c r="Z94" s="51">
        <f>'Temporary Relocation Numbers'!Z94*Assumptions!G$21</f>
        <v>0</v>
      </c>
      <c r="AA94" s="51">
        <f>'Temporary Relocation Numbers'!AA94*Assumptions!H$21</f>
        <v>0</v>
      </c>
      <c r="AB94" s="52">
        <f>'Temporary Relocation Numbers'!AB94*Assumptions!C$21</f>
        <v>318303.96107174386</v>
      </c>
      <c r="AC94" s="52">
        <f>'Temporary Relocation Numbers'!AC94*Assumptions!D$21</f>
        <v>363409.27661003912</v>
      </c>
      <c r="AD94" s="52">
        <f>'Temporary Relocation Numbers'!AD94*Assumptions!E$21</f>
        <v>247396.05881702728</v>
      </c>
      <c r="AE94" s="52">
        <f>'Temporary Relocation Numbers'!AE94*Assumptions!F$21</f>
        <v>252465.31273616833</v>
      </c>
      <c r="AF94" s="52">
        <f>'Temporary Relocation Numbers'!AF94*Assumptions!G$21</f>
        <v>198910.33700337578</v>
      </c>
      <c r="AG94" s="52">
        <f>'Temporary Relocation Numbers'!AG94*Assumptions!H$21</f>
        <v>78623.714363323874</v>
      </c>
      <c r="AH94" s="53">
        <f>'Temporary Relocation Numbers'!AH94*Assumptions!C$21</f>
        <v>226440425.9507806</v>
      </c>
      <c r="AI94" s="53">
        <f>'Temporary Relocation Numbers'!AI94*Assumptions!D$21</f>
        <v>433422801.67608941</v>
      </c>
      <c r="AJ94" s="53">
        <f>'Temporary Relocation Numbers'!AJ94*Assumptions!E$21</f>
        <v>342175836.12113869</v>
      </c>
      <c r="AK94" s="53">
        <f>'Temporary Relocation Numbers'!AK94*Assumptions!F$21</f>
        <v>158178803.19228646</v>
      </c>
      <c r="AL94" s="53">
        <f>'Temporary Relocation Numbers'!AL94*Assumptions!G$21</f>
        <v>97207220.242828608</v>
      </c>
      <c r="AM94" s="53">
        <f>'Temporary Relocation Numbers'!AM94*Assumptions!H$21</f>
        <v>51231074.486894146</v>
      </c>
    </row>
    <row r="95" spans="1:39" x14ac:dyDescent="0.35">
      <c r="A95">
        <v>2114</v>
      </c>
      <c r="B95" s="51">
        <f>'Temporary Relocation Numbers'!B95*Assumptions!C$21</f>
        <v>0</v>
      </c>
      <c r="C95" s="51">
        <f>'Temporary Relocation Numbers'!C95*Assumptions!D$21</f>
        <v>0</v>
      </c>
      <c r="D95" s="51">
        <f>'Temporary Relocation Numbers'!D95*Assumptions!E$21</f>
        <v>0</v>
      </c>
      <c r="E95" s="51">
        <f>'Temporary Relocation Numbers'!E95*Assumptions!F$21</f>
        <v>0</v>
      </c>
      <c r="F95" s="51">
        <f>'Temporary Relocation Numbers'!F95*Assumptions!G$21</f>
        <v>0</v>
      </c>
      <c r="G95" s="51">
        <f>'Temporary Relocation Numbers'!G95*Assumptions!H$21</f>
        <v>0</v>
      </c>
      <c r="H95" s="52">
        <f>'Temporary Relocation Numbers'!H95*Assumptions!C$21</f>
        <v>343966.45395566727</v>
      </c>
      <c r="I95" s="52">
        <f>'Temporary Relocation Numbers'!I95*Assumptions!D$21</f>
        <v>400355.96247075102</v>
      </c>
      <c r="J95" s="52">
        <f>'Temporary Relocation Numbers'!J95*Assumptions!E$21</f>
        <v>275440.68906638765</v>
      </c>
      <c r="K95" s="52">
        <f>'Temporary Relocation Numbers'!K95*Assumptions!F$21</f>
        <v>254643.76934826098</v>
      </c>
      <c r="L95" s="52">
        <f>'Temporary Relocation Numbers'!L95*Assumptions!G$21</f>
        <v>204283.3245177409</v>
      </c>
      <c r="M95" s="52">
        <f>'Temporary Relocation Numbers'!M95*Assumptions!H$21</f>
        <v>86480.579150147256</v>
      </c>
      <c r="N95" s="53">
        <f>'Temporary Relocation Numbers'!N95*Assumptions!C$21</f>
        <v>246608058.55183688</v>
      </c>
      <c r="O95" s="53">
        <f>'Temporary Relocation Numbers'!O95*Assumptions!D$21</f>
        <v>481217377.23351109</v>
      </c>
      <c r="P95" s="53">
        <f>'Temporary Relocation Numbers'!P95*Assumptions!E$21</f>
        <v>383940487.13357794</v>
      </c>
      <c r="Q95" s="53">
        <f>'Temporary Relocation Numbers'!Q95*Assumptions!F$21</f>
        <v>160789941.62545574</v>
      </c>
      <c r="R95" s="53">
        <f>'Temporary Relocation Numbers'!R95*Assumptions!G$21</f>
        <v>100612824.92203657</v>
      </c>
      <c r="S95" s="53">
        <f>'Temporary Relocation Numbers'!S95*Assumptions!H$21</f>
        <v>56790769.321519449</v>
      </c>
      <c r="U95">
        <v>2114</v>
      </c>
      <c r="V95" s="51">
        <f>'Temporary Relocation Numbers'!V95*Assumptions!C$21</f>
        <v>0</v>
      </c>
      <c r="W95" s="51">
        <f>'Temporary Relocation Numbers'!W95*Assumptions!D$21</f>
        <v>0</v>
      </c>
      <c r="X95" s="51">
        <f>'Temporary Relocation Numbers'!X95*Assumptions!E$21</f>
        <v>0</v>
      </c>
      <c r="Y95" s="51">
        <f>'Temporary Relocation Numbers'!Y95*Assumptions!F$21</f>
        <v>0</v>
      </c>
      <c r="Z95" s="51">
        <f>'Temporary Relocation Numbers'!Z95*Assumptions!G$21</f>
        <v>0</v>
      </c>
      <c r="AA95" s="51">
        <f>'Temporary Relocation Numbers'!AA95*Assumptions!H$21</f>
        <v>0</v>
      </c>
      <c r="AB95" s="52">
        <f>'Temporary Relocation Numbers'!AB95*Assumptions!C$21</f>
        <v>320224.40039066412</v>
      </c>
      <c r="AC95" s="52">
        <f>'Temporary Relocation Numbers'!AC95*Assumptions!D$21</f>
        <v>365601.85210081347</v>
      </c>
      <c r="AD95" s="52">
        <f>'Temporary Relocation Numbers'!AD95*Assumptions!E$21</f>
        <v>248888.68591817425</v>
      </c>
      <c r="AE95" s="52">
        <f>'Temporary Relocation Numbers'!AE95*Assumptions!F$21</f>
        <v>253988.52442228602</v>
      </c>
      <c r="AF95" s="52">
        <f>'Temporary Relocation Numbers'!AF95*Assumptions!G$21</f>
        <v>200110.43275724194</v>
      </c>
      <c r="AG95" s="52">
        <f>'Temporary Relocation Numbers'!AG95*Assumptions!H$21</f>
        <v>79098.078778879659</v>
      </c>
      <c r="AH95" s="53">
        <f>'Temporary Relocation Numbers'!AH95*Assumptions!C$21</f>
        <v>229586102.86875802</v>
      </c>
      <c r="AI95" s="53">
        <f>'Temporary Relocation Numbers'!AI95*Assumptions!D$21</f>
        <v>439443847.15519446</v>
      </c>
      <c r="AJ95" s="53">
        <f>'Temporary Relocation Numbers'!AJ95*Assumptions!E$21</f>
        <v>346929292.24566412</v>
      </c>
      <c r="AK95" s="53">
        <f>'Temporary Relocation Numbers'!AK95*Assumptions!F$21</f>
        <v>160376199.73941806</v>
      </c>
      <c r="AL95" s="53">
        <f>'Temporary Relocation Numbers'!AL95*Assumptions!G$21</f>
        <v>98557608.574305609</v>
      </c>
      <c r="AM95" s="53">
        <f>'Temporary Relocation Numbers'!AM95*Assumptions!H$21</f>
        <v>51942768.99912595</v>
      </c>
    </row>
    <row r="96" spans="1:39" x14ac:dyDescent="0.35">
      <c r="A96">
        <v>2115</v>
      </c>
      <c r="B96" s="51">
        <f>'Temporary Relocation Numbers'!B96*Assumptions!C$21</f>
        <v>0</v>
      </c>
      <c r="C96" s="51">
        <f>'Temporary Relocation Numbers'!C96*Assumptions!D$21</f>
        <v>0</v>
      </c>
      <c r="D96" s="51">
        <f>'Temporary Relocation Numbers'!D96*Assumptions!E$21</f>
        <v>0</v>
      </c>
      <c r="E96" s="51">
        <f>'Temporary Relocation Numbers'!E96*Assumptions!F$21</f>
        <v>0</v>
      </c>
      <c r="F96" s="51">
        <f>'Temporary Relocation Numbers'!F96*Assumptions!G$21</f>
        <v>0</v>
      </c>
      <c r="G96" s="51">
        <f>'Temporary Relocation Numbers'!G96*Assumptions!H$21</f>
        <v>0</v>
      </c>
      <c r="H96" s="52">
        <f>'Temporary Relocation Numbers'!H96*Assumptions!C$21</f>
        <v>346041.72408533166</v>
      </c>
      <c r="I96" s="52">
        <f>'Temporary Relocation Numbers'!I96*Assumptions!D$21</f>
        <v>402771.45026205655</v>
      </c>
      <c r="J96" s="52">
        <f>'Temporary Relocation Numbers'!J96*Assumptions!E$21</f>
        <v>277102.51924761606</v>
      </c>
      <c r="K96" s="52">
        <f>'Temporary Relocation Numbers'!K96*Assumptions!F$21</f>
        <v>256180.12442636897</v>
      </c>
      <c r="L96" s="52">
        <f>'Temporary Relocation Numbers'!L96*Assumptions!G$21</f>
        <v>205515.83738777452</v>
      </c>
      <c r="M96" s="52">
        <f>'Temporary Relocation Numbers'!M96*Assumptions!H$21</f>
        <v>87002.346783712797</v>
      </c>
      <c r="N96" s="53">
        <f>'Temporary Relocation Numbers'!N96*Assumptions!C$21</f>
        <v>250033901.24011353</v>
      </c>
      <c r="O96" s="53">
        <f>'Temporary Relocation Numbers'!O96*Assumptions!D$21</f>
        <v>487902377.88980788</v>
      </c>
      <c r="P96" s="53">
        <f>'Temporary Relocation Numbers'!P96*Assumptions!E$21</f>
        <v>389274131.61504358</v>
      </c>
      <c r="Q96" s="53">
        <f>'Temporary Relocation Numbers'!Q96*Assumptions!F$21</f>
        <v>163023611.72164288</v>
      </c>
      <c r="R96" s="53">
        <f>'Temporary Relocation Numbers'!R96*Assumptions!G$21</f>
        <v>102010523.41019674</v>
      </c>
      <c r="S96" s="53">
        <f>'Temporary Relocation Numbers'!S96*Assumptions!H$21</f>
        <v>57579698.29239022</v>
      </c>
      <c r="U96">
        <v>2115</v>
      </c>
      <c r="V96" s="51">
        <f>'Temporary Relocation Numbers'!V96*Assumptions!C$21</f>
        <v>0</v>
      </c>
      <c r="W96" s="51">
        <f>'Temporary Relocation Numbers'!W96*Assumptions!D$21</f>
        <v>0</v>
      </c>
      <c r="X96" s="51">
        <f>'Temporary Relocation Numbers'!X96*Assumptions!E$21</f>
        <v>0</v>
      </c>
      <c r="Y96" s="51">
        <f>'Temporary Relocation Numbers'!Y96*Assumptions!F$21</f>
        <v>0</v>
      </c>
      <c r="Z96" s="51">
        <f>'Temporary Relocation Numbers'!Z96*Assumptions!G$21</f>
        <v>0</v>
      </c>
      <c r="AA96" s="51">
        <f>'Temporary Relocation Numbers'!AA96*Assumptions!H$21</f>
        <v>0</v>
      </c>
      <c r="AB96" s="52">
        <f>'Temporary Relocation Numbers'!AB96*Assumptions!C$21</f>
        <v>322156.42639284534</v>
      </c>
      <c r="AC96" s="52">
        <f>'Temporary Relocation Numbers'!AC96*Assumptions!D$21</f>
        <v>367807.6561677198</v>
      </c>
      <c r="AD96" s="52">
        <f>'Temporary Relocation Numbers'!AD96*Assumptions!E$21</f>
        <v>250390.31856158309</v>
      </c>
      <c r="AE96" s="52">
        <f>'Temporary Relocation Numbers'!AE96*Assumptions!F$21</f>
        <v>255520.92617818236</v>
      </c>
      <c r="AF96" s="52">
        <f>'Temporary Relocation Numbers'!AF96*Assumptions!G$21</f>
        <v>201317.76910925962</v>
      </c>
      <c r="AG96" s="52">
        <f>'Temporary Relocation Numbers'!AG96*Assumptions!H$21</f>
        <v>79575.305201153969</v>
      </c>
      <c r="AH96" s="53">
        <f>'Temporary Relocation Numbers'!AH96*Assumptions!C$21</f>
        <v>232775479.06539005</v>
      </c>
      <c r="AI96" s="53">
        <f>'Temporary Relocation Numbers'!AI96*Assumptions!D$21</f>
        <v>445548536.10788059</v>
      </c>
      <c r="AJ96" s="53">
        <f>'Temporary Relocation Numbers'!AJ96*Assumptions!E$21</f>
        <v>351748782.67987061</v>
      </c>
      <c r="AK96" s="53">
        <f>'Temporary Relocation Numbers'!AK96*Assumptions!F$21</f>
        <v>162604122.19449633</v>
      </c>
      <c r="AL96" s="53">
        <f>'Temporary Relocation Numbers'!AL96*Assumptions!G$21</f>
        <v>99926756.300827876</v>
      </c>
      <c r="AM96" s="53">
        <f>'Temporary Relocation Numbers'!AM96*Assumptions!H$21</f>
        <v>52664350.266297311</v>
      </c>
    </row>
    <row r="97" spans="1:39" x14ac:dyDescent="0.35">
      <c r="A97">
        <v>2116</v>
      </c>
      <c r="B97" s="51">
        <f>'Temporary Relocation Numbers'!B97*Assumptions!C$21</f>
        <v>0</v>
      </c>
      <c r="C97" s="51">
        <f>'Temporary Relocation Numbers'!C97*Assumptions!D$21</f>
        <v>0</v>
      </c>
      <c r="D97" s="51">
        <f>'Temporary Relocation Numbers'!D97*Assumptions!E$21</f>
        <v>0</v>
      </c>
      <c r="E97" s="51">
        <f>'Temporary Relocation Numbers'!E97*Assumptions!F$21</f>
        <v>0</v>
      </c>
      <c r="F97" s="51">
        <f>'Temporary Relocation Numbers'!F97*Assumptions!G$21</f>
        <v>0</v>
      </c>
      <c r="G97" s="51">
        <f>'Temporary Relocation Numbers'!G97*Assumptions!H$21</f>
        <v>0</v>
      </c>
      <c r="H97" s="52">
        <f>'Temporary Relocation Numbers'!H97*Assumptions!C$21</f>
        <v>348129.51504678506</v>
      </c>
      <c r="I97" s="52">
        <f>'Temporary Relocation Numbers'!I97*Assumptions!D$21</f>
        <v>405201.51153750339</v>
      </c>
      <c r="J97" s="52">
        <f>'Temporary Relocation Numbers'!J97*Assumptions!E$21</f>
        <v>278774.37583257077</v>
      </c>
      <c r="K97" s="52">
        <f>'Temporary Relocation Numbers'!K97*Assumptions!F$21</f>
        <v>257725.7488729443</v>
      </c>
      <c r="L97" s="52">
        <f>'Temporary Relocation Numbers'!L97*Assumptions!G$21</f>
        <v>206755.78643977942</v>
      </c>
      <c r="M97" s="52">
        <f>'Temporary Relocation Numbers'!M97*Assumptions!H$21</f>
        <v>87527.262424219443</v>
      </c>
      <c r="N97" s="53">
        <f>'Temporary Relocation Numbers'!N97*Assumptions!C$21</f>
        <v>253507335.22850314</v>
      </c>
      <c r="O97" s="53">
        <f>'Temporary Relocation Numbers'!O97*Assumptions!D$21</f>
        <v>494680245.58684111</v>
      </c>
      <c r="P97" s="53">
        <f>'Temporary Relocation Numbers'!P97*Assumptions!E$21</f>
        <v>394681870.29706359</v>
      </c>
      <c r="Q97" s="53">
        <f>'Temporary Relocation Numbers'!Q97*Assumptions!F$21</f>
        <v>165288311.63255697</v>
      </c>
      <c r="R97" s="53">
        <f>'Temporary Relocation Numbers'!R97*Assumptions!G$21</f>
        <v>103427638.51910402</v>
      </c>
      <c r="S97" s="53">
        <f>'Temporary Relocation Numbers'!S97*Assumptions!H$21</f>
        <v>58379586.947880752</v>
      </c>
      <c r="U97">
        <v>2116</v>
      </c>
      <c r="V97" s="51">
        <f>'Temporary Relocation Numbers'!V97*Assumptions!C$21</f>
        <v>0</v>
      </c>
      <c r="W97" s="51">
        <f>'Temporary Relocation Numbers'!W97*Assumptions!D$21</f>
        <v>0</v>
      </c>
      <c r="X97" s="51">
        <f>'Temporary Relocation Numbers'!X97*Assumptions!E$21</f>
        <v>0</v>
      </c>
      <c r="Y97" s="51">
        <f>'Temporary Relocation Numbers'!Y97*Assumptions!F$21</f>
        <v>0</v>
      </c>
      <c r="Z97" s="51">
        <f>'Temporary Relocation Numbers'!Z97*Assumptions!G$21</f>
        <v>0</v>
      </c>
      <c r="AA97" s="51">
        <f>'Temporary Relocation Numbers'!AA97*Assumptions!H$21</f>
        <v>0</v>
      </c>
      <c r="AB97" s="52">
        <f>'Temporary Relocation Numbers'!AB97*Assumptions!C$21</f>
        <v>324100.10898480716</v>
      </c>
      <c r="AC97" s="52">
        <f>'Temporary Relocation Numbers'!AC97*Assumptions!D$21</f>
        <v>370026.76862339291</v>
      </c>
      <c r="AD97" s="52">
        <f>'Temporary Relocation Numbers'!AD97*Assumptions!E$21</f>
        <v>251901.01108084532</v>
      </c>
      <c r="AE97" s="52">
        <f>'Temporary Relocation Numbers'!AE97*Assumptions!F$21</f>
        <v>257062.57345076805</v>
      </c>
      <c r="AF97" s="52">
        <f>'Temporary Relocation Numbers'!AF97*Assumptions!G$21</f>
        <v>202532.38974449452</v>
      </c>
      <c r="AG97" s="52">
        <f>'Temporary Relocation Numbers'!AG97*Assumptions!H$21</f>
        <v>80055.410897636131</v>
      </c>
      <c r="AH97" s="53">
        <f>'Temporary Relocation Numbers'!AH97*Assumptions!C$21</f>
        <v>236009161.60459483</v>
      </c>
      <c r="AI97" s="53">
        <f>'Temporary Relocation Numbers'!AI97*Assumptions!D$21</f>
        <v>451738030.49691617</v>
      </c>
      <c r="AJ97" s="53">
        <f>'Temporary Relocation Numbers'!AJ97*Assumptions!E$21</f>
        <v>356635224.76262498</v>
      </c>
      <c r="AK97" s="53">
        <f>'Temporary Relocation Numbers'!AK97*Assumptions!F$21</f>
        <v>164862994.61892107</v>
      </c>
      <c r="AL97" s="53">
        <f>'Temporary Relocation Numbers'!AL97*Assumptions!G$21</f>
        <v>101314924.0251378</v>
      </c>
      <c r="AM97" s="53">
        <f>'Temporary Relocation Numbers'!AM97*Assumptions!H$21</f>
        <v>53395955.63374605</v>
      </c>
    </row>
    <row r="98" spans="1:39" x14ac:dyDescent="0.35">
      <c r="A98">
        <v>2117</v>
      </c>
      <c r="B98" s="51">
        <f>'Temporary Relocation Numbers'!B98*Assumptions!C$21</f>
        <v>0</v>
      </c>
      <c r="C98" s="51">
        <f>'Temporary Relocation Numbers'!C98*Assumptions!D$21</f>
        <v>0</v>
      </c>
      <c r="D98" s="51">
        <f>'Temporary Relocation Numbers'!D98*Assumptions!E$21</f>
        <v>0</v>
      </c>
      <c r="E98" s="51">
        <f>'Temporary Relocation Numbers'!E98*Assumptions!F$21</f>
        <v>0</v>
      </c>
      <c r="F98" s="51">
        <f>'Temporary Relocation Numbers'!F98*Assumptions!G$21</f>
        <v>0</v>
      </c>
      <c r="G98" s="51">
        <f>'Temporary Relocation Numbers'!G98*Assumptions!H$21</f>
        <v>0</v>
      </c>
      <c r="H98" s="52">
        <f>'Temporary Relocation Numbers'!H98*Assumptions!C$21</f>
        <v>350229.90238259267</v>
      </c>
      <c r="I98" s="52">
        <f>'Temporary Relocation Numbers'!I98*Assumptions!D$21</f>
        <v>407646.23422402731</v>
      </c>
      <c r="J98" s="52">
        <f>'Temporary Relocation Numbers'!J98*Assumptions!E$21</f>
        <v>280456.31931405852</v>
      </c>
      <c r="K98" s="52">
        <f>'Temporary Relocation Numbers'!K98*Assumptions!F$21</f>
        <v>259280.69861333477</v>
      </c>
      <c r="L98" s="52">
        <f>'Temporary Relocation Numbers'!L98*Assumptions!G$21</f>
        <v>208003.21653884667</v>
      </c>
      <c r="M98" s="52">
        <f>'Temporary Relocation Numbers'!M98*Assumptions!H$21</f>
        <v>88055.345064696012</v>
      </c>
      <c r="N98" s="53">
        <f>'Temporary Relocation Numbers'!N98*Assumptions!C$21</f>
        <v>257029021.64831054</v>
      </c>
      <c r="O98" s="53">
        <f>'Temporary Relocation Numbers'!O98*Assumptions!D$21</f>
        <v>501552270.41981041</v>
      </c>
      <c r="P98" s="53">
        <f>'Temporary Relocation Numbers'!P98*Assumptions!E$21</f>
        <v>400164732.48531753</v>
      </c>
      <c r="Q98" s="53">
        <f>'Temporary Relocation Numbers'!Q98*Assumptions!F$21</f>
        <v>167584472.41979641</v>
      </c>
      <c r="R98" s="53">
        <f>'Temporary Relocation Numbers'!R98*Assumptions!G$21</f>
        <v>104864439.98158306</v>
      </c>
      <c r="S98" s="53">
        <f>'Temporary Relocation Numbers'!S98*Assumptions!H$21</f>
        <v>59190587.538309425</v>
      </c>
      <c r="U98">
        <v>2117</v>
      </c>
      <c r="V98" s="51">
        <f>'Temporary Relocation Numbers'!V98*Assumptions!C$21</f>
        <v>0</v>
      </c>
      <c r="W98" s="51">
        <f>'Temporary Relocation Numbers'!W98*Assumptions!D$21</f>
        <v>0</v>
      </c>
      <c r="X98" s="51">
        <f>'Temporary Relocation Numbers'!X98*Assumptions!E$21</f>
        <v>0</v>
      </c>
      <c r="Y98" s="51">
        <f>'Temporary Relocation Numbers'!Y98*Assumptions!F$21</f>
        <v>0</v>
      </c>
      <c r="Z98" s="51">
        <f>'Temporary Relocation Numbers'!Z98*Assumptions!G$21</f>
        <v>0</v>
      </c>
      <c r="AA98" s="51">
        <f>'Temporary Relocation Numbers'!AA98*Assumptions!H$21</f>
        <v>0</v>
      </c>
      <c r="AB98" s="52">
        <f>'Temporary Relocation Numbers'!AB98*Assumptions!C$21</f>
        <v>326055.5184948399</v>
      </c>
      <c r="AC98" s="52">
        <f>'Temporary Relocation Numbers'!AC98*Assumptions!D$21</f>
        <v>372259.26976200484</v>
      </c>
      <c r="AD98" s="52">
        <f>'Temporary Relocation Numbers'!AD98*Assumptions!E$21</f>
        <v>253420.81813736627</v>
      </c>
      <c r="AE98" s="52">
        <f>'Temporary Relocation Numbers'!AE98*Assumptions!F$21</f>
        <v>258613.52202148476</v>
      </c>
      <c r="AF98" s="52">
        <f>'Temporary Relocation Numbers'!AF98*Assumptions!G$21</f>
        <v>203754.33861157927</v>
      </c>
      <c r="AG98" s="52">
        <f>'Temporary Relocation Numbers'!AG98*Assumptions!H$21</f>
        <v>80538.413239996167</v>
      </c>
      <c r="AH98" s="53">
        <f>'Temporary Relocation Numbers'!AH98*Assumptions!C$21</f>
        <v>239287765.98353264</v>
      </c>
      <c r="AI98" s="53">
        <f>'Temporary Relocation Numbers'!AI98*Assumptions!D$21</f>
        <v>458013508.42688441</v>
      </c>
      <c r="AJ98" s="53">
        <f>'Temporary Relocation Numbers'!AJ98*Assumptions!E$21</f>
        <v>361589548.57633001</v>
      </c>
      <c r="AK98" s="53">
        <f>'Temporary Relocation Numbers'!AK98*Assumptions!F$21</f>
        <v>167153246.96509042</v>
      </c>
      <c r="AL98" s="53">
        <f>'Temporary Relocation Numbers'!AL98*Assumptions!G$21</f>
        <v>102722375.97023259</v>
      </c>
      <c r="AM98" s="53">
        <f>'Temporary Relocation Numbers'!AM98*Assumptions!H$21</f>
        <v>54137724.354791149</v>
      </c>
    </row>
    <row r="99" spans="1:39" x14ac:dyDescent="0.35">
      <c r="A99">
        <v>2118</v>
      </c>
      <c r="B99" s="51">
        <f>'Temporary Relocation Numbers'!B99*Assumptions!C$21</f>
        <v>0</v>
      </c>
      <c r="C99" s="51">
        <f>'Temporary Relocation Numbers'!C99*Assumptions!D$21</f>
        <v>0</v>
      </c>
      <c r="D99" s="51">
        <f>'Temporary Relocation Numbers'!D99*Assumptions!E$21</f>
        <v>0</v>
      </c>
      <c r="E99" s="51">
        <f>'Temporary Relocation Numbers'!E99*Assumptions!F$21</f>
        <v>0</v>
      </c>
      <c r="F99" s="51">
        <f>'Temporary Relocation Numbers'!F99*Assumptions!G$21</f>
        <v>0</v>
      </c>
      <c r="G99" s="51">
        <f>'Temporary Relocation Numbers'!G99*Assumptions!H$21</f>
        <v>0</v>
      </c>
      <c r="H99" s="52">
        <f>'Temporary Relocation Numbers'!H99*Assumptions!C$21</f>
        <v>352342.96209109417</v>
      </c>
      <c r="I99" s="52">
        <f>'Temporary Relocation Numbers'!I99*Assumptions!D$21</f>
        <v>410105.70677905827</v>
      </c>
      <c r="J99" s="52">
        <f>'Temporary Relocation Numbers'!J99*Assumptions!E$21</f>
        <v>282148.41054985992</v>
      </c>
      <c r="K99" s="52">
        <f>'Temporary Relocation Numbers'!K99*Assumptions!F$21</f>
        <v>260845.02991030517</v>
      </c>
      <c r="L99" s="52">
        <f>'Temporary Relocation Numbers'!L99*Assumptions!G$21</f>
        <v>209258.17282075435</v>
      </c>
      <c r="M99" s="52">
        <f>'Temporary Relocation Numbers'!M99*Assumptions!H$21</f>
        <v>88586.613812762938</v>
      </c>
      <c r="N99" s="53">
        <f>'Temporary Relocation Numbers'!N99*Assumptions!C$21</f>
        <v>260599630.81517878</v>
      </c>
      <c r="O99" s="53">
        <f>'Temporary Relocation Numbers'!O99*Assumptions!D$21</f>
        <v>508519760.40572703</v>
      </c>
      <c r="P99" s="53">
        <f>'Temporary Relocation Numbers'!P99*Assumptions!E$21</f>
        <v>405723761.7844466</v>
      </c>
      <c r="Q99" s="53">
        <f>'Temporary Relocation Numbers'!Q99*Assumptions!F$21</f>
        <v>169912531.13320372</v>
      </c>
      <c r="R99" s="53">
        <f>'Temporary Relocation Numbers'!R99*Assumptions!G$21</f>
        <v>106321201.27754703</v>
      </c>
      <c r="S99" s="53">
        <f>'Temporary Relocation Numbers'!S99*Assumptions!H$21</f>
        <v>60012854.429033488</v>
      </c>
      <c r="U99">
        <v>2118</v>
      </c>
      <c r="V99" s="51">
        <f>'Temporary Relocation Numbers'!V99*Assumptions!C$21</f>
        <v>0</v>
      </c>
      <c r="W99" s="51">
        <f>'Temporary Relocation Numbers'!W99*Assumptions!D$21</f>
        <v>0</v>
      </c>
      <c r="X99" s="51">
        <f>'Temporary Relocation Numbers'!X99*Assumptions!E$21</f>
        <v>0</v>
      </c>
      <c r="Y99" s="51">
        <f>'Temporary Relocation Numbers'!Y99*Assumptions!F$21</f>
        <v>0</v>
      </c>
      <c r="Z99" s="51">
        <f>'Temporary Relocation Numbers'!Z99*Assumptions!G$21</f>
        <v>0</v>
      </c>
      <c r="AA99" s="51">
        <f>'Temporary Relocation Numbers'!AA99*Assumptions!H$21</f>
        <v>0</v>
      </c>
      <c r="AB99" s="52">
        <f>'Temporary Relocation Numbers'!AB99*Assumptions!C$21</f>
        <v>328022.72567554883</v>
      </c>
      <c r="AC99" s="52">
        <f>'Temporary Relocation Numbers'!AC99*Assumptions!D$21</f>
        <v>374505.24036217079</v>
      </c>
      <c r="AD99" s="52">
        <f>'Temporary Relocation Numbers'!AD99*Assumptions!E$21</f>
        <v>254949.79472234272</v>
      </c>
      <c r="AE99" s="52">
        <f>'Temporary Relocation Numbers'!AE99*Assumptions!F$21</f>
        <v>260173.8280083228</v>
      </c>
      <c r="AF99" s="52">
        <f>'Temporary Relocation Numbers'!AF99*Assumptions!G$21</f>
        <v>204983.65992430423</v>
      </c>
      <c r="AG99" s="52">
        <f>'Temporary Relocation Numbers'!AG99*Assumptions!H$21</f>
        <v>81024.329704713615</v>
      </c>
      <c r="AH99" s="53">
        <f>'Temporary Relocation Numbers'!AH99*Assumptions!C$21</f>
        <v>242611916.24975938</v>
      </c>
      <c r="AI99" s="53">
        <f>'Temporary Relocation Numbers'!AI99*Assumptions!D$21</f>
        <v>464376164.3684231</v>
      </c>
      <c r="AJ99" s="53">
        <f>'Temporary Relocation Numbers'!AJ99*Assumptions!E$21</f>
        <v>366612697.12395585</v>
      </c>
      <c r="AK99" s="53">
        <f>'Temporary Relocation Numbers'!AK99*Assumptions!F$21</f>
        <v>169475315.15823784</v>
      </c>
      <c r="AL99" s="53">
        <f>'Temporary Relocation Numbers'!AL99*Assumptions!G$21</f>
        <v>104149380.0296561</v>
      </c>
      <c r="AM99" s="53">
        <f>'Temporary Relocation Numbers'!AM99*Assumptions!H$21</f>
        <v>54889797.617238149</v>
      </c>
    </row>
    <row r="100" spans="1:39" x14ac:dyDescent="0.35">
      <c r="A100">
        <v>2119</v>
      </c>
      <c r="B100" s="51">
        <f>'Temporary Relocation Numbers'!B100*Assumptions!C$21</f>
        <v>0</v>
      </c>
      <c r="C100" s="51">
        <f>'Temporary Relocation Numbers'!C100*Assumptions!D$21</f>
        <v>0</v>
      </c>
      <c r="D100" s="51">
        <f>'Temporary Relocation Numbers'!D100*Assumptions!E$21</f>
        <v>0</v>
      </c>
      <c r="E100" s="51">
        <f>'Temporary Relocation Numbers'!E100*Assumptions!F$21</f>
        <v>0</v>
      </c>
      <c r="F100" s="51">
        <f>'Temporary Relocation Numbers'!F100*Assumptions!G$21</f>
        <v>0</v>
      </c>
      <c r="G100" s="51">
        <f>'Temporary Relocation Numbers'!G100*Assumptions!H$21</f>
        <v>0</v>
      </c>
      <c r="H100" s="52">
        <f>'Temporary Relocation Numbers'!H100*Assumptions!C$21</f>
        <v>354468.77062915399</v>
      </c>
      <c r="I100" s="52">
        <f>'Temporary Relocation Numbers'!I100*Assumptions!D$21</f>
        <v>412580.01819372072</v>
      </c>
      <c r="J100" s="52">
        <f>'Temporary Relocation Numbers'!J100*Assumptions!E$21</f>
        <v>283850.71076493216</v>
      </c>
      <c r="K100" s="52">
        <f>'Temporary Relocation Numbers'!K100*Assumptions!F$21</f>
        <v>262418.7993660731</v>
      </c>
      <c r="L100" s="52">
        <f>'Temporary Relocation Numbers'!L100*Assumptions!G$21</f>
        <v>210520.7006936004</v>
      </c>
      <c r="M100" s="52">
        <f>'Temporary Relocation Numbers'!M100*Assumptions!H$21</f>
        <v>89121.087891323623</v>
      </c>
      <c r="N100" s="53">
        <f>'Temporary Relocation Numbers'!N100*Assumptions!C$21</f>
        <v>264219842.35667685</v>
      </c>
      <c r="O100" s="53">
        <f>'Temporary Relocation Numbers'!O100*Assumptions!D$21</f>
        <v>515584041.73238111</v>
      </c>
      <c r="P100" s="53">
        <f>'Temporary Relocation Numbers'!P100*Assumptions!E$21</f>
        <v>411360016.29669392</v>
      </c>
      <c r="Q100" s="53">
        <f>'Temporary Relocation Numbers'!Q100*Assumptions!F$21</f>
        <v>172272930.89405307</v>
      </c>
      <c r="R100" s="53">
        <f>'Temporary Relocation Numbers'!R100*Assumptions!G$21</f>
        <v>107798199.68605165</v>
      </c>
      <c r="S100" s="53">
        <f>'Temporary Relocation Numbers'!S100*Assumptions!H$21</f>
        <v>60846544.129830927</v>
      </c>
      <c r="U100">
        <v>2119</v>
      </c>
      <c r="V100" s="51">
        <f>'Temporary Relocation Numbers'!V100*Assumptions!C$21</f>
        <v>0</v>
      </c>
      <c r="W100" s="51">
        <f>'Temporary Relocation Numbers'!W100*Assumptions!D$21</f>
        <v>0</v>
      </c>
      <c r="X100" s="51">
        <f>'Temporary Relocation Numbers'!X100*Assumptions!E$21</f>
        <v>0</v>
      </c>
      <c r="Y100" s="51">
        <f>'Temporary Relocation Numbers'!Y100*Assumptions!F$21</f>
        <v>0</v>
      </c>
      <c r="Z100" s="51">
        <f>'Temporary Relocation Numbers'!Z100*Assumptions!G$21</f>
        <v>0</v>
      </c>
      <c r="AA100" s="51">
        <f>'Temporary Relocation Numbers'!AA100*Assumptions!H$21</f>
        <v>0</v>
      </c>
      <c r="AB100" s="52">
        <f>'Temporary Relocation Numbers'!AB100*Assumptions!C$21</f>
        <v>330001.80170641461</v>
      </c>
      <c r="AC100" s="52">
        <f>'Temporary Relocation Numbers'!AC100*Assumptions!D$21</f>
        <v>376764.76168987143</v>
      </c>
      <c r="AD100" s="52">
        <f>'Temporary Relocation Numbers'!AD100*Assumptions!E$21</f>
        <v>256487.99615875227</v>
      </c>
      <c r="AE100" s="52">
        <f>'Temporary Relocation Numbers'!AE100*Assumptions!F$21</f>
        <v>261743.54786785206</v>
      </c>
      <c r="AF100" s="52">
        <f>'Temporary Relocation Numbers'!AF100*Assumptions!G$21</f>
        <v>206220.39816321692</v>
      </c>
      <c r="AG100" s="52">
        <f>'Temporary Relocation Numbers'!AG100*Assumptions!H$21</f>
        <v>81513.177873709588</v>
      </c>
      <c r="AH100" s="53">
        <f>'Temporary Relocation Numbers'!AH100*Assumptions!C$21</f>
        <v>245982245.12000728</v>
      </c>
      <c r="AI100" s="53">
        <f>'Temporary Relocation Numbers'!AI100*Assumptions!D$21</f>
        <v>470827209.38557988</v>
      </c>
      <c r="AJ100" s="53">
        <f>'Temporary Relocation Numbers'!AJ100*Assumptions!E$21</f>
        <v>371705626.5085302</v>
      </c>
      <c r="AK100" s="53">
        <f>'Temporary Relocation Numbers'!AK100*Assumptions!F$21</f>
        <v>171829641.17940551</v>
      </c>
      <c r="AL100" s="53">
        <f>'Temporary Relocation Numbers'!AL100*Assumptions!G$21</f>
        <v>105596207.81848989</v>
      </c>
      <c r="AM100" s="53">
        <f>'Temporary Relocation Numbers'!AM100*Assumptions!H$21</f>
        <v>55652318.570252642</v>
      </c>
    </row>
    <row r="101" spans="1:39" x14ac:dyDescent="0.35">
      <c r="A101">
        <v>2120</v>
      </c>
      <c r="B101" s="51">
        <f>'Temporary Relocation Numbers'!B101*Assumptions!C$21</f>
        <v>0</v>
      </c>
      <c r="C101" s="51">
        <f>'Temporary Relocation Numbers'!C101*Assumptions!D$21</f>
        <v>0</v>
      </c>
      <c r="D101" s="51">
        <f>'Temporary Relocation Numbers'!D101*Assumptions!E$21</f>
        <v>0</v>
      </c>
      <c r="E101" s="51">
        <f>'Temporary Relocation Numbers'!E101*Assumptions!F$21</f>
        <v>0</v>
      </c>
      <c r="F101" s="51">
        <f>'Temporary Relocation Numbers'!F101*Assumptions!G$21</f>
        <v>0</v>
      </c>
      <c r="G101" s="51">
        <f>'Temporary Relocation Numbers'!G101*Assumptions!H$21</f>
        <v>0</v>
      </c>
      <c r="H101" s="52">
        <f>'Temporary Relocation Numbers'!H101*Assumptions!C$21</f>
        <v>338358.48340031208</v>
      </c>
      <c r="I101" s="52">
        <f>'Temporary Relocation Numbers'!I101*Assumptions!D$21</f>
        <v>393828.62696062512</v>
      </c>
      <c r="J101" s="52">
        <f>'Temporary Relocation Numbers'!J101*Assumptions!E$21</f>
        <v>270949.95092530671</v>
      </c>
      <c r="K101" s="52">
        <f>'Temporary Relocation Numbers'!K101*Assumptions!F$21</f>
        <v>250492.10064863309</v>
      </c>
      <c r="L101" s="52">
        <f>'Temporary Relocation Numbers'!L101*Assumptions!G$21</f>
        <v>200952.72394413603</v>
      </c>
      <c r="M101" s="52">
        <f>'Temporary Relocation Numbers'!M101*Assumptions!H$21</f>
        <v>85070.614498342577</v>
      </c>
      <c r="N101" s="53">
        <f>'Temporary Relocation Numbers'!N101*Assumptions!C$21</f>
        <v>254181404.30654681</v>
      </c>
      <c r="O101" s="53">
        <f>'Temporary Relocation Numbers'!O101*Assumptions!D$21</f>
        <v>495995586.8441999</v>
      </c>
      <c r="P101" s="53">
        <f>'Temporary Relocation Numbers'!P101*Assumptions!E$21</f>
        <v>395731318.60668314</v>
      </c>
      <c r="Q101" s="53">
        <f>'Temporary Relocation Numbers'!Q101*Assumptions!F$21</f>
        <v>165727808.73717967</v>
      </c>
      <c r="R101" s="53">
        <f>'Temporary Relocation Numbers'!R101*Assumptions!G$21</f>
        <v>103702649.7840758</v>
      </c>
      <c r="S101" s="53">
        <f>'Temporary Relocation Numbers'!S101*Assumptions!H$21</f>
        <v>58534816.674527749</v>
      </c>
      <c r="U101">
        <v>2120</v>
      </c>
      <c r="V101" s="51">
        <f>'Temporary Relocation Numbers'!V101*Assumptions!C$21</f>
        <v>0</v>
      </c>
      <c r="W101" s="51">
        <f>'Temporary Relocation Numbers'!W101*Assumptions!D$21</f>
        <v>0</v>
      </c>
      <c r="X101" s="51">
        <f>'Temporary Relocation Numbers'!X101*Assumptions!E$21</f>
        <v>0</v>
      </c>
      <c r="Y101" s="51">
        <f>'Temporary Relocation Numbers'!Y101*Assumptions!F$21</f>
        <v>0</v>
      </c>
      <c r="Z101" s="51">
        <f>'Temporary Relocation Numbers'!Z101*Assumptions!G$21</f>
        <v>0</v>
      </c>
      <c r="AA101" s="51">
        <f>'Temporary Relocation Numbers'!AA101*Assumptions!H$21</f>
        <v>0</v>
      </c>
      <c r="AB101" s="52">
        <f>'Temporary Relocation Numbers'!AB101*Assumptions!C$21</f>
        <v>315003.51623802353</v>
      </c>
      <c r="AC101" s="52">
        <f>'Temporary Relocation Numbers'!AC101*Assumptions!D$21</f>
        <v>359641.14169435919</v>
      </c>
      <c r="AD101" s="52">
        <f>'Temporary Relocation Numbers'!AD101*Assumptions!E$21</f>
        <v>244830.84711982997</v>
      </c>
      <c r="AE101" s="52">
        <f>'Temporary Relocation Numbers'!AE101*Assumptions!F$21</f>
        <v>249847.53872447167</v>
      </c>
      <c r="AF101" s="52">
        <f>'Temporary Relocation Numbers'!AF101*Assumptions!G$21</f>
        <v>196847.86630107631</v>
      </c>
      <c r="AG101" s="52">
        <f>'Temporary Relocation Numbers'!AG101*Assumptions!H$21</f>
        <v>77808.477157338115</v>
      </c>
      <c r="AH101" s="53">
        <f>'Temporary Relocation Numbers'!AH101*Assumptions!C$21</f>
        <v>236636703.51705775</v>
      </c>
      <c r="AI101" s="53">
        <f>'Temporary Relocation Numbers'!AI101*Assumptions!D$21</f>
        <v>452939189.57761836</v>
      </c>
      <c r="AJ101" s="53">
        <f>'Temporary Relocation Numbers'!AJ101*Assumptions!E$21</f>
        <v>357583508.08127892</v>
      </c>
      <c r="AK101" s="53">
        <f>'Temporary Relocation Numbers'!AK101*Assumptions!F$21</f>
        <v>165301360.81722501</v>
      </c>
      <c r="AL101" s="53">
        <f>'Temporary Relocation Numbers'!AL101*Assumptions!G$21</f>
        <v>101584317.63999373</v>
      </c>
      <c r="AM101" s="53">
        <f>'Temporary Relocation Numbers'!AM101*Assumptions!H$21</f>
        <v>53537934.020891562</v>
      </c>
    </row>
    <row r="102" spans="1:39" x14ac:dyDescent="0.35">
      <c r="A102">
        <v>2121</v>
      </c>
      <c r="B102" s="51">
        <f>'Temporary Relocation Numbers'!B102*Assumptions!C$21</f>
        <v>0</v>
      </c>
      <c r="C102" s="51">
        <f>'Temporary Relocation Numbers'!C102*Assumptions!D$21</f>
        <v>0</v>
      </c>
      <c r="D102" s="51">
        <f>'Temporary Relocation Numbers'!D102*Assumptions!E$21</f>
        <v>0</v>
      </c>
      <c r="E102" s="51">
        <f>'Temporary Relocation Numbers'!E102*Assumptions!F$21</f>
        <v>0</v>
      </c>
      <c r="F102" s="51">
        <f>'Temporary Relocation Numbers'!F102*Assumptions!G$21</f>
        <v>0</v>
      </c>
      <c r="G102" s="51">
        <f>'Temporary Relocation Numbers'!G102*Assumptions!H$21</f>
        <v>0</v>
      </c>
      <c r="H102" s="52">
        <f>'Temporary Relocation Numbers'!H102*Assumptions!C$21</f>
        <v>340399.91867879336</v>
      </c>
      <c r="I102" s="52">
        <f>'Temporary Relocation Numbers'!I102*Assumptions!D$21</f>
        <v>396204.73304986442</v>
      </c>
      <c r="J102" s="52">
        <f>'Temporary Relocation Numbers'!J102*Assumptions!E$21</f>
        <v>272584.6869099437</v>
      </c>
      <c r="K102" s="52">
        <f>'Temporary Relocation Numbers'!K102*Assumptions!F$21</f>
        <v>252003.40725488716</v>
      </c>
      <c r="L102" s="52">
        <f>'Temporary Relocation Numbers'!L102*Assumptions!G$21</f>
        <v>202165.14213399155</v>
      </c>
      <c r="M102" s="52">
        <f>'Temporary Relocation Numbers'!M102*Assumptions!H$21</f>
        <v>85583.875321165004</v>
      </c>
      <c r="N102" s="53">
        <f>'Temporary Relocation Numbers'!N102*Assumptions!C$21</f>
        <v>257712454.79432499</v>
      </c>
      <c r="O102" s="53">
        <f>'Temporary Relocation Numbers'!O102*Assumptions!D$21</f>
        <v>502885884.20344263</v>
      </c>
      <c r="P102" s="53">
        <f>'Temporary Relocation Numbers'!P102*Assumptions!E$21</f>
        <v>401228759.57569259</v>
      </c>
      <c r="Q102" s="53">
        <f>'Temporary Relocation Numbers'!Q102*Assumptions!F$21</f>
        <v>168030074.95321676</v>
      </c>
      <c r="R102" s="53">
        <f>'Temporary Relocation Numbers'!R102*Assumptions!G$21</f>
        <v>105143271.66238724</v>
      </c>
      <c r="S102" s="53">
        <f>'Temporary Relocation Numbers'!S102*Assumptions!H$21</f>
        <v>59347973.693368211</v>
      </c>
      <c r="U102">
        <v>2121</v>
      </c>
      <c r="V102" s="51">
        <f>'Temporary Relocation Numbers'!V102*Assumptions!C$21</f>
        <v>0</v>
      </c>
      <c r="W102" s="51">
        <f>'Temporary Relocation Numbers'!W102*Assumptions!D$21</f>
        <v>0</v>
      </c>
      <c r="X102" s="51">
        <f>'Temporary Relocation Numbers'!X102*Assumptions!E$21</f>
        <v>0</v>
      </c>
      <c r="Y102" s="51">
        <f>'Temporary Relocation Numbers'!Y102*Assumptions!F$21</f>
        <v>0</v>
      </c>
      <c r="Z102" s="51">
        <f>'Temporary Relocation Numbers'!Z102*Assumptions!G$21</f>
        <v>0</v>
      </c>
      <c r="AA102" s="51">
        <f>'Temporary Relocation Numbers'!AA102*Assumptions!H$21</f>
        <v>0</v>
      </c>
      <c r="AB102" s="52">
        <f>'Temporary Relocation Numbers'!AB102*Assumptions!C$21</f>
        <v>316904.0428169099</v>
      </c>
      <c r="AC102" s="52">
        <f>'Temporary Relocation Numbers'!AC102*Assumptions!D$21</f>
        <v>361810.98270697403</v>
      </c>
      <c r="AD102" s="52">
        <f>'Temporary Relocation Numbers'!AD102*Assumptions!E$21</f>
        <v>246307.99740005375</v>
      </c>
      <c r="AE102" s="52">
        <f>'Temporary Relocation Numbers'!AE102*Assumptions!F$21</f>
        <v>251354.95646280696</v>
      </c>
      <c r="AF102" s="52">
        <f>'Temporary Relocation Numbers'!AF102*Assumptions!G$21</f>
        <v>198035.51844658301</v>
      </c>
      <c r="AG102" s="52">
        <f>'Temporary Relocation Numbers'!AG102*Assumptions!H$21</f>
        <v>78277.922961201606</v>
      </c>
      <c r="AH102" s="53">
        <f>'Temporary Relocation Numbers'!AH102*Assumptions!C$21</f>
        <v>239924025.6154612</v>
      </c>
      <c r="AI102" s="53">
        <f>'Temporary Relocation Numbers'!AI102*Assumptions!D$21</f>
        <v>459231353.83194363</v>
      </c>
      <c r="AJ102" s="53">
        <f>'Temporary Relocation Numbers'!AJ102*Assumptions!E$21</f>
        <v>362551005.30664253</v>
      </c>
      <c r="AK102" s="53">
        <f>'Temporary Relocation Numbers'!AK102*Assumptions!F$21</f>
        <v>167597702.88180858</v>
      </c>
      <c r="AL102" s="53">
        <f>'Temporary Relocation Numbers'!AL102*Assumptions!G$21</f>
        <v>102995511.96135607</v>
      </c>
      <c r="AM102" s="53">
        <f>'Temporary Relocation Numbers'!AM102*Assumptions!H$21</f>
        <v>54281675.084699333</v>
      </c>
    </row>
    <row r="103" spans="1:39" x14ac:dyDescent="0.35">
      <c r="A103">
        <v>2122</v>
      </c>
      <c r="B103" s="51">
        <f>'Temporary Relocation Numbers'!B103*Assumptions!C$21</f>
        <v>0</v>
      </c>
      <c r="C103" s="51">
        <f>'Temporary Relocation Numbers'!C103*Assumptions!D$21</f>
        <v>0</v>
      </c>
      <c r="D103" s="51">
        <f>'Temporary Relocation Numbers'!D103*Assumptions!E$21</f>
        <v>0</v>
      </c>
      <c r="E103" s="51">
        <f>'Temporary Relocation Numbers'!E103*Assumptions!F$21</f>
        <v>0</v>
      </c>
      <c r="F103" s="51">
        <f>'Temporary Relocation Numbers'!F103*Assumptions!G$21</f>
        <v>0</v>
      </c>
      <c r="G103" s="51">
        <f>'Temporary Relocation Numbers'!G103*Assumptions!H$21</f>
        <v>0</v>
      </c>
      <c r="H103" s="52">
        <f>'Temporary Relocation Numbers'!H103*Assumptions!C$21</f>
        <v>342453.67065155203</v>
      </c>
      <c r="I103" s="52">
        <f>'Temporary Relocation Numbers'!I103*Assumptions!D$21</f>
        <v>398595.17501963867</v>
      </c>
      <c r="J103" s="52">
        <f>'Temporary Relocation Numbers'!J103*Assumptions!E$21</f>
        <v>274229.28582952626</v>
      </c>
      <c r="K103" s="52">
        <f>'Temporary Relocation Numbers'!K103*Assumptions!F$21</f>
        <v>253523.83210340195</v>
      </c>
      <c r="L103" s="52">
        <f>'Temporary Relocation Numbers'!L103*Assumptions!G$21</f>
        <v>203384.87526757235</v>
      </c>
      <c r="M103" s="52">
        <f>'Temporary Relocation Numbers'!M103*Assumptions!H$21</f>
        <v>86100.232826358901</v>
      </c>
      <c r="N103" s="53">
        <f>'Temporary Relocation Numbers'!N103*Assumptions!C$21</f>
        <v>261292558.11341172</v>
      </c>
      <c r="O103" s="53">
        <f>'Temporary Relocation Numbers'!O103*Assumptions!D$21</f>
        <v>509871900.55486608</v>
      </c>
      <c r="P103" s="53">
        <f>'Temporary Relocation Numbers'!P103*Assumptions!E$21</f>
        <v>406802570.18184435</v>
      </c>
      <c r="Q103" s="53">
        <f>'Temporary Relocation Numbers'!Q103*Assumptions!F$21</f>
        <v>170364323.91113576</v>
      </c>
      <c r="R103" s="53">
        <f>'Temporary Relocation Numbers'!R103*Assumptions!G$21</f>
        <v>106603906.44683556</v>
      </c>
      <c r="S103" s="53">
        <f>'Temporary Relocation Numbers'!S103*Assumptions!H$21</f>
        <v>60172426.969288737</v>
      </c>
      <c r="U103">
        <v>2122</v>
      </c>
      <c r="V103" s="51">
        <f>'Temporary Relocation Numbers'!V103*Assumptions!C$21</f>
        <v>0</v>
      </c>
      <c r="W103" s="51">
        <f>'Temporary Relocation Numbers'!W103*Assumptions!D$21</f>
        <v>0</v>
      </c>
      <c r="X103" s="51">
        <f>'Temporary Relocation Numbers'!X103*Assumptions!E$21</f>
        <v>0</v>
      </c>
      <c r="Y103" s="51">
        <f>'Temporary Relocation Numbers'!Y103*Assumptions!F$21</f>
        <v>0</v>
      </c>
      <c r="Z103" s="51">
        <f>'Temporary Relocation Numbers'!Z103*Assumptions!G$21</f>
        <v>0</v>
      </c>
      <c r="AA103" s="51">
        <f>'Temporary Relocation Numbers'!AA103*Assumptions!H$21</f>
        <v>0</v>
      </c>
      <c r="AB103" s="52">
        <f>'Temporary Relocation Numbers'!AB103*Assumptions!C$21</f>
        <v>318816.03593851981</v>
      </c>
      <c r="AC103" s="52">
        <f>'Temporary Relocation Numbers'!AC103*Assumptions!D$21</f>
        <v>363993.91513064888</v>
      </c>
      <c r="AD103" s="52">
        <f>'Temporary Relocation Numbers'!AD103*Assumptions!E$21</f>
        <v>247794.05984545627</v>
      </c>
      <c r="AE103" s="52">
        <f>'Temporary Relocation Numbers'!AE103*Assumptions!F$21</f>
        <v>252871.46898050027</v>
      </c>
      <c r="AF103" s="52">
        <f>'Temporary Relocation Numbers'!AF103*Assumptions!G$21</f>
        <v>199230.33611359235</v>
      </c>
      <c r="AG103" s="52">
        <f>'Temporary Relocation Numbers'!AG103*Assumptions!H$21</f>
        <v>78750.201096076038</v>
      </c>
      <c r="AH103" s="53">
        <f>'Temporary Relocation Numbers'!AH103*Assumptions!C$21</f>
        <v>243257014.70642331</v>
      </c>
      <c r="AI103" s="53">
        <f>'Temporary Relocation Numbers'!AI103*Assumptions!D$21</f>
        <v>465610927.90179056</v>
      </c>
      <c r="AJ103" s="53">
        <f>'Temporary Relocation Numbers'!AJ103*Assumptions!E$21</f>
        <v>367587510.26901406</v>
      </c>
      <c r="AK103" s="53">
        <f>'Temporary Relocation Numbers'!AK103*Assumptions!F$21</f>
        <v>169925945.39083803</v>
      </c>
      <c r="AL103" s="53">
        <f>'Temporary Relocation Numbers'!AL103*Assumptions!G$21</f>
        <v>104426310.385585</v>
      </c>
      <c r="AM103" s="53">
        <f>'Temporary Relocation Numbers'!AM103*Assumptions!H$21</f>
        <v>55035748.089403011</v>
      </c>
    </row>
    <row r="104" spans="1:39" x14ac:dyDescent="0.35">
      <c r="A104">
        <v>2123</v>
      </c>
      <c r="B104" s="51">
        <f>'Temporary Relocation Numbers'!B104*Assumptions!C$21</f>
        <v>0</v>
      </c>
      <c r="C104" s="51">
        <f>'Temporary Relocation Numbers'!C104*Assumptions!D$21</f>
        <v>0</v>
      </c>
      <c r="D104" s="51">
        <f>'Temporary Relocation Numbers'!D104*Assumptions!E$21</f>
        <v>0</v>
      </c>
      <c r="E104" s="51">
        <f>'Temporary Relocation Numbers'!E104*Assumptions!F$21</f>
        <v>0</v>
      </c>
      <c r="F104" s="51">
        <f>'Temporary Relocation Numbers'!F104*Assumptions!G$21</f>
        <v>0</v>
      </c>
      <c r="G104" s="51">
        <f>'Temporary Relocation Numbers'!G104*Assumptions!H$21</f>
        <v>0</v>
      </c>
      <c r="H104" s="52">
        <f>'Temporary Relocation Numbers'!H104*Assumptions!C$21</f>
        <v>344519.81362952013</v>
      </c>
      <c r="I104" s="52">
        <f>'Temporary Relocation Numbers'!I104*Assumptions!D$21</f>
        <v>401000.03936333762</v>
      </c>
      <c r="J104" s="52">
        <f>'Temporary Relocation Numbers'!J104*Assumptions!E$21</f>
        <v>275883.80719059636</v>
      </c>
      <c r="K104" s="52">
        <f>'Temporary Relocation Numbers'!K104*Assumptions!F$21</f>
        <v>255053.43020772768</v>
      </c>
      <c r="L104" s="52">
        <f>'Temporary Relocation Numbers'!L104*Assumptions!G$21</f>
        <v>204611.96747849684</v>
      </c>
      <c r="M104" s="52">
        <f>'Temporary Relocation Numbers'!M104*Assumptions!H$21</f>
        <v>86619.705697293903</v>
      </c>
      <c r="N104" s="53">
        <f>'Temporary Relocation Numbers'!N104*Assumptions!C$21</f>
        <v>264922395.69848713</v>
      </c>
      <c r="O104" s="53">
        <f>'Temporary Relocation Numbers'!O104*Assumptions!D$21</f>
        <v>516954965.61255729</v>
      </c>
      <c r="P104" s="53">
        <f>'Temporary Relocation Numbers'!P104*Assumptions!E$21</f>
        <v>412453811.34084606</v>
      </c>
      <c r="Q104" s="53">
        <f>'Temporary Relocation Numbers'!Q104*Assumptions!F$21</f>
        <v>172730999.91045836</v>
      </c>
      <c r="R104" s="53">
        <f>'Temporary Relocation Numbers'!R104*Assumptions!G$21</f>
        <v>108084832.15375383</v>
      </c>
      <c r="S104" s="53">
        <f>'Temporary Relocation Numbers'!S104*Assumptions!H$21</f>
        <v>61008333.4282225</v>
      </c>
      <c r="U104">
        <v>2123</v>
      </c>
      <c r="V104" s="51">
        <f>'Temporary Relocation Numbers'!V104*Assumptions!C$21</f>
        <v>0</v>
      </c>
      <c r="W104" s="51">
        <f>'Temporary Relocation Numbers'!W104*Assumptions!D$21</f>
        <v>0</v>
      </c>
      <c r="X104" s="51">
        <f>'Temporary Relocation Numbers'!X104*Assumptions!E$21</f>
        <v>0</v>
      </c>
      <c r="Y104" s="51">
        <f>'Temporary Relocation Numbers'!Y104*Assumptions!F$21</f>
        <v>0</v>
      </c>
      <c r="Z104" s="51">
        <f>'Temporary Relocation Numbers'!Z104*Assumptions!G$21</f>
        <v>0</v>
      </c>
      <c r="AA104" s="51">
        <f>'Temporary Relocation Numbers'!AA104*Assumptions!H$21</f>
        <v>0</v>
      </c>
      <c r="AB104" s="52">
        <f>'Temporary Relocation Numbers'!AB104*Assumptions!C$21</f>
        <v>320739.56478452316</v>
      </c>
      <c r="AC104" s="52">
        <f>'Temporary Relocation Numbers'!AC104*Assumptions!D$21</f>
        <v>366190.01795045339</v>
      </c>
      <c r="AD104" s="52">
        <f>'Temporary Relocation Numbers'!AD104*Assumptions!E$21</f>
        <v>249289.08822625235</v>
      </c>
      <c r="AE104" s="52">
        <f>'Temporary Relocation Numbers'!AE104*Assumptions!F$21</f>
        <v>254397.13114954202</v>
      </c>
      <c r="AF104" s="52">
        <f>'Temporary Relocation Numbers'!AF104*Assumptions!G$21</f>
        <v>200432.36253420613</v>
      </c>
      <c r="AG104" s="52">
        <f>'Temporary Relocation Numbers'!AG104*Assumptions!H$21</f>
        <v>79225.328650406707</v>
      </c>
      <c r="AH104" s="53">
        <f>'Temporary Relocation Numbers'!AH104*Assumptions!C$21</f>
        <v>246636305.189053</v>
      </c>
      <c r="AI104" s="53">
        <f>'Temporary Relocation Numbers'!AI104*Assumptions!D$21</f>
        <v>472079126.07139242</v>
      </c>
      <c r="AJ104" s="53">
        <f>'Temporary Relocation Numbers'!AJ104*Assumptions!E$21</f>
        <v>372693981.61367303</v>
      </c>
      <c r="AK104" s="53">
        <f>'Temporary Relocation Numbers'!AK104*Assumptions!F$21</f>
        <v>172286531.50057113</v>
      </c>
      <c r="AL104" s="53">
        <f>'Temporary Relocation Numbers'!AL104*Assumptions!G$21</f>
        <v>105876985.24997909</v>
      </c>
      <c r="AM104" s="53">
        <f>'Temporary Relocation Numbers'!AM104*Assumptions!H$21</f>
        <v>55800296.56479799</v>
      </c>
    </row>
    <row r="105" spans="1:39" x14ac:dyDescent="0.35">
      <c r="A105">
        <v>2124</v>
      </c>
      <c r="B105" s="51">
        <f>'Temporary Relocation Numbers'!B105*Assumptions!C$21</f>
        <v>0</v>
      </c>
      <c r="C105" s="51">
        <f>'Temporary Relocation Numbers'!C105*Assumptions!D$21</f>
        <v>0</v>
      </c>
      <c r="D105" s="51">
        <f>'Temporary Relocation Numbers'!D105*Assumptions!E$21</f>
        <v>0</v>
      </c>
      <c r="E105" s="51">
        <f>'Temporary Relocation Numbers'!E105*Assumptions!F$21</f>
        <v>0</v>
      </c>
      <c r="F105" s="51">
        <f>'Temporary Relocation Numbers'!F105*Assumptions!G$21</f>
        <v>0</v>
      </c>
      <c r="G105" s="51">
        <f>'Temporary Relocation Numbers'!G105*Assumptions!H$21</f>
        <v>0</v>
      </c>
      <c r="H105" s="52">
        <f>'Temporary Relocation Numbers'!H105*Assumptions!C$21</f>
        <v>346598.42237197328</v>
      </c>
      <c r="I105" s="52">
        <f>'Temporary Relocation Numbers'!I105*Assumptions!D$21</f>
        <v>403419.41309619654</v>
      </c>
      <c r="J105" s="52">
        <f>'Temporary Relocation Numbers'!J105*Assumptions!E$21</f>
        <v>277548.31085872016</v>
      </c>
      <c r="K105" s="52">
        <f>'Temporary Relocation Numbers'!K105*Assumptions!F$21</f>
        <v>256592.25691333061</v>
      </c>
      <c r="L105" s="52">
        <f>'Temporary Relocation Numbers'!L105*Assumptions!G$21</f>
        <v>205846.46316665687</v>
      </c>
      <c r="M105" s="52">
        <f>'Temporary Relocation Numbers'!M105*Assumptions!H$21</f>
        <v>87142.312730063073</v>
      </c>
      <c r="N105" s="53">
        <f>'Temporary Relocation Numbers'!N105*Assumptions!C$21</f>
        <v>268602658.45062107</v>
      </c>
      <c r="O105" s="53">
        <f>'Temporary Relocation Numbers'!O105*Assumptions!D$21</f>
        <v>524136427.56279534</v>
      </c>
      <c r="P105" s="53">
        <f>'Temporary Relocation Numbers'!P105*Assumptions!E$21</f>
        <v>418183558.70648974</v>
      </c>
      <c r="Q105" s="53">
        <f>'Temporary Relocation Numbers'!Q105*Assumptions!F$21</f>
        <v>175130553.42284921</v>
      </c>
      <c r="R105" s="53">
        <f>'Temporary Relocation Numbers'!R105*Assumptions!G$21</f>
        <v>109586330.66163698</v>
      </c>
      <c r="S105" s="53">
        <f>'Temporary Relocation Numbers'!S105*Assumptions!H$21</f>
        <v>61855852.176094577</v>
      </c>
      <c r="U105">
        <v>2124</v>
      </c>
      <c r="V105" s="51">
        <f>'Temporary Relocation Numbers'!V105*Assumptions!C$21</f>
        <v>0</v>
      </c>
      <c r="W105" s="51">
        <f>'Temporary Relocation Numbers'!W105*Assumptions!D$21</f>
        <v>0</v>
      </c>
      <c r="X105" s="51">
        <f>'Temporary Relocation Numbers'!X105*Assumptions!E$21</f>
        <v>0</v>
      </c>
      <c r="Y105" s="51">
        <f>'Temporary Relocation Numbers'!Y105*Assumptions!F$21</f>
        <v>0</v>
      </c>
      <c r="Z105" s="51">
        <f>'Temporary Relocation Numbers'!Z105*Assumptions!G$21</f>
        <v>0</v>
      </c>
      <c r="AA105" s="51">
        <f>'Temporary Relocation Numbers'!AA105*Assumptions!H$21</f>
        <v>0</v>
      </c>
      <c r="AB105" s="52">
        <f>'Temporary Relocation Numbers'!AB105*Assumptions!C$21</f>
        <v>322674.69895398681</v>
      </c>
      <c r="AC105" s="52">
        <f>'Temporary Relocation Numbers'!AC105*Assumptions!D$21</f>
        <v>368399.37062800198</v>
      </c>
      <c r="AD105" s="52">
        <f>'Temporary Relocation Numbers'!AD105*Assumptions!E$21</f>
        <v>250793.13663707179</v>
      </c>
      <c r="AE105" s="52">
        <f>'Temporary Relocation Numbers'!AE105*Assumptions!F$21</f>
        <v>255931.99817298434</v>
      </c>
      <c r="AF105" s="52">
        <f>'Temporary Relocation Numbers'!AF105*Assumptions!G$21</f>
        <v>201641.64120136038</v>
      </c>
      <c r="AG105" s="52">
        <f>'Temporary Relocation Numbers'!AG105*Assumptions!H$21</f>
        <v>79703.322815739521</v>
      </c>
      <c r="AH105" s="53">
        <f>'Temporary Relocation Numbers'!AH105*Assumptions!C$21</f>
        <v>250062540.27543756</v>
      </c>
      <c r="AI105" s="53">
        <f>'Temporary Relocation Numbers'!AI105*Assumptions!D$21</f>
        <v>478637179.49364001</v>
      </c>
      <c r="AJ105" s="53">
        <f>'Temporary Relocation Numbers'!AJ105*Assumptions!E$21</f>
        <v>377871391.30325752</v>
      </c>
      <c r="AK105" s="53">
        <f>'Temporary Relocation Numbers'!AK105*Assumptions!F$21</f>
        <v>174679910.52352673</v>
      </c>
      <c r="AL105" s="53">
        <f>'Temporary Relocation Numbers'!AL105*Assumptions!G$21</f>
        <v>107347812.67510624</v>
      </c>
      <c r="AM105" s="53">
        <f>'Temporary Relocation Numbers'!AM105*Assumptions!H$21</f>
        <v>56575466.034574248</v>
      </c>
    </row>
    <row r="106" spans="1:39" x14ac:dyDescent="0.35">
      <c r="A106">
        <v>2125</v>
      </c>
      <c r="B106" s="51">
        <f>'Temporary Relocation Numbers'!B106*Assumptions!C$21</f>
        <v>0</v>
      </c>
      <c r="C106" s="51">
        <f>'Temporary Relocation Numbers'!C106*Assumptions!D$21</f>
        <v>0</v>
      </c>
      <c r="D106" s="51">
        <f>'Temporary Relocation Numbers'!D106*Assumptions!E$21</f>
        <v>0</v>
      </c>
      <c r="E106" s="51">
        <f>'Temporary Relocation Numbers'!E106*Assumptions!F$21</f>
        <v>0</v>
      </c>
      <c r="F106" s="51">
        <f>'Temporary Relocation Numbers'!F106*Assumptions!G$21</f>
        <v>0</v>
      </c>
      <c r="G106" s="51">
        <f>'Temporary Relocation Numbers'!G106*Assumptions!H$21</f>
        <v>0</v>
      </c>
      <c r="H106" s="52">
        <f>'Temporary Relocation Numbers'!H106*Assumptions!C$21</f>
        <v>348689.57208923635</v>
      </c>
      <c r="I106" s="52">
        <f>'Temporary Relocation Numbers'!I106*Assumptions!D$21</f>
        <v>405853.3837584437</v>
      </c>
      <c r="J106" s="52">
        <f>'Temporary Relocation Numbers'!J106*Assumptions!E$21</f>
        <v>279222.85706065339</v>
      </c>
      <c r="K106" s="52">
        <f>'Temporary Relocation Numbers'!K106*Assumptions!F$21</f>
        <v>258140.36789959567</v>
      </c>
      <c r="L106" s="52">
        <f>'Temporary Relocation Numbers'!L106*Assumptions!G$21</f>
        <v>207088.40699982469</v>
      </c>
      <c r="M106" s="52">
        <f>'Temporary Relocation Numbers'!M106*Assumptions!H$21</f>
        <v>87668.072834162886</v>
      </c>
      <c r="N106" s="53">
        <f>'Temporary Relocation Numbers'!N106*Assumptions!C$21</f>
        <v>272334046.868779</v>
      </c>
      <c r="O106" s="53">
        <f>'Temporary Relocation Numbers'!O106*Assumptions!D$21</f>
        <v>531417653.32066339</v>
      </c>
      <c r="P106" s="53">
        <f>'Temporary Relocation Numbers'!P106*Assumptions!E$21</f>
        <v>423992902.87539083</v>
      </c>
      <c r="Q106" s="53">
        <f>'Temporary Relocation Numbers'!Q106*Assumptions!F$21</f>
        <v>177563441.17785901</v>
      </c>
      <c r="R106" s="53">
        <f>'Temporary Relocation Numbers'!R106*Assumptions!G$21</f>
        <v>111108687.76479435</v>
      </c>
      <c r="S106" s="53">
        <f>'Temporary Relocation Numbers'!S106*Assumptions!H$21</f>
        <v>62715144.529106036</v>
      </c>
      <c r="U106">
        <v>2125</v>
      </c>
      <c r="V106" s="51">
        <f>'Temporary Relocation Numbers'!V106*Assumptions!C$21</f>
        <v>0</v>
      </c>
      <c r="W106" s="51">
        <f>'Temporary Relocation Numbers'!W106*Assumptions!D$21</f>
        <v>0</v>
      </c>
      <c r="X106" s="51">
        <f>'Temporary Relocation Numbers'!X106*Assumptions!E$21</f>
        <v>0</v>
      </c>
      <c r="Y106" s="51">
        <f>'Temporary Relocation Numbers'!Y106*Assumptions!F$21</f>
        <v>0</v>
      </c>
      <c r="Z106" s="51">
        <f>'Temporary Relocation Numbers'!Z106*Assumptions!G$21</f>
        <v>0</v>
      </c>
      <c r="AA106" s="51">
        <f>'Temporary Relocation Numbers'!AA106*Assumptions!H$21</f>
        <v>0</v>
      </c>
      <c r="AB106" s="52">
        <f>'Temporary Relocation Numbers'!AB106*Assumptions!C$21</f>
        <v>324621.50846589333</v>
      </c>
      <c r="AC106" s="52">
        <f>'Temporary Relocation Numbers'!AC106*Assumptions!D$21</f>
        <v>370622.05310432852</v>
      </c>
      <c r="AD106" s="52">
        <f>'Temporary Relocation Numbers'!AD106*Assumptions!E$21</f>
        <v>252306.25949891587</v>
      </c>
      <c r="AE106" s="52">
        <f>'Temporary Relocation Numbers'!AE106*Assumptions!F$21</f>
        <v>257476.12558693899</v>
      </c>
      <c r="AF106" s="52">
        <f>'Temporary Relocation Numbers'!AF106*Assumptions!G$21</f>
        <v>202858.21587039952</v>
      </c>
      <c r="AG106" s="52">
        <f>'Temporary Relocation Numbers'!AG106*Assumptions!H$21</f>
        <v>80184.200887343046</v>
      </c>
      <c r="AH106" s="53">
        <f>'Temporary Relocation Numbers'!AH106*Assumptions!C$21</f>
        <v>253536372.11307165</v>
      </c>
      <c r="AI106" s="53">
        <f>'Temporary Relocation Numbers'!AI106*Assumptions!D$21</f>
        <v>485286336.42441809</v>
      </c>
      <c r="AJ106" s="53">
        <f>'Temporary Relocation Numbers'!AJ106*Assumptions!E$21</f>
        <v>383120724.80276722</v>
      </c>
      <c r="AK106" s="53">
        <f>'Temporary Relocation Numbers'!AK106*Assumptions!F$21</f>
        <v>177106538.01400697</v>
      </c>
      <c r="AL106" s="53">
        <f>'Temporary Relocation Numbers'!AL106*Assumptions!G$21</f>
        <v>108839072.61736076</v>
      </c>
      <c r="AM106" s="53">
        <f>'Temporary Relocation Numbers'!AM106*Assumptions!H$21</f>
        <v>57361404.044015452</v>
      </c>
    </row>
    <row r="107" spans="1:39" x14ac:dyDescent="0.35">
      <c r="A107">
        <v>2126</v>
      </c>
      <c r="B107" s="51">
        <f>'Temporary Relocation Numbers'!B107*Assumptions!C$21</f>
        <v>0</v>
      </c>
      <c r="C107" s="51">
        <f>'Temporary Relocation Numbers'!C107*Assumptions!D$21</f>
        <v>0</v>
      </c>
      <c r="D107" s="51">
        <f>'Temporary Relocation Numbers'!D107*Assumptions!E$21</f>
        <v>0</v>
      </c>
      <c r="E107" s="51">
        <f>'Temporary Relocation Numbers'!E107*Assumptions!F$21</f>
        <v>0</v>
      </c>
      <c r="F107" s="51">
        <f>'Temporary Relocation Numbers'!F107*Assumptions!G$21</f>
        <v>0</v>
      </c>
      <c r="G107" s="51">
        <f>'Temporary Relocation Numbers'!G107*Assumptions!H$21</f>
        <v>0</v>
      </c>
      <c r="H107" s="52">
        <f>'Temporary Relocation Numbers'!H107*Assumptions!C$21</f>
        <v>350793.33844540408</v>
      </c>
      <c r="I107" s="52">
        <f>'Temporary Relocation Numbers'!I107*Assumptions!D$21</f>
        <v>408302.03941846819</v>
      </c>
      <c r="J107" s="52">
        <f>'Temporary Relocation Numbers'!J107*Assumptions!E$21</f>
        <v>280907.5063865211</v>
      </c>
      <c r="K107" s="52">
        <f>'Temporary Relocation Numbers'!K107*Assumptions!F$21</f>
        <v>259697.81918184095</v>
      </c>
      <c r="L107" s="52">
        <f>'Temporary Relocation Numbers'!L107*Assumptions!G$21</f>
        <v>208337.84391526843</v>
      </c>
      <c r="M107" s="52">
        <f>'Temporary Relocation Numbers'!M107*Assumptions!H$21</f>
        <v>88197.005033177353</v>
      </c>
      <c r="N107" s="53">
        <f>'Temporary Relocation Numbers'!N107*Assumptions!C$21</f>
        <v>276117271.18315434</v>
      </c>
      <c r="O107" s="53">
        <f>'Temporary Relocation Numbers'!O107*Assumptions!D$21</f>
        <v>538800028.7902267</v>
      </c>
      <c r="P107" s="53">
        <f>'Temporary Relocation Numbers'!P107*Assumptions!E$21</f>
        <v>429882949.59457183</v>
      </c>
      <c r="Q107" s="53">
        <f>'Temporary Relocation Numbers'!Q107*Assumptions!F$21</f>
        <v>180030126.24985778</v>
      </c>
      <c r="R107" s="53">
        <f>'Temporary Relocation Numbers'!R107*Assumptions!G$21</f>
        <v>112652193.22774751</v>
      </c>
      <c r="S107" s="53">
        <f>'Temporary Relocation Numbers'!S107*Assumptions!H$21</f>
        <v>63586374.044438742</v>
      </c>
      <c r="U107">
        <v>2126</v>
      </c>
      <c r="V107" s="51">
        <f>'Temporary Relocation Numbers'!V107*Assumptions!C$21</f>
        <v>0</v>
      </c>
      <c r="W107" s="51">
        <f>'Temporary Relocation Numbers'!W107*Assumptions!D$21</f>
        <v>0</v>
      </c>
      <c r="X107" s="51">
        <f>'Temporary Relocation Numbers'!X107*Assumptions!E$21</f>
        <v>0</v>
      </c>
      <c r="Y107" s="51">
        <f>'Temporary Relocation Numbers'!Y107*Assumptions!F$21</f>
        <v>0</v>
      </c>
      <c r="Z107" s="51">
        <f>'Temporary Relocation Numbers'!Z107*Assumptions!G$21</f>
        <v>0</v>
      </c>
      <c r="AA107" s="51">
        <f>'Temporary Relocation Numbers'!AA107*Assumptions!H$21</f>
        <v>0</v>
      </c>
      <c r="AB107" s="52">
        <f>'Temporary Relocation Numbers'!AB107*Assumptions!C$21</f>
        <v>326580.06376167428</v>
      </c>
      <c r="AC107" s="52">
        <f>'Temporary Relocation Numbers'!AC107*Assumptions!D$21</f>
        <v>372858.14580277941</v>
      </c>
      <c r="AD107" s="52">
        <f>'Temporary Relocation Numbers'!AD107*Assumptions!E$21</f>
        <v>253828.51156112694</v>
      </c>
      <c r="AE107" s="52">
        <f>'Temporary Relocation Numbers'!AE107*Assumptions!F$21</f>
        <v>259029.56926258633</v>
      </c>
      <c r="AF107" s="52">
        <f>'Temporary Relocation Numbers'!AF107*Assumptions!G$21</f>
        <v>204082.1305606591</v>
      </c>
      <c r="AG107" s="52">
        <f>'Temporary Relocation Numbers'!AG107*Assumptions!H$21</f>
        <v>80667.980264834187</v>
      </c>
      <c r="AH107" s="53">
        <f>'Temporary Relocation Numbers'!AH107*Assumptions!C$21</f>
        <v>257058461.90898633</v>
      </c>
      <c r="AI107" s="53">
        <f>'Temporary Relocation Numbers'!AI107*Assumptions!D$21</f>
        <v>492027862.46019727</v>
      </c>
      <c r="AJ107" s="53">
        <f>'Temporary Relocation Numbers'!AJ107*Assumptions!E$21</f>
        <v>388442981.26713532</v>
      </c>
      <c r="AK107" s="53">
        <f>'Temporary Relocation Numbers'!AK107*Assumptions!F$21</f>
        <v>179566875.85480681</v>
      </c>
      <c r="AL107" s="53">
        <f>'Temporary Relocation Numbers'!AL107*Assumptions!G$21</f>
        <v>110351048.92224948</v>
      </c>
      <c r="AM107" s="53">
        <f>'Temporary Relocation Numbers'!AM107*Assumptions!H$21</f>
        <v>58158260.188082486</v>
      </c>
    </row>
    <row r="108" spans="1:39" x14ac:dyDescent="0.35">
      <c r="A108">
        <v>2127</v>
      </c>
      <c r="B108" s="51">
        <f>'Temporary Relocation Numbers'!B108*Assumptions!C$21</f>
        <v>0</v>
      </c>
      <c r="C108" s="51">
        <f>'Temporary Relocation Numbers'!C108*Assumptions!D$21</f>
        <v>0</v>
      </c>
      <c r="D108" s="51">
        <f>'Temporary Relocation Numbers'!D108*Assumptions!E$21</f>
        <v>0</v>
      </c>
      <c r="E108" s="51">
        <f>'Temporary Relocation Numbers'!E108*Assumptions!F$21</f>
        <v>0</v>
      </c>
      <c r="F108" s="51">
        <f>'Temporary Relocation Numbers'!F108*Assumptions!G$21</f>
        <v>0</v>
      </c>
      <c r="G108" s="51">
        <f>'Temporary Relocation Numbers'!G108*Assumptions!H$21</f>
        <v>0</v>
      </c>
      <c r="H108" s="52">
        <f>'Temporary Relocation Numbers'!H108*Assumptions!C$21</f>
        <v>352909.7975610795</v>
      </c>
      <c r="I108" s="52">
        <f>'Temporary Relocation Numbers'!I108*Assumptions!D$21</f>
        <v>410765.46867600683</v>
      </c>
      <c r="J108" s="52">
        <f>'Temporary Relocation Numbers'!J108*Assumptions!E$21</f>
        <v>282602.31979200972</v>
      </c>
      <c r="K108" s="52">
        <f>'Temporary Relocation Numbers'!K108*Assumptions!F$21</f>
        <v>261264.66711334453</v>
      </c>
      <c r="L108" s="52">
        <f>'Temporary Relocation Numbers'!L108*Assumptions!G$21</f>
        <v>209594.81912137894</v>
      </c>
      <c r="M108" s="52">
        <f>'Temporary Relocation Numbers'!M108*Assumptions!H$21</f>
        <v>88729.128465466478</v>
      </c>
      <c r="N108" s="53">
        <f>'Temporary Relocation Numbers'!N108*Assumptions!C$21</f>
        <v>279953051.49035341</v>
      </c>
      <c r="O108" s="53">
        <f>'Temporary Relocation Numbers'!O108*Assumptions!D$21</f>
        <v>546284959.12832546</v>
      </c>
      <c r="P108" s="53">
        <f>'Temporary Relocation Numbers'!P108*Assumptions!E$21</f>
        <v>435854819.97192949</v>
      </c>
      <c r="Q108" s="53">
        <f>'Temporary Relocation Numbers'!Q108*Assumptions!F$21</f>
        <v>182531078.14617613</v>
      </c>
      <c r="R108" s="53">
        <f>'Temporary Relocation Numbers'!R108*Assumptions!G$21</f>
        <v>114217140.84038395</v>
      </c>
      <c r="S108" s="53">
        <f>'Temporary Relocation Numbers'!S108*Assumptions!H$21</f>
        <v>64469706.551386707</v>
      </c>
      <c r="U108">
        <v>2127</v>
      </c>
      <c r="V108" s="51">
        <f>'Temporary Relocation Numbers'!V108*Assumptions!C$21</f>
        <v>0</v>
      </c>
      <c r="W108" s="51">
        <f>'Temporary Relocation Numbers'!W108*Assumptions!D$21</f>
        <v>0</v>
      </c>
      <c r="X108" s="51">
        <f>'Temporary Relocation Numbers'!X108*Assumptions!E$21</f>
        <v>0</v>
      </c>
      <c r="Y108" s="51">
        <f>'Temporary Relocation Numbers'!Y108*Assumptions!F$21</f>
        <v>0</v>
      </c>
      <c r="Z108" s="51">
        <f>'Temporary Relocation Numbers'!Z108*Assumptions!G$21</f>
        <v>0</v>
      </c>
      <c r="AA108" s="51">
        <f>'Temporary Relocation Numbers'!AA108*Assumptions!H$21</f>
        <v>0</v>
      </c>
      <c r="AB108" s="52">
        <f>'Temporary Relocation Numbers'!AB108*Assumptions!C$21</f>
        <v>328550.43570775905</v>
      </c>
      <c r="AC108" s="52">
        <f>'Temporary Relocation Numbers'!AC108*Assumptions!D$21</f>
        <v>375107.72963192302</v>
      </c>
      <c r="AD108" s="52">
        <f>'Temporary Relocation Numbers'!AD108*Assumptions!E$21</f>
        <v>255359.94790336938</v>
      </c>
      <c r="AE108" s="52">
        <f>'Temporary Relocation Numbers'!AE108*Assumptions!F$21</f>
        <v>260592.38540819733</v>
      </c>
      <c r="AF108" s="52">
        <f>'Temporary Relocation Numbers'!AF108*Assumptions!G$21</f>
        <v>205313.42955705884</v>
      </c>
      <c r="AG108" s="52">
        <f>'Temporary Relocation Numbers'!AG108*Assumptions!H$21</f>
        <v>81154.678452807901</v>
      </c>
      <c r="AH108" s="53">
        <f>'Temporary Relocation Numbers'!AH108*Assumptions!C$21</f>
        <v>260629480.05560315</v>
      </c>
      <c r="AI108" s="53">
        <f>'Temporary Relocation Numbers'!AI108*Assumptions!D$21</f>
        <v>498863040.77892739</v>
      </c>
      <c r="AJ108" s="53">
        <f>'Temporary Relocation Numbers'!AJ108*Assumptions!E$21</f>
        <v>393839173.73140836</v>
      </c>
      <c r="AK108" s="53">
        <f>'Temporary Relocation Numbers'!AK108*Assumptions!F$21</f>
        <v>182061392.34512889</v>
      </c>
      <c r="AL108" s="53">
        <f>'Temporary Relocation Numbers'!AL108*Assumptions!G$21</f>
        <v>111884029.37841929</v>
      </c>
      <c r="AM108" s="53">
        <f>'Temporary Relocation Numbers'!AM108*Assumptions!H$21</f>
        <v>58966186.139887325</v>
      </c>
    </row>
    <row r="109" spans="1:39" x14ac:dyDescent="0.35">
      <c r="A109">
        <v>2128</v>
      </c>
      <c r="B109" s="51">
        <f>'Temporary Relocation Numbers'!B109*Assumptions!C$21</f>
        <v>0</v>
      </c>
      <c r="C109" s="51">
        <f>'Temporary Relocation Numbers'!C109*Assumptions!D$21</f>
        <v>0</v>
      </c>
      <c r="D109" s="51">
        <f>'Temporary Relocation Numbers'!D109*Assumptions!E$21</f>
        <v>0</v>
      </c>
      <c r="E109" s="51">
        <f>'Temporary Relocation Numbers'!E109*Assumptions!F$21</f>
        <v>0</v>
      </c>
      <c r="F109" s="51">
        <f>'Temporary Relocation Numbers'!F109*Assumptions!G$21</f>
        <v>0</v>
      </c>
      <c r="G109" s="51">
        <f>'Temporary Relocation Numbers'!G109*Assumptions!H$21</f>
        <v>0</v>
      </c>
      <c r="H109" s="52">
        <f>'Temporary Relocation Numbers'!H109*Assumptions!C$21</f>
        <v>355039.02601612761</v>
      </c>
      <c r="I109" s="52">
        <f>'Temporary Relocation Numbers'!I109*Assumptions!D$21</f>
        <v>413243.76066534937</v>
      </c>
      <c r="J109" s="52">
        <f>'Temporary Relocation Numbers'!J109*Assumptions!E$21</f>
        <v>284307.35860057274</v>
      </c>
      <c r="K109" s="52">
        <f>'Temporary Relocation Numbers'!K109*Assumptions!F$21</f>
        <v>262840.96838738362</v>
      </c>
      <c r="L109" s="52">
        <f>'Temporary Relocation Numbers'!L109*Assumptions!G$21</f>
        <v>210859.37809930497</v>
      </c>
      <c r="M109" s="52">
        <f>'Temporary Relocation Numbers'!M109*Assumptions!H$21</f>
        <v>89264.462384858707</v>
      </c>
      <c r="N109" s="53">
        <f>'Temporary Relocation Numbers'!N109*Assumptions!C$21</f>
        <v>283842117.89045793</v>
      </c>
      <c r="O109" s="53">
        <f>'Temporary Relocation Numbers'!O109*Assumptions!D$21</f>
        <v>553873869.01203036</v>
      </c>
      <c r="P109" s="53">
        <f>'Temporary Relocation Numbers'!P109*Assumptions!E$21</f>
        <v>441909650.68962526</v>
      </c>
      <c r="Q109" s="53">
        <f>'Temporary Relocation Numbers'!Q109*Assumptions!F$21</f>
        <v>185066772.89647114</v>
      </c>
      <c r="R109" s="53">
        <f>'Temporary Relocation Numbers'!R109*Assumptions!G$21</f>
        <v>115803828.47387691</v>
      </c>
      <c r="S109" s="53">
        <f>'Temporary Relocation Numbers'!S109*Assumptions!H$21</f>
        <v>65365310.182920031</v>
      </c>
      <c r="U109">
        <v>2128</v>
      </c>
      <c r="V109" s="51">
        <f>'Temporary Relocation Numbers'!V109*Assumptions!C$21</f>
        <v>0</v>
      </c>
      <c r="W109" s="51">
        <f>'Temporary Relocation Numbers'!W109*Assumptions!D$21</f>
        <v>0</v>
      </c>
      <c r="X109" s="51">
        <f>'Temporary Relocation Numbers'!X109*Assumptions!E$21</f>
        <v>0</v>
      </c>
      <c r="Y109" s="51">
        <f>'Temporary Relocation Numbers'!Y109*Assumptions!F$21</f>
        <v>0</v>
      </c>
      <c r="Z109" s="51">
        <f>'Temporary Relocation Numbers'!Z109*Assumptions!G$21</f>
        <v>0</v>
      </c>
      <c r="AA109" s="51">
        <f>'Temporary Relocation Numbers'!AA109*Assumptions!H$21</f>
        <v>0</v>
      </c>
      <c r="AB109" s="52">
        <f>'Temporary Relocation Numbers'!AB109*Assumptions!C$21</f>
        <v>330532.69559813885</v>
      </c>
      <c r="AC109" s="52">
        <f>'Temporary Relocation Numbers'!AC109*Assumptions!D$21</f>
        <v>377370.88598847762</v>
      </c>
      <c r="AD109" s="52">
        <f>'Temporary Relocation Numbers'!AD109*Assumptions!E$21</f>
        <v>256900.62393762247</v>
      </c>
      <c r="AE109" s="52">
        <f>'Temporary Relocation Numbers'!AE109*Assumptions!F$21</f>
        <v>262164.63057116693</v>
      </c>
      <c r="AF109" s="52">
        <f>'Temporary Relocation Numbers'!AF109*Assumptions!G$21</f>
        <v>206552.15741170492</v>
      </c>
      <c r="AG109" s="52">
        <f>'Temporary Relocation Numbers'!AG109*Assumptions!H$21</f>
        <v>81644.313061470457</v>
      </c>
      <c r="AH109" s="53">
        <f>'Temporary Relocation Numbers'!AH109*Assumptions!C$21</f>
        <v>264250106.25833586</v>
      </c>
      <c r="AI109" s="53">
        <f>'Temporary Relocation Numbers'!AI109*Assumptions!D$21</f>
        <v>505793172.38427675</v>
      </c>
      <c r="AJ109" s="53">
        <f>'Temporary Relocation Numbers'!AJ109*Assumptions!E$21</f>
        <v>399310329.30356526</v>
      </c>
      <c r="AK109" s="53">
        <f>'Temporary Relocation Numbers'!AK109*Assumptions!F$21</f>
        <v>184590562.28971907</v>
      </c>
      <c r="AL109" s="53">
        <f>'Temporary Relocation Numbers'!AL109*Assumptions!G$21</f>
        <v>113438305.77243435</v>
      </c>
      <c r="AM109" s="53">
        <f>'Temporary Relocation Numbers'!AM109*Assumptions!H$21</f>
        <v>59785335.679562367</v>
      </c>
    </row>
    <row r="110" spans="1:39" x14ac:dyDescent="0.35">
      <c r="A110">
        <v>2129</v>
      </c>
      <c r="B110" s="51">
        <f>'Temporary Relocation Numbers'!B110*Assumptions!C$21</f>
        <v>0</v>
      </c>
      <c r="C110" s="51">
        <f>'Temporary Relocation Numbers'!C110*Assumptions!D$21</f>
        <v>0</v>
      </c>
      <c r="D110" s="51">
        <f>'Temporary Relocation Numbers'!D110*Assumptions!E$21</f>
        <v>0</v>
      </c>
      <c r="E110" s="51">
        <f>'Temporary Relocation Numbers'!E110*Assumptions!F$21</f>
        <v>0</v>
      </c>
      <c r="F110" s="51">
        <f>'Temporary Relocation Numbers'!F110*Assumptions!G$21</f>
        <v>0</v>
      </c>
      <c r="G110" s="51">
        <f>'Temporary Relocation Numbers'!G110*Assumptions!H$21</f>
        <v>0</v>
      </c>
      <c r="H110" s="52">
        <f>'Temporary Relocation Numbers'!H110*Assumptions!C$21</f>
        <v>357181.10085244675</v>
      </c>
      <c r="I110" s="52">
        <f>'Temporary Relocation Numbers'!I110*Assumptions!D$21</f>
        <v>415737.0050585643</v>
      </c>
      <c r="J110" s="52">
        <f>'Temporary Relocation Numbers'!J110*Assumptions!E$21</f>
        <v>286022.68450564949</v>
      </c>
      <c r="K110" s="52">
        <f>'Temporary Relocation Numbers'!K110*Assumptions!F$21</f>
        <v>264426.78003928578</v>
      </c>
      <c r="L110" s="52">
        <f>'Temporary Relocation Numbers'!L110*Assumptions!G$21</f>
        <v>212131.5666045988</v>
      </c>
      <c r="M110" s="52">
        <f>'Temporary Relocation Numbers'!M110*Assumptions!H$21</f>
        <v>89803.026161347589</v>
      </c>
      <c r="N110" s="53">
        <f>'Temporary Relocation Numbers'!N110*Assumptions!C$21</f>
        <v>287785210.6259923</v>
      </c>
      <c r="O110" s="53">
        <f>'Temporary Relocation Numbers'!O110*Assumptions!D$21</f>
        <v>561568202.90981531</v>
      </c>
      <c r="P110" s="53">
        <f>'Temporary Relocation Numbers'!P110*Assumptions!E$21</f>
        <v>448048594.22044146</v>
      </c>
      <c r="Q110" s="53">
        <f>'Temporary Relocation Numbers'!Q110*Assumptions!F$21</f>
        <v>187637693.14333346</v>
      </c>
      <c r="R110" s="53">
        <f>'Temporary Relocation Numbers'!R110*Assumptions!G$21</f>
        <v>117412558.1373817</v>
      </c>
      <c r="S110" s="53">
        <f>'Temporary Relocation Numbers'!S110*Assumptions!H$21</f>
        <v>66273355.407687187</v>
      </c>
      <c r="U110">
        <v>2129</v>
      </c>
      <c r="V110" s="51">
        <f>'Temporary Relocation Numbers'!V110*Assumptions!C$21</f>
        <v>0</v>
      </c>
      <c r="W110" s="51">
        <f>'Temporary Relocation Numbers'!W110*Assumptions!D$21</f>
        <v>0</v>
      </c>
      <c r="X110" s="51">
        <f>'Temporary Relocation Numbers'!X110*Assumptions!E$21</f>
        <v>0</v>
      </c>
      <c r="Y110" s="51">
        <f>'Temporary Relocation Numbers'!Y110*Assumptions!F$21</f>
        <v>0</v>
      </c>
      <c r="Z110" s="51">
        <f>'Temporary Relocation Numbers'!Z110*Assumptions!G$21</f>
        <v>0</v>
      </c>
      <c r="AA110" s="51">
        <f>'Temporary Relocation Numbers'!AA110*Assumptions!H$21</f>
        <v>0</v>
      </c>
      <c r="AB110" s="52">
        <f>'Temporary Relocation Numbers'!AB110*Assumptions!C$21</f>
        <v>332526.91515694698</v>
      </c>
      <c r="AC110" s="52">
        <f>'Temporary Relocation Numbers'!AC110*Assumptions!D$21</f>
        <v>379647.6967602566</v>
      </c>
      <c r="AD110" s="52">
        <f>'Temporary Relocation Numbers'!AD110*Assumptions!E$21</f>
        <v>258450.59541018528</v>
      </c>
      <c r="AE110" s="52">
        <f>'Temporary Relocation Numbers'!AE110*Assumptions!F$21</f>
        <v>263746.36164006055</v>
      </c>
      <c r="AF110" s="52">
        <f>'Temporary Relocation Numbers'!AF110*Assumptions!G$21</f>
        <v>207798.35894550191</v>
      </c>
      <c r="AG110" s="52">
        <f>'Temporary Relocation Numbers'!AG110*Assumptions!H$21</f>
        <v>82136.901807276692</v>
      </c>
      <c r="AH110" s="53">
        <f>'Temporary Relocation Numbers'!AH110*Assumptions!C$21</f>
        <v>267921029.6649656</v>
      </c>
      <c r="AI110" s="53">
        <f>'Temporary Relocation Numbers'!AI110*Assumptions!D$21</f>
        <v>512819576.35326427</v>
      </c>
      <c r="AJ110" s="53">
        <f>'Temporary Relocation Numbers'!AJ110*Assumptions!E$21</f>
        <v>404857489.36001742</v>
      </c>
      <c r="AK110" s="53">
        <f>'Temporary Relocation Numbers'!AK110*Assumptions!F$21</f>
        <v>187154867.08924034</v>
      </c>
      <c r="AL110" s="53">
        <f>'Temporary Relocation Numbers'!AL110*Assumptions!G$21</f>
        <v>115014173.94431442</v>
      </c>
      <c r="AM110" s="53">
        <f>'Temporary Relocation Numbers'!AM110*Assumptions!H$21</f>
        <v>60615864.723530911</v>
      </c>
    </row>
    <row r="111" spans="1:39" x14ac:dyDescent="0.35">
      <c r="A111">
        <v>2130</v>
      </c>
      <c r="B111" s="51">
        <f>'Temporary Relocation Numbers'!B111*Assumptions!C$21</f>
        <v>0</v>
      </c>
      <c r="C111" s="51">
        <f>'Temporary Relocation Numbers'!C111*Assumptions!D$21</f>
        <v>0</v>
      </c>
      <c r="D111" s="51">
        <f>'Temporary Relocation Numbers'!D111*Assumptions!E$21</f>
        <v>0</v>
      </c>
      <c r="E111" s="51">
        <f>'Temporary Relocation Numbers'!E111*Assumptions!F$21</f>
        <v>0</v>
      </c>
      <c r="F111" s="51">
        <f>'Temporary Relocation Numbers'!F111*Assumptions!G$21</f>
        <v>0</v>
      </c>
      <c r="G111" s="51">
        <f>'Temporary Relocation Numbers'!G111*Assumptions!H$21</f>
        <v>0</v>
      </c>
      <c r="H111" s="52">
        <f>'Temporary Relocation Numbers'!H111*Assumptions!C$21</f>
        <v>341471.36582069116</v>
      </c>
      <c r="I111" s="52">
        <f>'Temporary Relocation Numbers'!I111*Assumptions!D$21</f>
        <v>397451.8321399003</v>
      </c>
      <c r="J111" s="52">
        <f>'Temporary Relocation Numbers'!J111*Assumptions!E$21</f>
        <v>273442.67796014244</v>
      </c>
      <c r="K111" s="52">
        <f>'Temporary Relocation Numbers'!K111*Assumptions!F$21</f>
        <v>252796.6164057581</v>
      </c>
      <c r="L111" s="52">
        <f>'Temporary Relocation Numbers'!L111*Assumptions!G$21</f>
        <v>202801.47972352905</v>
      </c>
      <c r="M111" s="52">
        <f>'Temporary Relocation Numbers'!M111*Assumptions!H$21</f>
        <v>85853.260222786907</v>
      </c>
      <c r="N111" s="53">
        <f>'Temporary Relocation Numbers'!N111*Assumptions!C$21</f>
        <v>277276808.66022223</v>
      </c>
      <c r="O111" s="53">
        <f>'Temporary Relocation Numbers'!O111*Assumptions!D$21</f>
        <v>541062686.33189547</v>
      </c>
      <c r="P111" s="53">
        <f>'Temporary Relocation Numbers'!P111*Assumptions!E$21</f>
        <v>431688216.56925803</v>
      </c>
      <c r="Q111" s="53">
        <f>'Temporary Relocation Numbers'!Q111*Assumptions!F$21</f>
        <v>180786151.67881221</v>
      </c>
      <c r="R111" s="53">
        <f>'Temporary Relocation Numbers'!R111*Assumptions!G$21</f>
        <v>113125269.17609996</v>
      </c>
      <c r="S111" s="53">
        <f>'Temporary Relocation Numbers'!S111*Assumptions!H$21</f>
        <v>63853401.106597677</v>
      </c>
      <c r="U111">
        <v>2130</v>
      </c>
      <c r="V111" s="51">
        <f>'Temporary Relocation Numbers'!V111*Assumptions!C$21</f>
        <v>0</v>
      </c>
      <c r="W111" s="51">
        <f>'Temporary Relocation Numbers'!W111*Assumptions!D$21</f>
        <v>0</v>
      </c>
      <c r="X111" s="51">
        <f>'Temporary Relocation Numbers'!X111*Assumptions!E$21</f>
        <v>0</v>
      </c>
      <c r="Y111" s="51">
        <f>'Temporary Relocation Numbers'!Y111*Assumptions!F$21</f>
        <v>0</v>
      </c>
      <c r="Z111" s="51">
        <f>'Temporary Relocation Numbers'!Z111*Assumptions!G$21</f>
        <v>0</v>
      </c>
      <c r="AA111" s="51">
        <f>'Temporary Relocation Numbers'!AA111*Assumptions!H$21</f>
        <v>0</v>
      </c>
      <c r="AB111" s="52">
        <f>'Temporary Relocation Numbers'!AB111*Assumptions!C$21</f>
        <v>317901.53403914603</v>
      </c>
      <c r="AC111" s="52">
        <f>'Temporary Relocation Numbers'!AC111*Assumptions!D$21</f>
        <v>362949.82358811522</v>
      </c>
      <c r="AD111" s="52">
        <f>'Temporary Relocation Numbers'!AD111*Assumptions!E$21</f>
        <v>247083.27960595192</v>
      </c>
      <c r="AE111" s="52">
        <f>'Temporary Relocation Numbers'!AE111*Assumptions!F$21</f>
        <v>252146.12454166319</v>
      </c>
      <c r="AF111" s="52">
        <f>'Temporary Relocation Numbers'!AF111*Assumptions!G$21</f>
        <v>198658.85757973383</v>
      </c>
      <c r="AG111" s="52">
        <f>'Temporary Relocation Numbers'!AG111*Assumptions!H$21</f>
        <v>78524.311553643143</v>
      </c>
      <c r="AH111" s="53">
        <f>'Temporary Relocation Numbers'!AH111*Assumptions!C$21</f>
        <v>258137963.09014633</v>
      </c>
      <c r="AI111" s="53">
        <f>'Temporary Relocation Numbers'!AI111*Assumptions!D$21</f>
        <v>494094103.16958684</v>
      </c>
      <c r="AJ111" s="53">
        <f>'Temporary Relocation Numbers'!AJ111*Assumptions!E$21</f>
        <v>390074223.6466983</v>
      </c>
      <c r="AK111" s="53">
        <f>'Temporary Relocation Numbers'!AK111*Assumptions!F$21</f>
        <v>180320955.89225411</v>
      </c>
      <c r="AL111" s="53">
        <f>'Temporary Relocation Numbers'!AL111*Assumptions!G$21</f>
        <v>110814461.35679521</v>
      </c>
      <c r="AM111" s="53">
        <f>'Temporary Relocation Numbers'!AM111*Assumptions!H$21</f>
        <v>58402492.22036422</v>
      </c>
    </row>
    <row r="112" spans="1:39" x14ac:dyDescent="0.35">
      <c r="A112">
        <v>2131</v>
      </c>
      <c r="B112" s="51">
        <f>'Temporary Relocation Numbers'!B112*Assumptions!C$21</f>
        <v>0</v>
      </c>
      <c r="C112" s="51">
        <f>'Temporary Relocation Numbers'!C112*Assumptions!D$21</f>
        <v>0</v>
      </c>
      <c r="D112" s="51">
        <f>'Temporary Relocation Numbers'!D112*Assumptions!E$21</f>
        <v>0</v>
      </c>
      <c r="E112" s="51">
        <f>'Temporary Relocation Numbers'!E112*Assumptions!F$21</f>
        <v>0</v>
      </c>
      <c r="F112" s="51">
        <f>'Temporary Relocation Numbers'!F112*Assumptions!G$21</f>
        <v>0</v>
      </c>
      <c r="G112" s="51">
        <f>'Temporary Relocation Numbers'!G112*Assumptions!H$21</f>
        <v>0</v>
      </c>
      <c r="H112" s="52">
        <f>'Temporary Relocation Numbers'!H112*Assumptions!C$21</f>
        <v>343531.58220945182</v>
      </c>
      <c r="I112" s="52">
        <f>'Temporary Relocation Numbers'!I112*Assumptions!D$21</f>
        <v>399849.79829542158</v>
      </c>
      <c r="J112" s="52">
        <f>'Temporary Relocation Numbers'!J112*Assumptions!E$21</f>
        <v>275092.45344033866</v>
      </c>
      <c r="K112" s="52">
        <f>'Temporary Relocation Numbers'!K112*Assumptions!F$21</f>
        <v>254321.82696299086</v>
      </c>
      <c r="L112" s="52">
        <f>'Temporary Relocation Numbers'!L112*Assumptions!G$21</f>
        <v>204025.05210473639</v>
      </c>
      <c r="M112" s="52">
        <f>'Temporary Relocation Numbers'!M112*Assumptions!H$21</f>
        <v>86371.243021474642</v>
      </c>
      <c r="N112" s="53">
        <f>'Temporary Relocation Numbers'!N112*Assumptions!C$21</f>
        <v>281128697.09061444</v>
      </c>
      <c r="O112" s="53">
        <f>'Temporary Relocation Numbers'!O112*Assumptions!D$21</f>
        <v>548579049.17402792</v>
      </c>
      <c r="P112" s="53">
        <f>'Temporary Relocation Numbers'!P112*Assumptions!E$21</f>
        <v>437685165.44851822</v>
      </c>
      <c r="Q112" s="53">
        <f>'Temporary Relocation Numbers'!Q112*Assumptions!F$21</f>
        <v>183297606.16861087</v>
      </c>
      <c r="R112" s="53">
        <f>'Temporary Relocation Numbers'!R112*Assumptions!G$21</f>
        <v>114696788.68986642</v>
      </c>
      <c r="S112" s="53">
        <f>'Temporary Relocation Numbers'!S112*Assumptions!H$21</f>
        <v>64740443.114013068</v>
      </c>
      <c r="U112">
        <v>2131</v>
      </c>
      <c r="V112" s="51">
        <f>'Temporary Relocation Numbers'!V112*Assumptions!C$21</f>
        <v>0</v>
      </c>
      <c r="W112" s="51">
        <f>'Temporary Relocation Numbers'!W112*Assumptions!D$21</f>
        <v>0</v>
      </c>
      <c r="X112" s="51">
        <f>'Temporary Relocation Numbers'!X112*Assumptions!E$21</f>
        <v>0</v>
      </c>
      <c r="Y112" s="51">
        <f>'Temporary Relocation Numbers'!Y112*Assumptions!F$21</f>
        <v>0</v>
      </c>
      <c r="Z112" s="51">
        <f>'Temporary Relocation Numbers'!Z112*Assumptions!G$21</f>
        <v>0</v>
      </c>
      <c r="AA112" s="51">
        <f>'Temporary Relocation Numbers'!AA112*Assumptions!H$21</f>
        <v>0</v>
      </c>
      <c r="AB112" s="52">
        <f>'Temporary Relocation Numbers'!AB112*Assumptions!C$21</f>
        <v>319819.54537478328</v>
      </c>
      <c r="AC112" s="52">
        <f>'Temporary Relocation Numbers'!AC112*Assumptions!D$21</f>
        <v>365139.62703783327</v>
      </c>
      <c r="AD112" s="52">
        <f>'Temporary Relocation Numbers'!AD112*Assumptions!E$21</f>
        <v>248574.01960053237</v>
      </c>
      <c r="AE112" s="52">
        <f>'Temporary Relocation Numbers'!AE112*Assumptions!F$21</f>
        <v>253667.41045357185</v>
      </c>
      <c r="AF112" s="52">
        <f>'Temporary Relocation Numbers'!AF112*Assumptions!G$21</f>
        <v>199857.43607012817</v>
      </c>
      <c r="AG112" s="52">
        <f>'Temporary Relocation Numbers'!AG112*Assumptions!H$21</f>
        <v>78998.076237221103</v>
      </c>
      <c r="AH112" s="53">
        <f>'Temporary Relocation Numbers'!AH112*Assumptions!C$21</f>
        <v>261723977.50756705</v>
      </c>
      <c r="AI112" s="53">
        <f>'Temporary Relocation Numbers'!AI112*Assumptions!D$21</f>
        <v>500957985.39875704</v>
      </c>
      <c r="AJ112" s="53">
        <f>'Temporary Relocation Numbers'!AJ112*Assumptions!E$21</f>
        <v>395493077.08892816</v>
      </c>
      <c r="AK112" s="53">
        <f>'Temporary Relocation Numbers'!AK112*Assumptions!F$21</f>
        <v>182825947.95096532</v>
      </c>
      <c r="AL112" s="53">
        <f>'Temporary Relocation Numbers'!AL112*Assumptions!G$21</f>
        <v>112353879.46998997</v>
      </c>
      <c r="AM112" s="53">
        <f>'Temporary Relocation Numbers'!AM112*Assumptions!H$21</f>
        <v>59213811.007451683</v>
      </c>
    </row>
    <row r="113" spans="1:39" x14ac:dyDescent="0.35">
      <c r="A113">
        <v>2132</v>
      </c>
      <c r="B113" s="51">
        <f>'Temporary Relocation Numbers'!B113*Assumptions!C$21</f>
        <v>0</v>
      </c>
      <c r="C113" s="51">
        <f>'Temporary Relocation Numbers'!C113*Assumptions!D$21</f>
        <v>0</v>
      </c>
      <c r="D113" s="51">
        <f>'Temporary Relocation Numbers'!D113*Assumptions!E$21</f>
        <v>0</v>
      </c>
      <c r="E113" s="51">
        <f>'Temporary Relocation Numbers'!E113*Assumptions!F$21</f>
        <v>0</v>
      </c>
      <c r="F113" s="51">
        <f>'Temporary Relocation Numbers'!F113*Assumptions!G$21</f>
        <v>0</v>
      </c>
      <c r="G113" s="51">
        <f>'Temporary Relocation Numbers'!G113*Assumptions!H$21</f>
        <v>0</v>
      </c>
      <c r="H113" s="52">
        <f>'Temporary Relocation Numbers'!H113*Assumptions!C$21</f>
        <v>345604.22860550857</v>
      </c>
      <c r="I113" s="52">
        <f>'Temporary Relocation Numbers'!I113*Assumptions!D$21</f>
        <v>402262.23222091637</v>
      </c>
      <c r="J113" s="52">
        <f>'Temporary Relocation Numbers'!J113*Assumptions!E$21</f>
        <v>276752.18259402644</v>
      </c>
      <c r="K113" s="52">
        <f>'Temporary Relocation Numbers'!K113*Assumptions!F$21</f>
        <v>255856.239649892</v>
      </c>
      <c r="L113" s="52">
        <f>'Temporary Relocation Numbers'!L113*Assumptions!G$21</f>
        <v>205256.00672681344</v>
      </c>
      <c r="M113" s="52">
        <f>'Temporary Relocation Numbers'!M113*Assumptions!H$21</f>
        <v>86892.350991868618</v>
      </c>
      <c r="N113" s="53">
        <f>'Temporary Relocation Numbers'!N113*Assumptions!C$21</f>
        <v>285034095.38557804</v>
      </c>
      <c r="O113" s="53">
        <f>'Temporary Relocation Numbers'!O113*Assumptions!D$21</f>
        <v>556199828.21746516</v>
      </c>
      <c r="P113" s="53">
        <f>'Temporary Relocation Numbers'!P113*Assumptions!E$21</f>
        <v>443765423.05495727</v>
      </c>
      <c r="Q113" s="53">
        <f>'Temporary Relocation Numbers'!Q113*Assumptions!F$21</f>
        <v>185843949.41286191</v>
      </c>
      <c r="R113" s="53">
        <f>'Temporary Relocation Numbers'!R113*Assumptions!G$21</f>
        <v>116290139.52036817</v>
      </c>
      <c r="S113" s="53">
        <f>'Temporary Relocation Numbers'!S113*Assumptions!H$21</f>
        <v>65639807.77784586</v>
      </c>
      <c r="U113">
        <v>2132</v>
      </c>
      <c r="V113" s="51">
        <f>'Temporary Relocation Numbers'!V113*Assumptions!C$21</f>
        <v>0</v>
      </c>
      <c r="W113" s="51">
        <f>'Temporary Relocation Numbers'!W113*Assumptions!D$21</f>
        <v>0</v>
      </c>
      <c r="X113" s="51">
        <f>'Temporary Relocation Numbers'!X113*Assumptions!E$21</f>
        <v>0</v>
      </c>
      <c r="Y113" s="51">
        <f>'Temporary Relocation Numbers'!Y113*Assumptions!F$21</f>
        <v>0</v>
      </c>
      <c r="Z113" s="51">
        <f>'Temporary Relocation Numbers'!Z113*Assumptions!G$21</f>
        <v>0</v>
      </c>
      <c r="AA113" s="51">
        <f>'Temporary Relocation Numbers'!AA113*Assumptions!H$21</f>
        <v>0</v>
      </c>
      <c r="AB113" s="52">
        <f>'Temporary Relocation Numbers'!AB113*Assumptions!C$21</f>
        <v>321749.12874480768</v>
      </c>
      <c r="AC113" s="52">
        <f>'Temporary Relocation Numbers'!AC113*Assumptions!D$21</f>
        <v>367342.64233898837</v>
      </c>
      <c r="AD113" s="52">
        <f>'Temporary Relocation Numbers'!AD113*Assumptions!E$21</f>
        <v>250073.75375179952</v>
      </c>
      <c r="AE113" s="52">
        <f>'Temporary Relocation Numbers'!AE113*Assumptions!F$21</f>
        <v>255197.87481638868</v>
      </c>
      <c r="AF113" s="52">
        <f>'Temporary Relocation Numbers'!AF113*Assumptions!G$21</f>
        <v>201063.24600449204</v>
      </c>
      <c r="AG113" s="52">
        <f>'Temporary Relocation Numbers'!AG113*Assumptions!H$21</f>
        <v>79474.699309124437</v>
      </c>
      <c r="AH113" s="53">
        <f>'Temporary Relocation Numbers'!AH113*Assumptions!C$21</f>
        <v>265359808.30708042</v>
      </c>
      <c r="AI113" s="53">
        <f>'Temporary Relocation Numbers'!AI113*Assumptions!D$21</f>
        <v>507917219.66502649</v>
      </c>
      <c r="AJ113" s="53">
        <f>'Temporary Relocation Numbers'!AJ113*Assumptions!E$21</f>
        <v>400987208.44199711</v>
      </c>
      <c r="AK113" s="53">
        <f>'Temporary Relocation Numbers'!AK113*Assumptions!F$21</f>
        <v>185365738.98899177</v>
      </c>
      <c r="AL113" s="53">
        <f>'Temporary Relocation Numbers'!AL113*Assumptions!G$21</f>
        <v>113914682.95200951</v>
      </c>
      <c r="AM113" s="53">
        <f>'Temporary Relocation Numbers'!AM113*Assumptions!H$21</f>
        <v>60036400.515175447</v>
      </c>
    </row>
    <row r="114" spans="1:39" x14ac:dyDescent="0.35">
      <c r="A114">
        <v>2133</v>
      </c>
      <c r="B114" s="51">
        <f>'Temporary Relocation Numbers'!B114*Assumptions!C$21</f>
        <v>0</v>
      </c>
      <c r="C114" s="51">
        <f>'Temporary Relocation Numbers'!C114*Assumptions!D$21</f>
        <v>0</v>
      </c>
      <c r="D114" s="51">
        <f>'Temporary Relocation Numbers'!D114*Assumptions!E$21</f>
        <v>0</v>
      </c>
      <c r="E114" s="51">
        <f>'Temporary Relocation Numbers'!E114*Assumptions!F$21</f>
        <v>0</v>
      </c>
      <c r="F114" s="51">
        <f>'Temporary Relocation Numbers'!F114*Assumptions!G$21</f>
        <v>0</v>
      </c>
      <c r="G114" s="51">
        <f>'Temporary Relocation Numbers'!G114*Assumptions!H$21</f>
        <v>0</v>
      </c>
      <c r="H114" s="52">
        <f>'Temporary Relocation Numbers'!H114*Assumptions!C$21</f>
        <v>347689.38000345026</v>
      </c>
      <c r="I114" s="52">
        <f>'Temporary Relocation Numbers'!I114*Assumptions!D$21</f>
        <v>404689.22120551014</v>
      </c>
      <c r="J114" s="52">
        <f>'Temporary Relocation Numbers'!J114*Assumptions!E$21</f>
        <v>278421.92547520529</v>
      </c>
      <c r="K114" s="52">
        <f>'Temporary Relocation Numbers'!K114*Assumptions!F$21</f>
        <v>257399.9099861338</v>
      </c>
      <c r="L114" s="52">
        <f>'Temporary Relocation Numbers'!L114*Assumptions!G$21</f>
        <v>206494.38812940579</v>
      </c>
      <c r="M114" s="52">
        <f>'Temporary Relocation Numbers'!M114*Assumptions!H$21</f>
        <v>87416.602989224673</v>
      </c>
      <c r="N114" s="53">
        <f>'Temporary Relocation Numbers'!N114*Assumptions!C$21</f>
        <v>288993746.89624017</v>
      </c>
      <c r="O114" s="53">
        <f>'Temporary Relocation Numbers'!O114*Assumptions!D$21</f>
        <v>563926473.99663794</v>
      </c>
      <c r="P114" s="53">
        <f>'Temporary Relocation Numbers'!P114*Assumptions!E$21</f>
        <v>449930146.70109576</v>
      </c>
      <c r="Q114" s="53">
        <f>'Temporary Relocation Numbers'!Q114*Assumptions!F$21</f>
        <v>188425666.08098403</v>
      </c>
      <c r="R114" s="53">
        <f>'Temporary Relocation Numbers'!R114*Assumptions!G$21</f>
        <v>117905624.9450295</v>
      </c>
      <c r="S114" s="53">
        <f>'Temporary Relocation Numbers'!S114*Assumptions!H$21</f>
        <v>66551666.282617122</v>
      </c>
      <c r="U114">
        <v>2133</v>
      </c>
      <c r="V114" s="51">
        <f>'Temporary Relocation Numbers'!V114*Assumptions!C$21</f>
        <v>0</v>
      </c>
      <c r="W114" s="51">
        <f>'Temporary Relocation Numbers'!W114*Assumptions!D$21</f>
        <v>0</v>
      </c>
      <c r="X114" s="51">
        <f>'Temporary Relocation Numbers'!X114*Assumptions!E$21</f>
        <v>0</v>
      </c>
      <c r="Y114" s="51">
        <f>'Temporary Relocation Numbers'!Y114*Assumptions!F$21</f>
        <v>0</v>
      </c>
      <c r="Z114" s="51">
        <f>'Temporary Relocation Numbers'!Z114*Assumptions!G$21</f>
        <v>0</v>
      </c>
      <c r="AA114" s="51">
        <f>'Temporary Relocation Numbers'!AA114*Assumptions!H$21</f>
        <v>0</v>
      </c>
      <c r="AB114" s="52">
        <f>'Temporary Relocation Numbers'!AB114*Assumptions!C$21</f>
        <v>323690.35396735719</v>
      </c>
      <c r="AC114" s="52">
        <f>'Temporary Relocation Numbers'!AC114*Assumptions!D$21</f>
        <v>369558.94920330925</v>
      </c>
      <c r="AD114" s="52">
        <f>'Temporary Relocation Numbers'!AD114*Assumptions!E$21</f>
        <v>251582.536324652</v>
      </c>
      <c r="AE114" s="52">
        <f>'Temporary Relocation Numbers'!AE114*Assumptions!F$21</f>
        <v>256737.57300692366</v>
      </c>
      <c r="AF114" s="52">
        <f>'Temporary Relocation Numbers'!AF114*Assumptions!G$21</f>
        <v>202276.33101266046</v>
      </c>
      <c r="AG114" s="52">
        <f>'Temporary Relocation Numbers'!AG114*Assumptions!H$21</f>
        <v>79954.19801501144</v>
      </c>
      <c r="AH114" s="53">
        <f>'Temporary Relocation Numbers'!AH114*Assumptions!C$21</f>
        <v>269046147.53050125</v>
      </c>
      <c r="AI114" s="53">
        <f>'Temporary Relocation Numbers'!AI114*Assumptions!D$21</f>
        <v>514973130.58479679</v>
      </c>
      <c r="AJ114" s="53">
        <f>'Temporary Relocation Numbers'!AJ114*Assumptions!E$21</f>
        <v>406557663.45551294</v>
      </c>
      <c r="AK114" s="53">
        <f>'Temporary Relocation Numbers'!AK114*Assumptions!F$21</f>
        <v>187940812.42860913</v>
      </c>
      <c r="AL114" s="53">
        <f>'Temporary Relocation Numbers'!AL114*Assumptions!G$21</f>
        <v>115497168.88523567</v>
      </c>
      <c r="AM114" s="53">
        <f>'Temporary Relocation Numbers'!AM114*Assumptions!H$21</f>
        <v>60870417.31472028</v>
      </c>
    </row>
    <row r="115" spans="1:39" x14ac:dyDescent="0.35">
      <c r="A115">
        <v>2134</v>
      </c>
      <c r="B115" s="51">
        <f>'Temporary Relocation Numbers'!B115*Assumptions!C$21</f>
        <v>0</v>
      </c>
      <c r="C115" s="51">
        <f>'Temporary Relocation Numbers'!C115*Assumptions!D$21</f>
        <v>0</v>
      </c>
      <c r="D115" s="51">
        <f>'Temporary Relocation Numbers'!D115*Assumptions!E$21</f>
        <v>0</v>
      </c>
      <c r="E115" s="51">
        <f>'Temporary Relocation Numbers'!E115*Assumptions!F$21</f>
        <v>0</v>
      </c>
      <c r="F115" s="51">
        <f>'Temporary Relocation Numbers'!F115*Assumptions!G$21</f>
        <v>0</v>
      </c>
      <c r="G115" s="51">
        <f>'Temporary Relocation Numbers'!G115*Assumptions!H$21</f>
        <v>0</v>
      </c>
      <c r="H115" s="52">
        <f>'Temporary Relocation Numbers'!H115*Assumptions!C$21</f>
        <v>349787.11185033456</v>
      </c>
      <c r="I115" s="52">
        <f>'Temporary Relocation Numbers'!I115*Assumptions!D$21</f>
        <v>407130.85306497384</v>
      </c>
      <c r="J115" s="52">
        <f>'Temporary Relocation Numbers'!J115*Assumptions!E$21</f>
        <v>280101.74250020157</v>
      </c>
      <c r="K115" s="52">
        <f>'Temporary Relocation Numbers'!K115*Assumptions!F$21</f>
        <v>258952.89382635837</v>
      </c>
      <c r="L115" s="52">
        <f>'Temporary Relocation Numbers'!L115*Assumptions!G$21</f>
        <v>207740.24112088239</v>
      </c>
      <c r="M115" s="52">
        <f>'Temporary Relocation Numbers'!M115*Assumptions!H$21</f>
        <v>87944.017982559002</v>
      </c>
      <c r="N115" s="53">
        <f>'Temporary Relocation Numbers'!N115*Assumptions!C$21</f>
        <v>293008405.30025196</v>
      </c>
      <c r="O115" s="53">
        <f>'Temporary Relocation Numbers'!O115*Assumptions!D$21</f>
        <v>571760457.19658661</v>
      </c>
      <c r="P115" s="53">
        <f>'Temporary Relocation Numbers'!P115*Assumptions!E$21</f>
        <v>456180509.77666897</v>
      </c>
      <c r="Q115" s="53">
        <f>'Temporary Relocation Numbers'!Q115*Assumptions!F$21</f>
        <v>191043247.57535154</v>
      </c>
      <c r="R115" s="53">
        <f>'Temporary Relocation Numbers'!R115*Assumptions!G$21</f>
        <v>119543552.45435992</v>
      </c>
      <c r="S115" s="53">
        <f>'Temporary Relocation Numbers'!S115*Assumptions!H$21</f>
        <v>67476192.190917909</v>
      </c>
      <c r="U115">
        <v>2134</v>
      </c>
      <c r="V115" s="51">
        <f>'Temporary Relocation Numbers'!V115*Assumptions!C$21</f>
        <v>0</v>
      </c>
      <c r="W115" s="51">
        <f>'Temporary Relocation Numbers'!W115*Assumptions!D$21</f>
        <v>0</v>
      </c>
      <c r="X115" s="51">
        <f>'Temporary Relocation Numbers'!X115*Assumptions!E$21</f>
        <v>0</v>
      </c>
      <c r="Y115" s="51">
        <f>'Temporary Relocation Numbers'!Y115*Assumptions!F$21</f>
        <v>0</v>
      </c>
      <c r="Z115" s="51">
        <f>'Temporary Relocation Numbers'!Z115*Assumptions!G$21</f>
        <v>0</v>
      </c>
      <c r="AA115" s="51">
        <f>'Temporary Relocation Numbers'!AA115*Assumptions!H$21</f>
        <v>0</v>
      </c>
      <c r="AB115" s="52">
        <f>'Temporary Relocation Numbers'!AB115*Assumptions!C$21</f>
        <v>325643.29128180677</v>
      </c>
      <c r="AC115" s="52">
        <f>'Temporary Relocation Numbers'!AC115*Assumptions!D$21</f>
        <v>371788.62782345345</v>
      </c>
      <c r="AD115" s="52">
        <f>'Temporary Relocation Numbers'!AD115*Assumptions!E$21</f>
        <v>253100.4219113873</v>
      </c>
      <c r="AE115" s="52">
        <f>'Temporary Relocation Numbers'!AE115*Assumptions!F$21</f>
        <v>258286.56073609454</v>
      </c>
      <c r="AF115" s="52">
        <f>'Temporary Relocation Numbers'!AF115*Assumptions!G$21</f>
        <v>203496.73498770269</v>
      </c>
      <c r="AG115" s="52">
        <f>'Temporary Relocation Numbers'!AG115*Assumptions!H$21</f>
        <v>80436.589704589409</v>
      </c>
      <c r="AH115" s="53">
        <f>'Temporary Relocation Numbers'!AH115*Assumptions!C$21</f>
        <v>272783696.83338684</v>
      </c>
      <c r="AI115" s="53">
        <f>'Temporary Relocation Numbers'!AI115*Assumptions!D$21</f>
        <v>522127061.17584449</v>
      </c>
      <c r="AJ115" s="53">
        <f>'Temporary Relocation Numbers'!AJ115*Assumptions!E$21</f>
        <v>412205502.40648204</v>
      </c>
      <c r="AK115" s="53">
        <f>'Temporary Relocation Numbers'!AK115*Assumptions!F$21</f>
        <v>190551658.40772372</v>
      </c>
      <c r="AL115" s="53">
        <f>'Temporary Relocation Numbers'!AL115*Assumptions!G$21</f>
        <v>117101638.47907488</v>
      </c>
      <c r="AM115" s="53">
        <f>'Temporary Relocation Numbers'!AM115*Assumptions!H$21</f>
        <v>61716020.152334563</v>
      </c>
    </row>
    <row r="116" spans="1:39" x14ac:dyDescent="0.35">
      <c r="A116">
        <v>2135</v>
      </c>
      <c r="B116" s="51">
        <f>'Temporary Relocation Numbers'!B116*Assumptions!C$21</f>
        <v>0</v>
      </c>
      <c r="C116" s="51">
        <f>'Temporary Relocation Numbers'!C116*Assumptions!D$21</f>
        <v>0</v>
      </c>
      <c r="D116" s="51">
        <f>'Temporary Relocation Numbers'!D116*Assumptions!E$21</f>
        <v>0</v>
      </c>
      <c r="E116" s="51">
        <f>'Temporary Relocation Numbers'!E116*Assumptions!F$21</f>
        <v>0</v>
      </c>
      <c r="F116" s="51">
        <f>'Temporary Relocation Numbers'!F116*Assumptions!G$21</f>
        <v>0</v>
      </c>
      <c r="G116" s="51">
        <f>'Temporary Relocation Numbers'!G116*Assumptions!H$21</f>
        <v>0</v>
      </c>
      <c r="H116" s="52">
        <f>'Temporary Relocation Numbers'!H116*Assumptions!C$21</f>
        <v>351897.50004841771</v>
      </c>
      <c r="I116" s="52">
        <f>'Temporary Relocation Numbers'!I116*Assumptions!D$21</f>
        <v>409587.21614490211</v>
      </c>
      <c r="J116" s="52">
        <f>'Temporary Relocation Numbers'!J116*Assumptions!E$21</f>
        <v>281791.69444985449</v>
      </c>
      <c r="K116" s="52">
        <f>'Temporary Relocation Numbers'!K116*Assumptions!F$21</f>
        <v>260515.2473621984</v>
      </c>
      <c r="L116" s="52">
        <f>'Temporary Relocation Numbers'!L116*Assumptions!G$21</f>
        <v>208993.61077995674</v>
      </c>
      <c r="M116" s="52">
        <f>'Temporary Relocation Numbers'!M116*Assumptions!H$21</f>
        <v>88474.615055334565</v>
      </c>
      <c r="N116" s="53">
        <f>'Temporary Relocation Numbers'!N116*Assumptions!C$21</f>
        <v>297078834.74524295</v>
      </c>
      <c r="O116" s="53">
        <f>'Temporary Relocation Numbers'!O116*Assumptions!D$21</f>
        <v>579703268.93289042</v>
      </c>
      <c r="P116" s="53">
        <f>'Temporary Relocation Numbers'!P116*Assumptions!E$21</f>
        <v>462517701.97196877</v>
      </c>
      <c r="Q116" s="53">
        <f>'Temporary Relocation Numbers'!Q116*Assumptions!F$21</f>
        <v>193697192.12482813</v>
      </c>
      <c r="R116" s="53">
        <f>'Temporary Relocation Numbers'!R116*Assumptions!G$21</f>
        <v>121204233.81048155</v>
      </c>
      <c r="S116" s="53">
        <f>'Temporary Relocation Numbers'!S116*Assumptions!H$21</f>
        <v>68413561.476445198</v>
      </c>
      <c r="U116">
        <v>2135</v>
      </c>
      <c r="V116" s="51">
        <f>'Temporary Relocation Numbers'!V116*Assumptions!C$21</f>
        <v>0</v>
      </c>
      <c r="W116" s="51">
        <f>'Temporary Relocation Numbers'!W116*Assumptions!D$21</f>
        <v>0</v>
      </c>
      <c r="X116" s="51">
        <f>'Temporary Relocation Numbers'!X116*Assumptions!E$21</f>
        <v>0</v>
      </c>
      <c r="Y116" s="51">
        <f>'Temporary Relocation Numbers'!Y116*Assumptions!F$21</f>
        <v>0</v>
      </c>
      <c r="Z116" s="51">
        <f>'Temporary Relocation Numbers'!Z116*Assumptions!G$21</f>
        <v>0</v>
      </c>
      <c r="AA116" s="51">
        <f>'Temporary Relocation Numbers'!AA116*Assumptions!H$21</f>
        <v>0</v>
      </c>
      <c r="AB116" s="52">
        <f>'Temporary Relocation Numbers'!AB116*Assumptions!C$21</f>
        <v>327608.01135131036</v>
      </c>
      <c r="AC116" s="52">
        <f>'Temporary Relocation Numbers'!AC116*Assumptions!D$21</f>
        <v>374031.75887590891</v>
      </c>
      <c r="AD116" s="52">
        <f>'Temporary Relocation Numbers'!AD116*Assumptions!E$21</f>
        <v>254627.46543367748</v>
      </c>
      <c r="AE116" s="52">
        <f>'Temporary Relocation Numbers'!AE116*Assumptions!F$21</f>
        <v>259844.89405094291</v>
      </c>
      <c r="AF116" s="52">
        <f>'Temporary Relocation Numbers'!AF116*Assumptions!G$21</f>
        <v>204724.5020875101</v>
      </c>
      <c r="AG116" s="52">
        <f>'Temporary Relocation Numbers'!AG116*Assumptions!H$21</f>
        <v>80921.891832242603</v>
      </c>
      <c r="AH116" s="53">
        <f>'Temporary Relocation Numbers'!AH116*Assumptions!C$21</f>
        <v>276573167.61858934</v>
      </c>
      <c r="AI116" s="53">
        <f>'Temporary Relocation Numbers'!AI116*Assumptions!D$21</f>
        <v>529380373.11295068</v>
      </c>
      <c r="AJ116" s="53">
        <f>'Temporary Relocation Numbers'!AJ116*Assumptions!E$21</f>
        <v>417931800.30112207</v>
      </c>
      <c r="AK116" s="53">
        <f>'Temporary Relocation Numbers'!AK116*Assumptions!F$21</f>
        <v>193198773.87316534</v>
      </c>
      <c r="AL116" s="53">
        <f>'Temporary Relocation Numbers'!AL116*Assumptions!G$21</f>
        <v>118728397.12729004</v>
      </c>
      <c r="AM116" s="53">
        <f>'Temporary Relocation Numbers'!AM116*Assumptions!H$21</f>
        <v>62573369.979546182</v>
      </c>
    </row>
    <row r="117" spans="1:39" x14ac:dyDescent="0.35">
      <c r="A117">
        <v>2136</v>
      </c>
      <c r="B117" s="51">
        <f>'Temporary Relocation Numbers'!B117*Assumptions!C$21</f>
        <v>0</v>
      </c>
      <c r="C117" s="51">
        <f>'Temporary Relocation Numbers'!C117*Assumptions!D$21</f>
        <v>0</v>
      </c>
      <c r="D117" s="51">
        <f>'Temporary Relocation Numbers'!D117*Assumptions!E$21</f>
        <v>0</v>
      </c>
      <c r="E117" s="51">
        <f>'Temporary Relocation Numbers'!E117*Assumptions!F$21</f>
        <v>0</v>
      </c>
      <c r="F117" s="51">
        <f>'Temporary Relocation Numbers'!F117*Assumptions!G$21</f>
        <v>0</v>
      </c>
      <c r="G117" s="51">
        <f>'Temporary Relocation Numbers'!G117*Assumptions!H$21</f>
        <v>0</v>
      </c>
      <c r="H117" s="52">
        <f>'Temporary Relocation Numbers'!H117*Assumptions!C$21</f>
        <v>354020.62095790089</v>
      </c>
      <c r="I117" s="52">
        <f>'Temporary Relocation Numbers'!I117*Assumptions!D$21</f>
        <v>412058.39932390902</v>
      </c>
      <c r="J117" s="52">
        <f>'Temporary Relocation Numbers'!J117*Assumptions!E$21</f>
        <v>283491.84247171559</v>
      </c>
      <c r="K117" s="52">
        <f>'Temporary Relocation Numbers'!K117*Assumptions!F$21</f>
        <v>262087.02712431029</v>
      </c>
      <c r="L117" s="52">
        <f>'Temporary Relocation Numbers'!L117*Assumptions!G$21</f>
        <v>210254.54245731811</v>
      </c>
      <c r="M117" s="52">
        <f>'Temporary Relocation Numbers'!M117*Assumptions!H$21</f>
        <v>89008.413406151507</v>
      </c>
      <c r="N117" s="53">
        <f>'Temporary Relocation Numbers'!N117*Assumptions!C$21</f>
        <v>301205809.99426883</v>
      </c>
      <c r="O117" s="53">
        <f>'Temporary Relocation Numbers'!O117*Assumptions!D$21</f>
        <v>587756421.03548646</v>
      </c>
      <c r="P117" s="53">
        <f>'Temporary Relocation Numbers'!P117*Assumptions!E$21</f>
        <v>468942929.50428849</v>
      </c>
      <c r="Q117" s="53">
        <f>'Temporary Relocation Numbers'!Q117*Assumptions!F$21</f>
        <v>196388004.879599</v>
      </c>
      <c r="R117" s="53">
        <f>'Temporary Relocation Numbers'!R117*Assumptions!G$21</f>
        <v>122887985.10646984</v>
      </c>
      <c r="S117" s="53">
        <f>'Temporary Relocation Numbers'!S117*Assumptions!H$21</f>
        <v>69363952.557496503</v>
      </c>
      <c r="U117">
        <v>2136</v>
      </c>
      <c r="V117" s="51">
        <f>'Temporary Relocation Numbers'!V117*Assumptions!C$21</f>
        <v>0</v>
      </c>
      <c r="W117" s="51">
        <f>'Temporary Relocation Numbers'!W117*Assumptions!D$21</f>
        <v>0</v>
      </c>
      <c r="X117" s="51">
        <f>'Temporary Relocation Numbers'!X117*Assumptions!E$21</f>
        <v>0</v>
      </c>
      <c r="Y117" s="51">
        <f>'Temporary Relocation Numbers'!Y117*Assumptions!F$21</f>
        <v>0</v>
      </c>
      <c r="Z117" s="51">
        <f>'Temporary Relocation Numbers'!Z117*Assumptions!G$21</f>
        <v>0</v>
      </c>
      <c r="AA117" s="51">
        <f>'Temporary Relocation Numbers'!AA117*Assumptions!H$21</f>
        <v>0</v>
      </c>
      <c r="AB117" s="52">
        <f>'Temporary Relocation Numbers'!AB117*Assumptions!C$21</f>
        <v>329584.58526535769</v>
      </c>
      <c r="AC117" s="52">
        <f>'Temporary Relocation Numbers'!AC117*Assumptions!D$21</f>
        <v>376288.42352391273</v>
      </c>
      <c r="AD117" s="52">
        <f>'Temporary Relocation Numbers'!AD117*Assumptions!E$21</f>
        <v>256163.72214455655</v>
      </c>
      <c r="AE117" s="52">
        <f>'Temporary Relocation Numbers'!AE117*Assumptions!F$21</f>
        <v>261412.62933666134</v>
      </c>
      <c r="AF117" s="52">
        <f>'Temporary Relocation Numbers'!AF117*Assumptions!G$21</f>
        <v>205959.67673639423</v>
      </c>
      <c r="AG117" s="52">
        <f>'Temporary Relocation Numbers'!AG117*Assumptions!H$21</f>
        <v>81410.121957663578</v>
      </c>
      <c r="AH117" s="53">
        <f>'Temporary Relocation Numbers'!AH117*Assumptions!C$21</f>
        <v>280415281.17166501</v>
      </c>
      <c r="AI117" s="53">
        <f>'Temporary Relocation Numbers'!AI117*Assumptions!D$21</f>
        <v>536734446.98708159</v>
      </c>
      <c r="AJ117" s="53">
        <f>'Temporary Relocation Numbers'!AJ117*Assumptions!E$21</f>
        <v>423737647.07947844</v>
      </c>
      <c r="AK117" s="53">
        <f>'Temporary Relocation Numbers'!AK117*Assumptions!F$21</f>
        <v>195882662.6752755</v>
      </c>
      <c r="AL117" s="53">
        <f>'Temporary Relocation Numbers'!AL117*Assumptions!G$21</f>
        <v>120377754.46612914</v>
      </c>
      <c r="AM117" s="53">
        <f>'Temporary Relocation Numbers'!AM117*Assumptions!H$21</f>
        <v>63442629.983797811</v>
      </c>
    </row>
    <row r="118" spans="1:39" x14ac:dyDescent="0.35">
      <c r="A118">
        <v>2137</v>
      </c>
      <c r="B118" s="51">
        <f>'Temporary Relocation Numbers'!B118*Assumptions!C$21</f>
        <v>0</v>
      </c>
      <c r="C118" s="51">
        <f>'Temporary Relocation Numbers'!C118*Assumptions!D$21</f>
        <v>0</v>
      </c>
      <c r="D118" s="51">
        <f>'Temporary Relocation Numbers'!D118*Assumptions!E$21</f>
        <v>0</v>
      </c>
      <c r="E118" s="51">
        <f>'Temporary Relocation Numbers'!E118*Assumptions!F$21</f>
        <v>0</v>
      </c>
      <c r="F118" s="51">
        <f>'Temporary Relocation Numbers'!F118*Assumptions!G$21</f>
        <v>0</v>
      </c>
      <c r="G118" s="51">
        <f>'Temporary Relocation Numbers'!G118*Assumptions!H$21</f>
        <v>0</v>
      </c>
      <c r="H118" s="52">
        <f>'Temporary Relocation Numbers'!H118*Assumptions!C$21</f>
        <v>356156.55139969289</v>
      </c>
      <c r="I118" s="52">
        <f>'Temporary Relocation Numbers'!I118*Assumptions!D$21</f>
        <v>414544.49201684468</v>
      </c>
      <c r="J118" s="52">
        <f>'Temporary Relocation Numbers'!J118*Assumptions!E$21</f>
        <v>285202.2480822606</v>
      </c>
      <c r="K118" s="52">
        <f>'Temporary Relocation Numbers'!K118*Assumptions!F$21</f>
        <v>263668.28998441959</v>
      </c>
      <c r="L118" s="52">
        <f>'Temporary Relocation Numbers'!L118*Assumptions!G$21</f>
        <v>211523.08177727213</v>
      </c>
      <c r="M118" s="52">
        <f>'Temporary Relocation Numbers'!M118*Assumptions!H$21</f>
        <v>89545.432349441864</v>
      </c>
      <c r="N118" s="53">
        <f>'Temporary Relocation Numbers'!N118*Assumptions!C$21</f>
        <v>305390116.57327873</v>
      </c>
      <c r="O118" s="53">
        <f>'Temporary Relocation Numbers'!O118*Assumptions!D$21</f>
        <v>595921446.33642912</v>
      </c>
      <c r="P118" s="53">
        <f>'Temporary Relocation Numbers'!P118*Assumptions!E$21</f>
        <v>475457415.34751415</v>
      </c>
      <c r="Q118" s="53">
        <f>'Temporary Relocation Numbers'!Q118*Assumptions!F$21</f>
        <v>199116198.00732109</v>
      </c>
      <c r="R118" s="53">
        <f>'Temporary Relocation Numbers'!R118*Assumptions!G$21</f>
        <v>124595126.82651855</v>
      </c>
      <c r="S118" s="53">
        <f>'Temporary Relocation Numbers'!S118*Assumptions!H$21</f>
        <v>70327546.330929995</v>
      </c>
      <c r="U118">
        <v>2137</v>
      </c>
      <c r="V118" s="51">
        <f>'Temporary Relocation Numbers'!V118*Assumptions!C$21</f>
        <v>0</v>
      </c>
      <c r="W118" s="51">
        <f>'Temporary Relocation Numbers'!W118*Assumptions!D$21</f>
        <v>0</v>
      </c>
      <c r="X118" s="51">
        <f>'Temporary Relocation Numbers'!X118*Assumptions!E$21</f>
        <v>0</v>
      </c>
      <c r="Y118" s="51">
        <f>'Temporary Relocation Numbers'!Y118*Assumptions!F$21</f>
        <v>0</v>
      </c>
      <c r="Z118" s="51">
        <f>'Temporary Relocation Numbers'!Z118*Assumptions!G$21</f>
        <v>0</v>
      </c>
      <c r="AA118" s="51">
        <f>'Temporary Relocation Numbers'!AA118*Assumptions!H$21</f>
        <v>0</v>
      </c>
      <c r="AB118" s="52">
        <f>'Temporary Relocation Numbers'!AB118*Assumptions!C$21</f>
        <v>331573.08454234578</v>
      </c>
      <c r="AC118" s="52">
        <f>'Temporary Relocation Numbers'!AC118*Assumptions!D$21</f>
        <v>378558.70342038863</v>
      </c>
      <c r="AD118" s="52">
        <f>'Temporary Relocation Numbers'!AD118*Assumptions!E$21</f>
        <v>257709.24763041901</v>
      </c>
      <c r="AE118" s="52">
        <f>'Temporary Relocation Numbers'!AE118*Assumptions!F$21</f>
        <v>262989.82331863407</v>
      </c>
      <c r="AF118" s="52">
        <f>'Temporary Relocation Numbers'!AF118*Assumptions!G$21</f>
        <v>207202.30362669405</v>
      </c>
      <c r="AG118" s="52">
        <f>'Temporary Relocation Numbers'!AG118*Assumptions!H$21</f>
        <v>81901.297746488737</v>
      </c>
      <c r="AH118" s="53">
        <f>'Temporary Relocation Numbers'!AH118*Assumptions!C$21</f>
        <v>284310768.79816139</v>
      </c>
      <c r="AI118" s="53">
        <f>'Temporary Relocation Numbers'!AI118*Assumptions!D$21</f>
        <v>544190682.56816816</v>
      </c>
      <c r="AJ118" s="53">
        <f>'Temporary Relocation Numbers'!AJ118*Assumptions!E$21</f>
        <v>429624147.82288235</v>
      </c>
      <c r="AK118" s="53">
        <f>'Temporary Relocation Numbers'!AK118*Assumptions!F$21</f>
        <v>198603835.66381031</v>
      </c>
      <c r="AL118" s="53">
        <f>'Temporary Relocation Numbers'!AL118*Assumptions!G$21</f>
        <v>122050024.43326111</v>
      </c>
      <c r="AM118" s="53">
        <f>'Temporary Relocation Numbers'!AM118*Assumptions!H$21</f>
        <v>64323965.619508006</v>
      </c>
    </row>
    <row r="119" spans="1:39" x14ac:dyDescent="0.35">
      <c r="A119">
        <v>2138</v>
      </c>
      <c r="B119" s="51">
        <f>'Temporary Relocation Numbers'!B119*Assumptions!C$21</f>
        <v>0</v>
      </c>
      <c r="C119" s="51">
        <f>'Temporary Relocation Numbers'!C119*Assumptions!D$21</f>
        <v>0</v>
      </c>
      <c r="D119" s="51">
        <f>'Temporary Relocation Numbers'!D119*Assumptions!E$21</f>
        <v>0</v>
      </c>
      <c r="E119" s="51">
        <f>'Temporary Relocation Numbers'!E119*Assumptions!F$21</f>
        <v>0</v>
      </c>
      <c r="F119" s="51">
        <f>'Temporary Relocation Numbers'!F119*Assumptions!G$21</f>
        <v>0</v>
      </c>
      <c r="G119" s="51">
        <f>'Temporary Relocation Numbers'!G119*Assumptions!H$21</f>
        <v>0</v>
      </c>
      <c r="H119" s="52">
        <f>'Temporary Relocation Numbers'!H119*Assumptions!C$21</f>
        <v>358305.36865819001</v>
      </c>
      <c r="I119" s="52">
        <f>'Temporary Relocation Numbers'!I119*Assumptions!D$21</f>
        <v>417045.58417803061</v>
      </c>
      <c r="J119" s="52">
        <f>'Temporary Relocation Numbers'!J119*Assumptions!E$21</f>
        <v>286922.97316911607</v>
      </c>
      <c r="K119" s="52">
        <f>'Temporary Relocation Numbers'!K119*Assumptions!F$21</f>
        <v>265259.09315737925</v>
      </c>
      <c r="L119" s="52">
        <f>'Temporary Relocation Numbers'!L119*Assumptions!G$21</f>
        <v>212799.27463939201</v>
      </c>
      <c r="M119" s="52">
        <f>'Temporary Relocation Numbers'!M119*Assumptions!H$21</f>
        <v>90085.691316168406</v>
      </c>
      <c r="N119" s="53">
        <f>'Temporary Relocation Numbers'!N119*Assumptions!C$21</f>
        <v>309632550.92063236</v>
      </c>
      <c r="O119" s="53">
        <f>'Temporary Relocation Numbers'!O119*Assumptions!D$21</f>
        <v>604199898.96164918</v>
      </c>
      <c r="P119" s="53">
        <f>'Temporary Relocation Numbers'!P119*Assumptions!E$21</f>
        <v>482062399.46490389</v>
      </c>
      <c r="Q119" s="53">
        <f>'Temporary Relocation Numbers'!Q119*Assumptions!F$21</f>
        <v>201882290.79060879</v>
      </c>
      <c r="R119" s="53">
        <f>'Temporary Relocation Numbers'!R119*Assumptions!G$21</f>
        <v>126325983.90694039</v>
      </c>
      <c r="S119" s="53">
        <f>'Temporary Relocation Numbers'!S119*Assumptions!H$21</f>
        <v>71304526.206596196</v>
      </c>
      <c r="U119">
        <v>2138</v>
      </c>
      <c r="V119" s="51">
        <f>'Temporary Relocation Numbers'!V119*Assumptions!C$21</f>
        <v>0</v>
      </c>
      <c r="W119" s="51">
        <f>'Temporary Relocation Numbers'!W119*Assumptions!D$21</f>
        <v>0</v>
      </c>
      <c r="X119" s="51">
        <f>'Temporary Relocation Numbers'!X119*Assumptions!E$21</f>
        <v>0</v>
      </c>
      <c r="Y119" s="51">
        <f>'Temporary Relocation Numbers'!Y119*Assumptions!F$21</f>
        <v>0</v>
      </c>
      <c r="Z119" s="51">
        <f>'Temporary Relocation Numbers'!Z119*Assumptions!G$21</f>
        <v>0</v>
      </c>
      <c r="AA119" s="51">
        <f>'Temporary Relocation Numbers'!AA119*Assumptions!H$21</f>
        <v>0</v>
      </c>
      <c r="AB119" s="52">
        <f>'Temporary Relocation Numbers'!AB119*Assumptions!C$21</f>
        <v>333573.58113216754</v>
      </c>
      <c r="AC119" s="52">
        <f>'Temporary Relocation Numbers'!AC119*Assumptions!D$21</f>
        <v>380842.68071090104</v>
      </c>
      <c r="AD119" s="52">
        <f>'Temporary Relocation Numbers'!AD119*Assumptions!E$21</f>
        <v>259264.0978130319</v>
      </c>
      <c r="AE119" s="52">
        <f>'Temporary Relocation Numbers'!AE119*Assumptions!F$21</f>
        <v>264576.53306448978</v>
      </c>
      <c r="AF119" s="52">
        <f>'Temporary Relocation Numbers'!AF119*Assumptions!G$21</f>
        <v>208452.42772039282</v>
      </c>
      <c r="AG119" s="52">
        <f>'Temporary Relocation Numbers'!AG119*Assumptions!H$21</f>
        <v>82395.436970937473</v>
      </c>
      <c r="AH119" s="53">
        <f>'Temporary Relocation Numbers'!AH119*Assumptions!C$21</f>
        <v>288260371.96281534</v>
      </c>
      <c r="AI119" s="53">
        <f>'Temporary Relocation Numbers'!AI119*Assumptions!D$21</f>
        <v>551750499.07153916</v>
      </c>
      <c r="AJ119" s="53">
        <f>'Temporary Relocation Numbers'!AJ119*Assumptions!E$21</f>
        <v>435592422.96429157</v>
      </c>
      <c r="AK119" s="53">
        <f>'Temporary Relocation Numbers'!AK119*Assumptions!F$21</f>
        <v>201362810.78517497</v>
      </c>
      <c r="AL119" s="53">
        <f>'Temporary Relocation Numbers'!AL119*Assumptions!G$21</f>
        <v>123745525.32753047</v>
      </c>
      <c r="AM119" s="53">
        <f>'Temporary Relocation Numbers'!AM119*Assumptions!H$21</f>
        <v>65217544.63956356</v>
      </c>
    </row>
    <row r="120" spans="1:39" x14ac:dyDescent="0.35">
      <c r="A120">
        <v>2139</v>
      </c>
      <c r="B120" s="51">
        <f>'Temporary Relocation Numbers'!B120*Assumptions!C$21</f>
        <v>0</v>
      </c>
      <c r="C120" s="51">
        <f>'Temporary Relocation Numbers'!C120*Assumptions!D$21</f>
        <v>0</v>
      </c>
      <c r="D120" s="51">
        <f>'Temporary Relocation Numbers'!D120*Assumptions!E$21</f>
        <v>0</v>
      </c>
      <c r="E120" s="51">
        <f>'Temporary Relocation Numbers'!E120*Assumptions!F$21</f>
        <v>0</v>
      </c>
      <c r="F120" s="51">
        <f>'Temporary Relocation Numbers'!F120*Assumptions!G$21</f>
        <v>0</v>
      </c>
      <c r="G120" s="51">
        <f>'Temporary Relocation Numbers'!G120*Assumptions!H$21</f>
        <v>0</v>
      </c>
      <c r="H120" s="52">
        <f>'Temporary Relocation Numbers'!H120*Assumptions!C$21</f>
        <v>360467.15048407292</v>
      </c>
      <c r="I120" s="52">
        <f>'Temporary Relocation Numbers'!I120*Assumptions!D$21</f>
        <v>419561.76630451396</v>
      </c>
      <c r="J120" s="52">
        <f>'Temporary Relocation Numbers'!J120*Assumptions!E$21</f>
        <v>288654.07999329816</v>
      </c>
      <c r="K120" s="52">
        <f>'Temporary Relocation Numbers'!K120*Assumptions!F$21</f>
        <v>266859.4942032391</v>
      </c>
      <c r="L120" s="52">
        <f>'Temporary Relocation Numbers'!L120*Assumptions!G$21</f>
        <v>214083.16722017925</v>
      </c>
      <c r="M120" s="52">
        <f>'Temporary Relocation Numbers'!M120*Assumptions!H$21</f>
        <v>90629.209854527697</v>
      </c>
      <c r="N120" s="53">
        <f>'Temporary Relocation Numbers'!N120*Assumptions!C$21</f>
        <v>313933920.53869343</v>
      </c>
      <c r="O120" s="53">
        <f>'Temporary Relocation Numbers'!O120*Assumptions!D$21</f>
        <v>612593354.62676561</v>
      </c>
      <c r="P120" s="53">
        <f>'Temporary Relocation Numbers'!P120*Assumptions!E$21</f>
        <v>488759139.04510218</v>
      </c>
      <c r="Q120" s="53">
        <f>'Temporary Relocation Numbers'!Q120*Assumptions!F$21</f>
        <v>204686809.72587371</v>
      </c>
      <c r="R120" s="53">
        <f>'Temporary Relocation Numbers'!R120*Assumptions!G$21</f>
        <v>128080885.79801533</v>
      </c>
      <c r="S120" s="53">
        <f>'Temporary Relocation Numbers'!S120*Assumptions!H$21</f>
        <v>72295078.142248154</v>
      </c>
      <c r="U120">
        <v>2139</v>
      </c>
      <c r="V120" s="51">
        <f>'Temporary Relocation Numbers'!V120*Assumptions!C$21</f>
        <v>0</v>
      </c>
      <c r="W120" s="51">
        <f>'Temporary Relocation Numbers'!W120*Assumptions!D$21</f>
        <v>0</v>
      </c>
      <c r="X120" s="51">
        <f>'Temporary Relocation Numbers'!X120*Assumptions!E$21</f>
        <v>0</v>
      </c>
      <c r="Y120" s="51">
        <f>'Temporary Relocation Numbers'!Y120*Assumptions!F$21</f>
        <v>0</v>
      </c>
      <c r="Z120" s="51">
        <f>'Temporary Relocation Numbers'!Z120*Assumptions!G$21</f>
        <v>0</v>
      </c>
      <c r="AA120" s="51">
        <f>'Temporary Relocation Numbers'!AA120*Assumptions!H$21</f>
        <v>0</v>
      </c>
      <c r="AB120" s="52">
        <f>'Temporary Relocation Numbers'!AB120*Assumptions!C$21</f>
        <v>335586.14741881483</v>
      </c>
      <c r="AC120" s="52">
        <f>'Temporary Relocation Numbers'!AC120*Assumptions!D$21</f>
        <v>383140.43803662702</v>
      </c>
      <c r="AD120" s="52">
        <f>'Temporary Relocation Numbers'!AD120*Assumptions!E$21</f>
        <v>260828.32895155781</v>
      </c>
      <c r="AE120" s="52">
        <f>'Temporary Relocation Numbers'!AE120*Assumptions!F$21</f>
        <v>266172.81598616578</v>
      </c>
      <c r="AF120" s="52">
        <f>'Temporary Relocation Numbers'!AF120*Assumptions!G$21</f>
        <v>209710.09425074552</v>
      </c>
      <c r="AG120" s="52">
        <f>'Temporary Relocation Numbers'!AG120*Assumptions!H$21</f>
        <v>82892.557510455168</v>
      </c>
      <c r="AH120" s="53">
        <f>'Temporary Relocation Numbers'!AH120*Assumptions!C$21</f>
        <v>292264842.43068188</v>
      </c>
      <c r="AI120" s="53">
        <f>'Temporary Relocation Numbers'!AI120*Assumptions!D$21</f>
        <v>559415335.42805231</v>
      </c>
      <c r="AJ120" s="53">
        <f>'Temporary Relocation Numbers'!AJ120*Assumptions!E$21</f>
        <v>441643608.50155282</v>
      </c>
      <c r="AK120" s="53">
        <f>'Temporary Relocation Numbers'!AK120*Assumptions!F$21</f>
        <v>204160113.18100977</v>
      </c>
      <c r="AL120" s="53">
        <f>'Temporary Relocation Numbers'!AL120*Assumptions!G$21</f>
        <v>125464579.86954236</v>
      </c>
      <c r="AM120" s="53">
        <f>'Temporary Relocation Numbers'!AM120*Assumptions!H$21</f>
        <v>66123537.127249591</v>
      </c>
    </row>
    <row r="121" spans="1:39" x14ac:dyDescent="0.35">
      <c r="A121">
        <v>2140</v>
      </c>
      <c r="B121" s="51">
        <f>'Temporary Relocation Numbers'!B121*Assumptions!C$21</f>
        <v>0</v>
      </c>
      <c r="C121" s="51">
        <f>'Temporary Relocation Numbers'!C121*Assumptions!D$21</f>
        <v>0</v>
      </c>
      <c r="D121" s="51">
        <f>'Temporary Relocation Numbers'!D121*Assumptions!E$21</f>
        <v>0</v>
      </c>
      <c r="E121" s="51">
        <f>'Temporary Relocation Numbers'!E121*Assumptions!F$21</f>
        <v>0</v>
      </c>
      <c r="F121" s="51">
        <f>'Temporary Relocation Numbers'!F121*Assumptions!G$21</f>
        <v>0</v>
      </c>
      <c r="G121" s="51">
        <f>'Temporary Relocation Numbers'!G121*Assumptions!H$21</f>
        <v>0</v>
      </c>
      <c r="H121" s="52">
        <f>'Temporary Relocation Numbers'!H121*Assumptions!C$21</f>
        <v>362641.97509711859</v>
      </c>
      <c r="I121" s="52">
        <f>'Temporary Relocation Numbers'!I121*Assumptions!D$21</f>
        <v>422093.12943934224</v>
      </c>
      <c r="J121" s="52">
        <f>'Temporary Relocation Numbers'!J121*Assumptions!E$21</f>
        <v>290395.63119146542</v>
      </c>
      <c r="K121" s="52">
        <f>'Temporary Relocation Numbers'!K121*Assumptions!F$21</f>
        <v>268469.55102932919</v>
      </c>
      <c r="L121" s="52">
        <f>'Temporary Relocation Numbers'!L121*Assumptions!G$21</f>
        <v>215374.80597473416</v>
      </c>
      <c r="M121" s="52">
        <f>'Temporary Relocation Numbers'!M121*Assumptions!H$21</f>
        <v>91176.007630657405</v>
      </c>
      <c r="N121" s="53">
        <f>'Temporary Relocation Numbers'!N121*Assumptions!C$21</f>
        <v>318295044.14752895</v>
      </c>
      <c r="O121" s="53">
        <f>'Temporary Relocation Numbers'!O121*Assumptions!D$21</f>
        <v>621103410.93700492</v>
      </c>
      <c r="P121" s="53">
        <f>'Temporary Relocation Numbers'!P121*Assumptions!E$21</f>
        <v>495548908.74143237</v>
      </c>
      <c r="Q121" s="53">
        <f>'Temporary Relocation Numbers'!Q121*Assumptions!F$21</f>
        <v>207530288.62353784</v>
      </c>
      <c r="R121" s="53">
        <f>'Temporary Relocation Numbers'!R121*Assumptions!G$21</f>
        <v>129860166.52669798</v>
      </c>
      <c r="S121" s="53">
        <f>'Temporary Relocation Numbers'!S121*Assumptions!H$21</f>
        <v>73299390.678936601</v>
      </c>
      <c r="U121">
        <v>2140</v>
      </c>
      <c r="V121" s="51">
        <f>'Temporary Relocation Numbers'!V121*Assumptions!C$21</f>
        <v>0</v>
      </c>
      <c r="W121" s="51">
        <f>'Temporary Relocation Numbers'!W121*Assumptions!D$21</f>
        <v>0</v>
      </c>
      <c r="X121" s="51">
        <f>'Temporary Relocation Numbers'!X121*Assumptions!E$21</f>
        <v>0</v>
      </c>
      <c r="Y121" s="51">
        <f>'Temporary Relocation Numbers'!Y121*Assumptions!F$21</f>
        <v>0</v>
      </c>
      <c r="Z121" s="51">
        <f>'Temporary Relocation Numbers'!Z121*Assumptions!G$21</f>
        <v>0</v>
      </c>
      <c r="AA121" s="51">
        <f>'Temporary Relocation Numbers'!AA121*Assumptions!H$21</f>
        <v>0</v>
      </c>
      <c r="AB121" s="52">
        <f>'Temporary Relocation Numbers'!AB121*Assumptions!C$21</f>
        <v>337610.85622299707</v>
      </c>
      <c r="AC121" s="52">
        <f>'Temporary Relocation Numbers'!AC121*Assumptions!D$21</f>
        <v>385452.05853734724</v>
      </c>
      <c r="AD121" s="52">
        <f>'Temporary Relocation Numbers'!AD121*Assumptions!E$21</f>
        <v>262401.99764459021</v>
      </c>
      <c r="AE121" s="52">
        <f>'Temporary Relocation Numbers'!AE121*Assumptions!F$21</f>
        <v>267778.72984198597</v>
      </c>
      <c r="AF121" s="52">
        <f>'Temporary Relocation Numbers'!AF121*Assumptions!G$21</f>
        <v>210975.348723915</v>
      </c>
      <c r="AG121" s="52">
        <f>'Temporary Relocation Numbers'!AG121*Assumptions!H$21</f>
        <v>83392.677352360159</v>
      </c>
      <c r="AH121" s="53">
        <f>'Temporary Relocation Numbers'!AH121*Assumptions!C$21</f>
        <v>296324942.41022497</v>
      </c>
      <c r="AI121" s="53">
        <f>'Temporary Relocation Numbers'!AI121*Assumptions!D$21</f>
        <v>567186650.55798018</v>
      </c>
      <c r="AJ121" s="53">
        <f>'Temporary Relocation Numbers'!AJ121*Assumptions!E$21</f>
        <v>447778856.2136268</v>
      </c>
      <c r="AK121" s="53">
        <f>'Temporary Relocation Numbers'!AK121*Assumptions!F$21</f>
        <v>206996275.28814498</v>
      </c>
      <c r="AL121" s="53">
        <f>'Temporary Relocation Numbers'!AL121*Assumptions!G$21</f>
        <v>127207515.26308882</v>
      </c>
      <c r="AM121" s="53">
        <f>'Temporary Relocation Numbers'!AM121*Assumptions!H$21</f>
        <v>67042115.528623126</v>
      </c>
    </row>
    <row r="122" spans="1:39" x14ac:dyDescent="0.35">
      <c r="A122">
        <v>2141</v>
      </c>
      <c r="B122" s="51">
        <f>'Temporary Relocation Numbers'!B122*Assumptions!C$21</f>
        <v>0</v>
      </c>
      <c r="C122" s="51">
        <f>'Temporary Relocation Numbers'!C122*Assumptions!D$21</f>
        <v>0</v>
      </c>
      <c r="D122" s="51">
        <f>'Temporary Relocation Numbers'!D122*Assumptions!E$21</f>
        <v>0</v>
      </c>
      <c r="E122" s="51">
        <f>'Temporary Relocation Numbers'!E122*Assumptions!F$21</f>
        <v>0</v>
      </c>
      <c r="F122" s="51">
        <f>'Temporary Relocation Numbers'!F122*Assumptions!G$21</f>
        <v>0</v>
      </c>
      <c r="G122" s="51">
        <f>'Temporary Relocation Numbers'!G122*Assumptions!H$21</f>
        <v>0</v>
      </c>
      <c r="H122" s="52">
        <f>'Temporary Relocation Numbers'!H122*Assumptions!C$21</f>
        <v>364829.92118903174</v>
      </c>
      <c r="I122" s="52">
        <f>'Temporary Relocation Numbers'!I122*Assumptions!D$21</f>
        <v>424639.76517485757</v>
      </c>
      <c r="J122" s="52">
        <f>'Temporary Relocation Numbers'!J122*Assumptions!E$21</f>
        <v>292147.68977818551</v>
      </c>
      <c r="K122" s="52">
        <f>'Temporary Relocation Numbers'!K122*Assumptions!F$21</f>
        <v>270089.32189235452</v>
      </c>
      <c r="L122" s="52">
        <f>'Temporary Relocation Numbers'!L122*Assumptions!G$21</f>
        <v>216674.23763843716</v>
      </c>
      <c r="M122" s="52">
        <f>'Temporary Relocation Numbers'!M122*Assumptions!H$21</f>
        <v>91726.104429347935</v>
      </c>
      <c r="N122" s="53">
        <f>'Temporary Relocation Numbers'!N122*Assumptions!C$21</f>
        <v>322716751.84074408</v>
      </c>
      <c r="O122" s="53">
        <f>'Temporary Relocation Numbers'!O122*Assumptions!D$21</f>
        <v>629731687.69129026</v>
      </c>
      <c r="P122" s="53">
        <f>'Temporary Relocation Numbers'!P122*Assumptions!E$21</f>
        <v>502433000.91451293</v>
      </c>
      <c r="Q122" s="53">
        <f>'Temporary Relocation Numbers'!Q122*Assumptions!F$21</f>
        <v>210413268.70963848</v>
      </c>
      <c r="R122" s="53">
        <f>'Temporary Relocation Numbers'!R122*Assumptions!G$21</f>
        <v>131664164.76019597</v>
      </c>
      <c r="S122" s="53">
        <f>'Temporary Relocation Numbers'!S122*Assumptions!H$21</f>
        <v>74317654.976896629</v>
      </c>
      <c r="U122">
        <v>2141</v>
      </c>
      <c r="V122" s="51">
        <f>'Temporary Relocation Numbers'!V122*Assumptions!C$21</f>
        <v>0</v>
      </c>
      <c r="W122" s="51">
        <f>'Temporary Relocation Numbers'!W122*Assumptions!D$21</f>
        <v>0</v>
      </c>
      <c r="X122" s="51">
        <f>'Temporary Relocation Numbers'!X122*Assumptions!E$21</f>
        <v>0</v>
      </c>
      <c r="Y122" s="51">
        <f>'Temporary Relocation Numbers'!Y122*Assumptions!F$21</f>
        <v>0</v>
      </c>
      <c r="Z122" s="51">
        <f>'Temporary Relocation Numbers'!Z122*Assumptions!G$21</f>
        <v>0</v>
      </c>
      <c r="AA122" s="51">
        <f>'Temporary Relocation Numbers'!AA122*Assumptions!H$21</f>
        <v>0</v>
      </c>
      <c r="AB122" s="52">
        <f>'Temporary Relocation Numbers'!AB122*Assumptions!C$21</f>
        <v>339647.78080477705</v>
      </c>
      <c r="AC122" s="52">
        <f>'Temporary Relocation Numbers'!AC122*Assumptions!D$21</f>
        <v>387777.6258544533</v>
      </c>
      <c r="AD122" s="52">
        <f>'Temporary Relocation Numbers'!AD122*Assumptions!E$21</f>
        <v>263985.16083220235</v>
      </c>
      <c r="AE122" s="52">
        <f>'Temporary Relocation Numbers'!AE122*Assumptions!F$21</f>
        <v>269394.33273875026</v>
      </c>
      <c r="AF122" s="52">
        <f>'Temporary Relocation Numbers'!AF122*Assumptions!G$21</f>
        <v>212248.23692061892</v>
      </c>
      <c r="AG122" s="52">
        <f>'Temporary Relocation Numbers'!AG122*Assumptions!H$21</f>
        <v>83895.8145924946</v>
      </c>
      <c r="AH122" s="53">
        <f>'Temporary Relocation Numbers'!AH122*Assumptions!C$21</f>
        <v>300441444.69839609</v>
      </c>
      <c r="AI122" s="53">
        <f>'Temporary Relocation Numbers'!AI122*Assumptions!D$21</f>
        <v>575065923.64870012</v>
      </c>
      <c r="AJ122" s="53">
        <f>'Temporary Relocation Numbers'!AJ122*Assumptions!E$21</f>
        <v>453999333.87981743</v>
      </c>
      <c r="AK122" s="53">
        <f>'Temporary Relocation Numbers'!AK122*Assumptions!F$21</f>
        <v>209871836.93994448</v>
      </c>
      <c r="AL122" s="53">
        <f>'Temporary Relocation Numbers'!AL122*Assumptions!G$21</f>
        <v>128974663.25742854</v>
      </c>
      <c r="AM122" s="53">
        <f>'Temporary Relocation Numbers'!AM122*Assumptions!H$21</f>
        <v>67973454.685336262</v>
      </c>
    </row>
    <row r="123" spans="1:39" x14ac:dyDescent="0.35">
      <c r="A123">
        <v>2142</v>
      </c>
      <c r="B123" s="51">
        <f>'Temporary Relocation Numbers'!B123*Assumptions!C$21</f>
        <v>0</v>
      </c>
      <c r="C123" s="51">
        <f>'Temporary Relocation Numbers'!C123*Assumptions!D$21</f>
        <v>0</v>
      </c>
      <c r="D123" s="51">
        <f>'Temporary Relocation Numbers'!D123*Assumptions!E$21</f>
        <v>0</v>
      </c>
      <c r="E123" s="51">
        <f>'Temporary Relocation Numbers'!E123*Assumptions!F$21</f>
        <v>0</v>
      </c>
      <c r="F123" s="51">
        <f>'Temporary Relocation Numbers'!F123*Assumptions!G$21</f>
        <v>0</v>
      </c>
      <c r="G123" s="51">
        <f>'Temporary Relocation Numbers'!G123*Assumptions!H$21</f>
        <v>0</v>
      </c>
      <c r="H123" s="52">
        <f>'Temporary Relocation Numbers'!H123*Assumptions!C$21</f>
        <v>367031.06792629167</v>
      </c>
      <c r="I123" s="52">
        <f>'Temporary Relocation Numbers'!I123*Assumptions!D$21</f>
        <v>427201.76565601106</v>
      </c>
      <c r="J123" s="52">
        <f>'Temporary Relocation Numbers'!J123*Assumptions!E$21</f>
        <v>293910.31914821477</v>
      </c>
      <c r="K123" s="52">
        <f>'Temporary Relocation Numbers'!K123*Assumptions!F$21</f>
        <v>271718.86540050362</v>
      </c>
      <c r="L123" s="52">
        <f>'Temporary Relocation Numbers'!L123*Assumptions!G$21</f>
        <v>217981.50922863933</v>
      </c>
      <c r="M123" s="52">
        <f>'Temporary Relocation Numbers'!M123*Assumptions!H$21</f>
        <v>92279.520154758284</v>
      </c>
      <c r="N123" s="53">
        <f>'Temporary Relocation Numbers'!N123*Assumptions!C$21</f>
        <v>327199885.2434817</v>
      </c>
      <c r="O123" s="53">
        <f>'Temporary Relocation Numbers'!O123*Assumptions!D$21</f>
        <v>638479827.19055092</v>
      </c>
      <c r="P123" s="53">
        <f>'Temporary Relocation Numbers'!P123*Assumptions!E$21</f>
        <v>509412725.87824535</v>
      </c>
      <c r="Q123" s="53">
        <f>'Temporary Relocation Numbers'!Q123*Assumptions!F$21</f>
        <v>213336298.72884518</v>
      </c>
      <c r="R123" s="53">
        <f>'Temporary Relocation Numbers'!R123*Assumptions!G$21</f>
        <v>133493223.87043165</v>
      </c>
      <c r="S123" s="53">
        <f>'Temporary Relocation Numbers'!S123*Assumptions!H$21</f>
        <v>75350064.851933017</v>
      </c>
      <c r="U123">
        <v>2142</v>
      </c>
      <c r="V123" s="51">
        <f>'Temporary Relocation Numbers'!V123*Assumptions!C$21</f>
        <v>0</v>
      </c>
      <c r="W123" s="51">
        <f>'Temporary Relocation Numbers'!W123*Assumptions!D$21</f>
        <v>0</v>
      </c>
      <c r="X123" s="51">
        <f>'Temporary Relocation Numbers'!X123*Assumptions!E$21</f>
        <v>0</v>
      </c>
      <c r="Y123" s="51">
        <f>'Temporary Relocation Numbers'!Y123*Assumptions!F$21</f>
        <v>0</v>
      </c>
      <c r="Z123" s="51">
        <f>'Temporary Relocation Numbers'!Z123*Assumptions!G$21</f>
        <v>0</v>
      </c>
      <c r="AA123" s="51">
        <f>'Temporary Relocation Numbers'!AA123*Assumptions!H$21</f>
        <v>0</v>
      </c>
      <c r="AB123" s="52">
        <f>'Temporary Relocation Numbers'!AB123*Assumptions!C$21</f>
        <v>341696.99486622086</v>
      </c>
      <c r="AC123" s="52">
        <f>'Temporary Relocation Numbers'!AC123*Assumptions!D$21</f>
        <v>390117.22413397511</v>
      </c>
      <c r="AD123" s="52">
        <f>'Temporary Relocation Numbers'!AD123*Assumptions!E$21</f>
        <v>265577.87579800619</v>
      </c>
      <c r="AE123" s="52">
        <f>'Temporary Relocation Numbers'!AE123*Assumptions!F$21</f>
        <v>271019.68313383742</v>
      </c>
      <c r="AF123" s="52">
        <f>'Temporary Relocation Numbers'!AF123*Assumptions!G$21</f>
        <v>213528.80489778583</v>
      </c>
      <c r="AG123" s="52">
        <f>'Temporary Relocation Numbers'!AG123*Assumptions!H$21</f>
        <v>84401.987435879229</v>
      </c>
      <c r="AH123" s="53">
        <f>'Temporary Relocation Numbers'!AH123*Assumptions!C$21</f>
        <v>304615132.8277275</v>
      </c>
      <c r="AI123" s="53">
        <f>'Temporary Relocation Numbers'!AI123*Assumptions!D$21</f>
        <v>583054654.43624175</v>
      </c>
      <c r="AJ123" s="53">
        <f>'Temporary Relocation Numbers'!AJ123*Assumptions!E$21</f>
        <v>460306225.50204599</v>
      </c>
      <c r="AK123" s="53">
        <f>'Temporary Relocation Numbers'!AK123*Assumptions!F$21</f>
        <v>212787345.46905756</v>
      </c>
      <c r="AL123" s="53">
        <f>'Temporary Relocation Numbers'!AL123*Assumptions!G$21</f>
        <v>130766360.21043193</v>
      </c>
      <c r="AM123" s="53">
        <f>'Temporary Relocation Numbers'!AM123*Assumptions!H$21</f>
        <v>68917731.867915481</v>
      </c>
    </row>
    <row r="124" spans="1:39" x14ac:dyDescent="0.35">
      <c r="A124">
        <v>2143</v>
      </c>
      <c r="B124" s="51">
        <f>'Temporary Relocation Numbers'!B124*Assumptions!C$21</f>
        <v>0</v>
      </c>
      <c r="C124" s="51">
        <f>'Temporary Relocation Numbers'!C124*Assumptions!D$21</f>
        <v>0</v>
      </c>
      <c r="D124" s="51">
        <f>'Temporary Relocation Numbers'!D124*Assumptions!E$21</f>
        <v>0</v>
      </c>
      <c r="E124" s="51">
        <f>'Temporary Relocation Numbers'!E124*Assumptions!F$21</f>
        <v>0</v>
      </c>
      <c r="F124" s="51">
        <f>'Temporary Relocation Numbers'!F124*Assumptions!G$21</f>
        <v>0</v>
      </c>
      <c r="G124" s="51">
        <f>'Temporary Relocation Numbers'!G124*Assumptions!H$21</f>
        <v>0</v>
      </c>
      <c r="H124" s="52">
        <f>'Temporary Relocation Numbers'!H124*Assumptions!C$21</f>
        <v>369245.49495301687</v>
      </c>
      <c r="I124" s="52">
        <f>'Temporary Relocation Numbers'!I124*Assumptions!D$21</f>
        <v>429779.22358369629</v>
      </c>
      <c r="J124" s="52">
        <f>'Temporary Relocation Numbers'!J124*Assumptions!E$21</f>
        <v>295683.58307879284</v>
      </c>
      <c r="K124" s="52">
        <f>'Temporary Relocation Numbers'!K124*Assumptions!F$21</f>
        <v>273358.24051556829</v>
      </c>
      <c r="L124" s="52">
        <f>'Temporary Relocation Numbers'!L124*Assumptions!G$21</f>
        <v>219296.66804636421</v>
      </c>
      <c r="M124" s="52">
        <f>'Temporary Relocation Numbers'!M124*Assumptions!H$21</f>
        <v>92836.27483113615</v>
      </c>
      <c r="N124" s="53">
        <f>'Temporary Relocation Numbers'!N124*Assumptions!C$21</f>
        <v>331745297.67261654</v>
      </c>
      <c r="O124" s="53">
        <f>'Temporary Relocation Numbers'!O124*Assumptions!D$21</f>
        <v>647349494.55031848</v>
      </c>
      <c r="P124" s="53">
        <f>'Temporary Relocation Numbers'!P124*Assumptions!E$21</f>
        <v>516489412.14921832</v>
      </c>
      <c r="Q124" s="53">
        <f>'Temporary Relocation Numbers'!Q124*Assumptions!F$21</f>
        <v>216299935.04890728</v>
      </c>
      <c r="R124" s="53">
        <f>'Temporary Relocation Numbers'!R124*Assumptions!G$21</f>
        <v>135347691.99939942</v>
      </c>
      <c r="S124" s="53">
        <f>'Temporary Relocation Numbers'!S124*Assumptions!H$21</f>
        <v>76396816.812311098</v>
      </c>
      <c r="U124">
        <v>2143</v>
      </c>
      <c r="V124" s="51">
        <f>'Temporary Relocation Numbers'!V124*Assumptions!C$21</f>
        <v>0</v>
      </c>
      <c r="W124" s="51">
        <f>'Temporary Relocation Numbers'!W124*Assumptions!D$21</f>
        <v>0</v>
      </c>
      <c r="X124" s="51">
        <f>'Temporary Relocation Numbers'!X124*Assumptions!E$21</f>
        <v>0</v>
      </c>
      <c r="Y124" s="51">
        <f>'Temporary Relocation Numbers'!Y124*Assumptions!F$21</f>
        <v>0</v>
      </c>
      <c r="Z124" s="51">
        <f>'Temporary Relocation Numbers'!Z124*Assumptions!G$21</f>
        <v>0</v>
      </c>
      <c r="AA124" s="51">
        <f>'Temporary Relocation Numbers'!AA124*Assumptions!H$21</f>
        <v>0</v>
      </c>
      <c r="AB124" s="52">
        <f>'Temporary Relocation Numbers'!AB124*Assumptions!C$21</f>
        <v>343758.57255406515</v>
      </c>
      <c r="AC124" s="52">
        <f>'Temporary Relocation Numbers'!AC124*Assumptions!D$21</f>
        <v>392470.93802962487</v>
      </c>
      <c r="AD124" s="52">
        <f>'Temporary Relocation Numbers'!AD124*Assumptions!E$21</f>
        <v>267180.20017122652</v>
      </c>
      <c r="AE124" s="52">
        <f>'Temporary Relocation Numbers'!AE124*Assumptions!F$21</f>
        <v>272654.83983732003</v>
      </c>
      <c r="AF124" s="52">
        <f>'Temporary Relocation Numbers'!AF124*Assumptions!G$21</f>
        <v>214817.09899022203</v>
      </c>
      <c r="AG124" s="52">
        <f>'Temporary Relocation Numbers'!AG124*Assumptions!H$21</f>
        <v>84911.21419737197</v>
      </c>
      <c r="AH124" s="53">
        <f>'Temporary Relocation Numbers'!AH124*Assumptions!C$21</f>
        <v>308846801.21546966</v>
      </c>
      <c r="AI124" s="53">
        <f>'Temporary Relocation Numbers'!AI124*Assumptions!D$21</f>
        <v>591154363.49074626</v>
      </c>
      <c r="AJ124" s="53">
        <f>'Temporary Relocation Numbers'!AJ124*Assumptions!E$21</f>
        <v>466700731.53021353</v>
      </c>
      <c r="AK124" s="53">
        <f>'Temporary Relocation Numbers'!AK124*Assumptions!F$21</f>
        <v>215743355.8115977</v>
      </c>
      <c r="AL124" s="53">
        <f>'Temporary Relocation Numbers'!AL124*Assumptions!G$21</f>
        <v>132582947.15260313</v>
      </c>
      <c r="AM124" s="53">
        <f>'Temporary Relocation Numbers'!AM124*Assumptions!H$21</f>
        <v>69875126.809503272</v>
      </c>
    </row>
    <row r="125" spans="1:39" x14ac:dyDescent="0.35">
      <c r="A125">
        <v>2144</v>
      </c>
      <c r="B125" s="51">
        <f>'Temporary Relocation Numbers'!B125*Assumptions!C$21</f>
        <v>0</v>
      </c>
      <c r="C125" s="51">
        <f>'Temporary Relocation Numbers'!C125*Assumptions!D$21</f>
        <v>0</v>
      </c>
      <c r="D125" s="51">
        <f>'Temporary Relocation Numbers'!D125*Assumptions!E$21</f>
        <v>0</v>
      </c>
      <c r="E125" s="51">
        <f>'Temporary Relocation Numbers'!E125*Assumptions!F$21</f>
        <v>0</v>
      </c>
      <c r="F125" s="51">
        <f>'Temporary Relocation Numbers'!F125*Assumptions!G$21</f>
        <v>0</v>
      </c>
      <c r="G125" s="51">
        <f>'Temporary Relocation Numbers'!G125*Assumptions!H$21</f>
        <v>0</v>
      </c>
      <c r="H125" s="52">
        <f>'Temporary Relocation Numbers'!H125*Assumptions!C$21</f>
        <v>371473.28239384643</v>
      </c>
      <c r="I125" s="52">
        <f>'Temporary Relocation Numbers'!I125*Assumptions!D$21</f>
        <v>432372.23221810377</v>
      </c>
      <c r="J125" s="52">
        <f>'Temporary Relocation Numbers'!J125*Assumptions!E$21</f>
        <v>297467.54573194921</v>
      </c>
      <c r="K125" s="52">
        <f>'Temporary Relocation Numbers'!K125*Assumptions!F$21</f>
        <v>275007.50655507774</v>
      </c>
      <c r="L125" s="52">
        <f>'Temporary Relocation Numbers'!L125*Assumptions!G$21</f>
        <v>220619.76167801878</v>
      </c>
      <c r="M125" s="52">
        <f>'Temporary Relocation Numbers'!M125*Assumptions!H$21</f>
        <v>93396.388603542568</v>
      </c>
      <c r="N125" s="53">
        <f>'Temporary Relocation Numbers'!N125*Assumptions!C$21</f>
        <v>336353854.2991755</v>
      </c>
      <c r="O125" s="53">
        <f>'Temporary Relocation Numbers'!O125*Assumptions!D$21</f>
        <v>656342378.01766324</v>
      </c>
      <c r="P125" s="53">
        <f>'Temporary Relocation Numbers'!P125*Assumptions!E$21</f>
        <v>523664406.69957596</v>
      </c>
      <c r="Q125" s="53">
        <f>'Temporary Relocation Numbers'!Q125*Assumptions!F$21</f>
        <v>219304741.76655251</v>
      </c>
      <c r="R125" s="53">
        <f>'Temporary Relocation Numbers'!R125*Assumptions!G$21</f>
        <v>137227922.12543076</v>
      </c>
      <c r="S125" s="53">
        <f>'Temporary Relocation Numbers'!S125*Assumptions!H$21</f>
        <v>77458110.09615992</v>
      </c>
      <c r="U125">
        <v>2144</v>
      </c>
      <c r="V125" s="51">
        <f>'Temporary Relocation Numbers'!V125*Assumptions!C$21</f>
        <v>0</v>
      </c>
      <c r="W125" s="51">
        <f>'Temporary Relocation Numbers'!W125*Assumptions!D$21</f>
        <v>0</v>
      </c>
      <c r="X125" s="51">
        <f>'Temporary Relocation Numbers'!X125*Assumptions!E$21</f>
        <v>0</v>
      </c>
      <c r="Y125" s="51">
        <f>'Temporary Relocation Numbers'!Y125*Assumptions!F$21</f>
        <v>0</v>
      </c>
      <c r="Z125" s="51">
        <f>'Temporary Relocation Numbers'!Z125*Assumptions!G$21</f>
        <v>0</v>
      </c>
      <c r="AA125" s="51">
        <f>'Temporary Relocation Numbers'!AA125*Assumptions!H$21</f>
        <v>0</v>
      </c>
      <c r="AB125" s="52">
        <f>'Temporary Relocation Numbers'!AB125*Assumptions!C$21</f>
        <v>345832.58846239978</v>
      </c>
      <c r="AC125" s="52">
        <f>'Temporary Relocation Numbers'!AC125*Assumptions!D$21</f>
        <v>394838.85270586022</v>
      </c>
      <c r="AD125" s="52">
        <f>'Temporary Relocation Numbers'!AD125*Assumptions!E$21</f>
        <v>268792.19192878483</v>
      </c>
      <c r="AE125" s="52">
        <f>'Temporary Relocation Numbers'!AE125*Assumptions!F$21</f>
        <v>274299.86201409239</v>
      </c>
      <c r="AF125" s="52">
        <f>'Temporary Relocation Numbers'!AF125*Assumptions!G$21</f>
        <v>216113.16581228777</v>
      </c>
      <c r="AG125" s="52">
        <f>'Temporary Relocation Numbers'!AG125*Assumptions!H$21</f>
        <v>85423.513302330772</v>
      </c>
      <c r="AH125" s="53">
        <f>'Temporary Relocation Numbers'!AH125*Assumptions!C$21</f>
        <v>313137255.31480014</v>
      </c>
      <c r="AI125" s="53">
        <f>'Temporary Relocation Numbers'!AI125*Assumptions!D$21</f>
        <v>599366592.50588977</v>
      </c>
      <c r="AJ125" s="53">
        <f>'Temporary Relocation Numbers'!AJ125*Assumptions!E$21</f>
        <v>473184069.09069341</v>
      </c>
      <c r="AK125" s="53">
        <f>'Temporary Relocation Numbers'!AK125*Assumptions!F$21</f>
        <v>218740430.61276871</v>
      </c>
      <c r="AL125" s="53">
        <f>'Temporary Relocation Numbers'!AL125*Assumptions!G$21</f>
        <v>134424769.85199165</v>
      </c>
      <c r="AM125" s="53">
        <f>'Temporary Relocation Numbers'!AM125*Assumptions!H$21</f>
        <v>70845821.740068257</v>
      </c>
    </row>
    <row r="126" spans="1:39" x14ac:dyDescent="0.35">
      <c r="A126">
        <v>2145</v>
      </c>
      <c r="B126" s="51">
        <f>'Temporary Relocation Numbers'!B126*Assumptions!C$21</f>
        <v>0</v>
      </c>
      <c r="C126" s="51">
        <f>'Temporary Relocation Numbers'!C126*Assumptions!D$21</f>
        <v>0</v>
      </c>
      <c r="D126" s="51">
        <f>'Temporary Relocation Numbers'!D126*Assumptions!E$21</f>
        <v>0</v>
      </c>
      <c r="E126" s="51">
        <f>'Temporary Relocation Numbers'!E126*Assumptions!F$21</f>
        <v>0</v>
      </c>
      <c r="F126" s="51">
        <f>'Temporary Relocation Numbers'!F126*Assumptions!G$21</f>
        <v>0</v>
      </c>
      <c r="G126" s="51">
        <f>'Temporary Relocation Numbers'!G126*Assumptions!H$21</f>
        <v>0</v>
      </c>
      <c r="H126" s="52">
        <f>'Temporary Relocation Numbers'!H126*Assumptions!C$21</f>
        <v>373714.51085683971</v>
      </c>
      <c r="I126" s="52">
        <f>'Temporary Relocation Numbers'!I126*Assumptions!D$21</f>
        <v>434980.88538209582</v>
      </c>
      <c r="J126" s="52">
        <f>'Temporary Relocation Numbers'!J126*Assumptions!E$21</f>
        <v>299262.27165682579</v>
      </c>
      <c r="K126" s="52">
        <f>'Temporary Relocation Numbers'!K126*Assumptions!F$21</f>
        <v>276666.72319444444</v>
      </c>
      <c r="L126" s="52">
        <f>'Temporary Relocation Numbers'!L126*Assumptions!G$21</f>
        <v>221950.83799711554</v>
      </c>
      <c r="M126" s="52">
        <f>'Temporary Relocation Numbers'!M126*Assumptions!H$21</f>
        <v>93959.881738580792</v>
      </c>
      <c r="N126" s="53">
        <f>'Temporary Relocation Numbers'!N126*Assumptions!C$21</f>
        <v>341026432.31301296</v>
      </c>
      <c r="O126" s="53">
        <f>'Temporary Relocation Numbers'!O126*Assumptions!D$21</f>
        <v>665460189.29253399</v>
      </c>
      <c r="P126" s="53">
        <f>'Temporary Relocation Numbers'!P126*Assumptions!E$21</f>
        <v>530939075.21340066</v>
      </c>
      <c r="Q126" s="53">
        <f>'Temporary Relocation Numbers'!Q126*Assumptions!F$21</f>
        <v>222351290.81485704</v>
      </c>
      <c r="R126" s="53">
        <f>'Temporary Relocation Numbers'!R126*Assumptions!G$21</f>
        <v>139134272.13037997</v>
      </c>
      <c r="S126" s="53">
        <f>'Temporary Relocation Numbers'!S126*Assumptions!H$21</f>
        <v>78534146.709395245</v>
      </c>
      <c r="U126">
        <v>2145</v>
      </c>
      <c r="V126" s="51">
        <f>'Temporary Relocation Numbers'!V126*Assumptions!C$21</f>
        <v>0</v>
      </c>
      <c r="W126" s="51">
        <f>'Temporary Relocation Numbers'!W126*Assumptions!D$21</f>
        <v>0</v>
      </c>
      <c r="X126" s="51">
        <f>'Temporary Relocation Numbers'!X126*Assumptions!E$21</f>
        <v>0</v>
      </c>
      <c r="Y126" s="51">
        <f>'Temporary Relocation Numbers'!Y126*Assumptions!F$21</f>
        <v>0</v>
      </c>
      <c r="Z126" s="51">
        <f>'Temporary Relocation Numbers'!Z126*Assumptions!G$21</f>
        <v>0</v>
      </c>
      <c r="AA126" s="51">
        <f>'Temporary Relocation Numbers'!AA126*Assumptions!H$21</f>
        <v>0</v>
      </c>
      <c r="AB126" s="52">
        <f>'Temporary Relocation Numbers'!AB126*Assumptions!C$21</f>
        <v>347919.11763536686</v>
      </c>
      <c r="AC126" s="52">
        <f>'Temporary Relocation Numbers'!AC126*Assumptions!D$21</f>
        <v>397221.05384096579</v>
      </c>
      <c r="AD126" s="52">
        <f>'Temporary Relocation Numbers'!AD126*Assumptions!E$21</f>
        <v>270413.90939739795</v>
      </c>
      <c r="AE126" s="52">
        <f>'Temporary Relocation Numbers'!AE126*Assumptions!F$21</f>
        <v>275954.80918601126</v>
      </c>
      <c r="AF126" s="52">
        <f>'Temporary Relocation Numbers'!AF126*Assumptions!G$21</f>
        <v>217417.05225958434</v>
      </c>
      <c r="AG126" s="52">
        <f>'Temporary Relocation Numbers'!AG126*Assumptions!H$21</f>
        <v>85938.903287280205</v>
      </c>
      <c r="AH126" s="53">
        <f>'Temporary Relocation Numbers'!AH126*Assumptions!C$21</f>
        <v>317487311.76813257</v>
      </c>
      <c r="AI126" s="53">
        <f>'Temporary Relocation Numbers'!AI126*Assumptions!D$21</f>
        <v>607692904.5923295</v>
      </c>
      <c r="AJ126" s="53">
        <f>'Temporary Relocation Numbers'!AJ126*Assumptions!E$21</f>
        <v>479757472.21799868</v>
      </c>
      <c r="AK126" s="53">
        <f>'Temporary Relocation Numbers'!AK126*Assumptions!F$21</f>
        <v>221779140.33395866</v>
      </c>
      <c r="AL126" s="53">
        <f>'Temporary Relocation Numbers'!AL126*Assumptions!G$21</f>
        <v>136292178.88000572</v>
      </c>
      <c r="AM126" s="53">
        <f>'Temporary Relocation Numbers'!AM126*Assumptions!H$21</f>
        <v>71830001.421090931</v>
      </c>
    </row>
    <row r="127" spans="1:39" x14ac:dyDescent="0.35">
      <c r="A127">
        <v>2146</v>
      </c>
      <c r="B127" s="51">
        <f>'Temporary Relocation Numbers'!B127*Assumptions!C$21</f>
        <v>0</v>
      </c>
      <c r="C127" s="51">
        <f>'Temporary Relocation Numbers'!C127*Assumptions!D$21</f>
        <v>0</v>
      </c>
      <c r="D127" s="51">
        <f>'Temporary Relocation Numbers'!D127*Assumptions!E$21</f>
        <v>0</v>
      </c>
      <c r="E127" s="51">
        <f>'Temporary Relocation Numbers'!E127*Assumptions!F$21</f>
        <v>0</v>
      </c>
      <c r="F127" s="51">
        <f>'Temporary Relocation Numbers'!F127*Assumptions!G$21</f>
        <v>0</v>
      </c>
      <c r="G127" s="51">
        <f>'Temporary Relocation Numbers'!G127*Assumptions!H$21</f>
        <v>0</v>
      </c>
      <c r="H127" s="52">
        <f>'Temporary Relocation Numbers'!H127*Assumptions!C$21</f>
        <v>375969.26143639273</v>
      </c>
      <c r="I127" s="52">
        <f>'Temporary Relocation Numbers'!I127*Assumptions!D$21</f>
        <v>437605.27746460028</v>
      </c>
      <c r="J127" s="52">
        <f>'Temporary Relocation Numbers'!J127*Assumptions!E$21</f>
        <v>301067.82579201175</v>
      </c>
      <c r="K127" s="52">
        <f>'Temporary Relocation Numbers'!K127*Assumptions!F$21</f>
        <v>278335.95046912384</v>
      </c>
      <c r="L127" s="52">
        <f>'Temporary Relocation Numbers'!L127*Assumptions!G$21</f>
        <v>223289.94516600459</v>
      </c>
      <c r="M127" s="52">
        <f>'Temporary Relocation Numbers'!M127*Assumptions!H$21</f>
        <v>94526.774625129561</v>
      </c>
      <c r="N127" s="53">
        <f>'Temporary Relocation Numbers'!N127*Assumptions!C$21</f>
        <v>345763921.08977592</v>
      </c>
      <c r="O127" s="53">
        <f>'Temporary Relocation Numbers'!O127*Assumptions!D$21</f>
        <v>674704663.85356247</v>
      </c>
      <c r="P127" s="53">
        <f>'Temporary Relocation Numbers'!P127*Assumptions!E$21</f>
        <v>538314802.34665596</v>
      </c>
      <c r="Q127" s="53">
        <f>'Temporary Relocation Numbers'!Q127*Assumptions!F$21</f>
        <v>225440162.0721069</v>
      </c>
      <c r="R127" s="53">
        <f>'Temporary Relocation Numbers'!R127*Assumptions!G$21</f>
        <v>141067104.86774307</v>
      </c>
      <c r="S127" s="53">
        <f>'Temporary Relocation Numbers'!S127*Assumptions!H$21</f>
        <v>79625131.464169115</v>
      </c>
      <c r="U127">
        <v>2146</v>
      </c>
      <c r="V127" s="51">
        <f>'Temporary Relocation Numbers'!V127*Assumptions!C$21</f>
        <v>0</v>
      </c>
      <c r="W127" s="51">
        <f>'Temporary Relocation Numbers'!W127*Assumptions!D$21</f>
        <v>0</v>
      </c>
      <c r="X127" s="51">
        <f>'Temporary Relocation Numbers'!X127*Assumptions!E$21</f>
        <v>0</v>
      </c>
      <c r="Y127" s="51">
        <f>'Temporary Relocation Numbers'!Y127*Assumptions!F$21</f>
        <v>0</v>
      </c>
      <c r="Z127" s="51">
        <f>'Temporary Relocation Numbers'!Z127*Assumptions!G$21</f>
        <v>0</v>
      </c>
      <c r="AA127" s="51">
        <f>'Temporary Relocation Numbers'!AA127*Assumptions!H$21</f>
        <v>0</v>
      </c>
      <c r="AB127" s="52">
        <f>'Temporary Relocation Numbers'!AB127*Assumptions!C$21</f>
        <v>350018.23556987598</v>
      </c>
      <c r="AC127" s="52">
        <f>'Temporary Relocation Numbers'!AC127*Assumptions!D$21</f>
        <v>399617.62763015338</v>
      </c>
      <c r="AD127" s="52">
        <f>'Temporary Relocation Numbers'!AD127*Assumptions!E$21</f>
        <v>272045.41125568817</v>
      </c>
      <c r="AE127" s="52">
        <f>'Temporary Relocation Numbers'!AE127*Assumptions!F$21</f>
        <v>277619.74123404978</v>
      </c>
      <c r="AF127" s="52">
        <f>'Temporary Relocation Numbers'!AF127*Assumptions!G$21</f>
        <v>218728.80551065033</v>
      </c>
      <c r="AG127" s="52">
        <f>'Temporary Relocation Numbers'!AG127*Assumptions!H$21</f>
        <v>86457.402800582131</v>
      </c>
      <c r="AH127" s="53">
        <f>'Temporary Relocation Numbers'!AH127*Assumptions!C$21</f>
        <v>321897798.5625568</v>
      </c>
      <c r="AI127" s="53">
        <f>'Temporary Relocation Numbers'!AI127*Assumptions!D$21</f>
        <v>616134884.57522476</v>
      </c>
      <c r="AJ127" s="53">
        <f>'Temporary Relocation Numbers'!AJ127*Assumptions!E$21</f>
        <v>486422192.08966762</v>
      </c>
      <c r="AK127" s="53">
        <f>'Temporary Relocation Numbers'!AK127*Assumptions!F$21</f>
        <v>224860063.36132053</v>
      </c>
      <c r="AL127" s="53">
        <f>'Temporary Relocation Numbers'!AL127*Assumptions!G$21</f>
        <v>138185529.67813957</v>
      </c>
      <c r="AM127" s="53">
        <f>'Temporary Relocation Numbers'!AM127*Assumptions!H$21</f>
        <v>72827853.180730894</v>
      </c>
    </row>
    <row r="128" spans="1:39" x14ac:dyDescent="0.35">
      <c r="A128">
        <v>2147</v>
      </c>
      <c r="B128" s="51">
        <f>'Temporary Relocation Numbers'!B128*Assumptions!C$21</f>
        <v>0</v>
      </c>
      <c r="C128" s="51">
        <f>'Temporary Relocation Numbers'!C128*Assumptions!D$21</f>
        <v>0</v>
      </c>
      <c r="D128" s="51">
        <f>'Temporary Relocation Numbers'!D128*Assumptions!E$21</f>
        <v>0</v>
      </c>
      <c r="E128" s="51">
        <f>'Temporary Relocation Numbers'!E128*Assumptions!F$21</f>
        <v>0</v>
      </c>
      <c r="F128" s="51">
        <f>'Temporary Relocation Numbers'!F128*Assumptions!G$21</f>
        <v>0</v>
      </c>
      <c r="G128" s="51">
        <f>'Temporary Relocation Numbers'!G128*Assumptions!H$21</f>
        <v>0</v>
      </c>
      <c r="H128" s="52">
        <f>'Temporary Relocation Numbers'!H128*Assumptions!C$21</f>
        <v>378237.61571617227</v>
      </c>
      <c r="I128" s="52">
        <f>'Temporary Relocation Numbers'!I128*Assumptions!D$21</f>
        <v>440245.50342402724</v>
      </c>
      <c r="J128" s="52">
        <f>'Temporary Relocation Numbers'!J128*Assumptions!E$21</f>
        <v>302884.27346789377</v>
      </c>
      <c r="K128" s="52">
        <f>'Temporary Relocation Numbers'!K128*Assumptions!F$21</f>
        <v>280015.24877678603</v>
      </c>
      <c r="L128" s="52">
        <f>'Temporary Relocation Numbers'!L128*Assumptions!G$21</f>
        <v>224637.13163761658</v>
      </c>
      <c r="M128" s="52">
        <f>'Temporary Relocation Numbers'!M128*Assumptions!H$21</f>
        <v>95097.087775080901</v>
      </c>
      <c r="N128" s="53">
        <f>'Temporary Relocation Numbers'!N128*Assumptions!C$21</f>
        <v>350567222.36018538</v>
      </c>
      <c r="O128" s="53">
        <f>'Temporary Relocation Numbers'!O128*Assumptions!D$21</f>
        <v>684077561.28839219</v>
      </c>
      <c r="P128" s="53">
        <f>'Temporary Relocation Numbers'!P128*Assumptions!E$21</f>
        <v>545792991.99074125</v>
      </c>
      <c r="Q128" s="53">
        <f>'Temporary Relocation Numbers'!Q128*Assumptions!F$21</f>
        <v>228571943.47217131</v>
      </c>
      <c r="R128" s="53">
        <f>'Temporary Relocation Numbers'!R128*Assumptions!G$21</f>
        <v>143026788.2317234</v>
      </c>
      <c r="S128" s="53">
        <f>'Temporary Relocation Numbers'!S128*Assumptions!H$21</f>
        <v>80731272.017853618</v>
      </c>
      <c r="U128">
        <v>2147</v>
      </c>
      <c r="V128" s="51">
        <f>'Temporary Relocation Numbers'!V128*Assumptions!C$21</f>
        <v>0</v>
      </c>
      <c r="W128" s="51">
        <f>'Temporary Relocation Numbers'!W128*Assumptions!D$21</f>
        <v>0</v>
      </c>
      <c r="X128" s="51">
        <f>'Temporary Relocation Numbers'!X128*Assumptions!E$21</f>
        <v>0</v>
      </c>
      <c r="Y128" s="51">
        <f>'Temporary Relocation Numbers'!Y128*Assumptions!F$21</f>
        <v>0</v>
      </c>
      <c r="Z128" s="51">
        <f>'Temporary Relocation Numbers'!Z128*Assumptions!G$21</f>
        <v>0</v>
      </c>
      <c r="AA128" s="51">
        <f>'Temporary Relocation Numbers'!AA128*Assumptions!H$21</f>
        <v>0</v>
      </c>
      <c r="AB128" s="52">
        <f>'Temporary Relocation Numbers'!AB128*Assumptions!C$21</f>
        <v>352130.01821833628</v>
      </c>
      <c r="AC128" s="52">
        <f>'Temporary Relocation Numbers'!AC128*Assumptions!D$21</f>
        <v>402028.66078868072</v>
      </c>
      <c r="AD128" s="52">
        <f>'Temporary Relocation Numbers'!AD128*Assumptions!E$21</f>
        <v>273686.75653630658</v>
      </c>
      <c r="AE128" s="52">
        <f>'Temporary Relocation Numbers'!AE128*Assumptions!F$21</f>
        <v>279294.71840046399</v>
      </c>
      <c r="AF128" s="52">
        <f>'Temporary Relocation Numbers'!AF128*Assumptions!G$21</f>
        <v>220048.47302866916</v>
      </c>
      <c r="AG128" s="52">
        <f>'Temporary Relocation Numbers'!AG128*Assumptions!H$21</f>
        <v>86979.030603110616</v>
      </c>
      <c r="AH128" s="53">
        <f>'Temporary Relocation Numbers'!AH128*Assumptions!C$21</f>
        <v>326369555.1874364</v>
      </c>
      <c r="AI128" s="53">
        <f>'Temporary Relocation Numbers'!AI128*Assumptions!D$21</f>
        <v>624694139.29589117</v>
      </c>
      <c r="AJ128" s="53">
        <f>'Temporary Relocation Numbers'!AJ128*Assumptions!E$21</f>
        <v>493179497.26441139</v>
      </c>
      <c r="AK128" s="53">
        <f>'Temporary Relocation Numbers'!AK128*Assumptions!F$21</f>
        <v>227983786.11586264</v>
      </c>
      <c r="AL128" s="53">
        <f>'Temporary Relocation Numbers'!AL128*Assumptions!G$21</f>
        <v>140105182.62562823</v>
      </c>
      <c r="AM128" s="53">
        <f>'Temporary Relocation Numbers'!AM128*Assumptions!H$21</f>
        <v>73839566.949482888</v>
      </c>
    </row>
    <row r="129" spans="1:39" x14ac:dyDescent="0.35">
      <c r="A129">
        <v>2148</v>
      </c>
      <c r="B129" s="51">
        <f>'Temporary Relocation Numbers'!B129*Assumptions!C$21</f>
        <v>0</v>
      </c>
      <c r="C129" s="51">
        <f>'Temporary Relocation Numbers'!C129*Assumptions!D$21</f>
        <v>0</v>
      </c>
      <c r="D129" s="51">
        <f>'Temporary Relocation Numbers'!D129*Assumptions!E$21</f>
        <v>0</v>
      </c>
      <c r="E129" s="51">
        <f>'Temporary Relocation Numbers'!E129*Assumptions!F$21</f>
        <v>0</v>
      </c>
      <c r="F129" s="51">
        <f>'Temporary Relocation Numbers'!F129*Assumptions!G$21</f>
        <v>0</v>
      </c>
      <c r="G129" s="51">
        <f>'Temporary Relocation Numbers'!G129*Assumptions!H$21</f>
        <v>0</v>
      </c>
      <c r="H129" s="52">
        <f>'Temporary Relocation Numbers'!H129*Assumptions!C$21</f>
        <v>380519.6557720679</v>
      </c>
      <c r="I129" s="52">
        <f>'Temporary Relocation Numbers'!I129*Assumptions!D$21</f>
        <v>442901.65879170352</v>
      </c>
      <c r="J129" s="52">
        <f>'Temporary Relocation Numbers'!J129*Assumptions!E$21</f>
        <v>304711.68040901952</v>
      </c>
      <c r="K129" s="52">
        <f>'Temporary Relocation Numbers'!K129*Assumptions!F$21</f>
        <v>281704.67887950141</v>
      </c>
      <c r="L129" s="52">
        <f>'Temporary Relocation Numbers'!L129*Assumptions!G$21</f>
        <v>225992.44615721537</v>
      </c>
      <c r="M129" s="52">
        <f>'Temporary Relocation Numbers'!M129*Assumptions!H$21</f>
        <v>95670.841824082236</v>
      </c>
      <c r="N129" s="53">
        <f>'Temporary Relocation Numbers'!N129*Assumptions!C$21</f>
        <v>355437250.38167298</v>
      </c>
      <c r="O129" s="53">
        <f>'Temporary Relocation Numbers'!O129*Assumptions!D$21</f>
        <v>693580665.62859917</v>
      </c>
      <c r="P129" s="53">
        <f>'Temporary Relocation Numbers'!P129*Assumptions!E$21</f>
        <v>553375067.53970838</v>
      </c>
      <c r="Q129" s="53">
        <f>'Temporary Relocation Numbers'!Q129*Assumptions!F$21</f>
        <v>231747231.11640993</v>
      </c>
      <c r="R129" s="53">
        <f>'Temporary Relocation Numbers'!R129*Assumptions!G$21</f>
        <v>145013695.22725597</v>
      </c>
      <c r="S129" s="53">
        <f>'Temporary Relocation Numbers'!S129*Assumptions!H$21</f>
        <v>81852778.912566468</v>
      </c>
      <c r="U129">
        <v>2148</v>
      </c>
      <c r="V129" s="51">
        <f>'Temporary Relocation Numbers'!V129*Assumptions!C$21</f>
        <v>0</v>
      </c>
      <c r="W129" s="51">
        <f>'Temporary Relocation Numbers'!W129*Assumptions!D$21</f>
        <v>0</v>
      </c>
      <c r="X129" s="51">
        <f>'Temporary Relocation Numbers'!X129*Assumptions!E$21</f>
        <v>0</v>
      </c>
      <c r="Y129" s="51">
        <f>'Temporary Relocation Numbers'!Y129*Assumptions!F$21</f>
        <v>0</v>
      </c>
      <c r="Z129" s="51">
        <f>'Temporary Relocation Numbers'!Z129*Assumptions!G$21</f>
        <v>0</v>
      </c>
      <c r="AA129" s="51">
        <f>'Temporary Relocation Numbers'!AA129*Assumptions!H$21</f>
        <v>0</v>
      </c>
      <c r="AB129" s="52">
        <f>'Temporary Relocation Numbers'!AB129*Assumptions!C$21</f>
        <v>354254.54199140414</v>
      </c>
      <c r="AC129" s="52">
        <f>'Temporary Relocation Numbers'!AC129*Assumptions!D$21</f>
        <v>404454.24055498914</v>
      </c>
      <c r="AD129" s="52">
        <f>'Temporary Relocation Numbers'!AD129*Assumptions!E$21</f>
        <v>275338.00462806883</v>
      </c>
      <c r="AE129" s="52">
        <f>'Temporary Relocation Numbers'!AE129*Assumptions!F$21</f>
        <v>280979.80129097216</v>
      </c>
      <c r="AF129" s="52">
        <f>'Temporary Relocation Numbers'!AF129*Assumptions!G$21</f>
        <v>221376.10256318623</v>
      </c>
      <c r="AG129" s="52">
        <f>'Temporary Relocation Numbers'!AG129*Assumptions!H$21</f>
        <v>87503.805568930577</v>
      </c>
      <c r="AH129" s="53">
        <f>'Temporary Relocation Numbers'!AH129*Assumptions!C$21</f>
        <v>330903432.79419738</v>
      </c>
      <c r="AI129" s="53">
        <f>'Temporary Relocation Numbers'!AI129*Assumptions!D$21</f>
        <v>633372297.91764724</v>
      </c>
      <c r="AJ129" s="53">
        <f>'Temporary Relocation Numbers'!AJ129*Assumptions!E$21</f>
        <v>500030673.92357212</v>
      </c>
      <c r="AK129" s="53">
        <f>'Temporary Relocation Numbers'!AK129*Assumptions!F$21</f>
        <v>231150903.16506678</v>
      </c>
      <c r="AL129" s="53">
        <f>'Temporary Relocation Numbers'!AL129*Assumptions!G$21</f>
        <v>142051503.10804179</v>
      </c>
      <c r="AM129" s="53">
        <f>'Temporary Relocation Numbers'!AM129*Assumptions!H$21</f>
        <v>74865335.296327993</v>
      </c>
    </row>
    <row r="130" spans="1:39" x14ac:dyDescent="0.35">
      <c r="A130">
        <v>2149</v>
      </c>
      <c r="B130" s="51">
        <f>'Temporary Relocation Numbers'!B130*Assumptions!C$21</f>
        <v>0</v>
      </c>
      <c r="C130" s="51">
        <f>'Temporary Relocation Numbers'!C130*Assumptions!D$21</f>
        <v>0</v>
      </c>
      <c r="D130" s="51">
        <f>'Temporary Relocation Numbers'!D130*Assumptions!E$21</f>
        <v>0</v>
      </c>
      <c r="E130" s="51">
        <f>'Temporary Relocation Numbers'!E130*Assumptions!F$21</f>
        <v>0</v>
      </c>
      <c r="F130" s="51">
        <f>'Temporary Relocation Numbers'!F130*Assumptions!G$21</f>
        <v>0</v>
      </c>
      <c r="G130" s="51">
        <f>'Temporary Relocation Numbers'!G130*Assumptions!H$21</f>
        <v>0</v>
      </c>
      <c r="H130" s="52">
        <f>'Temporary Relocation Numbers'!H130*Assumptions!C$21</f>
        <v>382815.46417516202</v>
      </c>
      <c r="I130" s="52">
        <f>'Temporary Relocation Numbers'!I130*Assumptions!D$21</f>
        <v>445573.83967533032</v>
      </c>
      <c r="J130" s="52">
        <f>'Temporary Relocation Numbers'!J130*Assumptions!E$21</f>
        <v>306550.112736476</v>
      </c>
      <c r="K130" s="52">
        <f>'Temporary Relocation Numbers'!K130*Assumptions!F$21</f>
        <v>283404.30190593965</v>
      </c>
      <c r="L130" s="52">
        <f>'Temporary Relocation Numbers'!L130*Assumptions!G$21</f>
        <v>227355.93776416226</v>
      </c>
      <c r="M130" s="52">
        <f>'Temporary Relocation Numbers'!M130*Assumptions!H$21</f>
        <v>96248.057532283128</v>
      </c>
      <c r="N130" s="53">
        <f>'Temporary Relocation Numbers'!N130*Assumptions!C$21</f>
        <v>360374932.11239898</v>
      </c>
      <c r="O130" s="53">
        <f>'Temporary Relocation Numbers'!O130*Assumptions!D$21</f>
        <v>703215785.68926144</v>
      </c>
      <c r="P130" s="53">
        <f>'Temporary Relocation Numbers'!P130*Assumptions!E$21</f>
        <v>561062472.16118801</v>
      </c>
      <c r="Q130" s="53">
        <f>'Temporary Relocation Numbers'!Q130*Assumptions!F$21</f>
        <v>234966629.38713443</v>
      </c>
      <c r="R130" s="53">
        <f>'Temporary Relocation Numbers'!R130*Assumptions!G$21</f>
        <v>147028204.04100522</v>
      </c>
      <c r="S130" s="53">
        <f>'Temporary Relocation Numbers'!S130*Assumptions!H$21</f>
        <v>82989865.615245357</v>
      </c>
      <c r="U130">
        <v>2149</v>
      </c>
      <c r="V130" s="51">
        <f>'Temporary Relocation Numbers'!V130*Assumptions!C$21</f>
        <v>0</v>
      </c>
      <c r="W130" s="51">
        <f>'Temporary Relocation Numbers'!W130*Assumptions!D$21</f>
        <v>0</v>
      </c>
      <c r="X130" s="51">
        <f>'Temporary Relocation Numbers'!X130*Assumptions!E$21</f>
        <v>0</v>
      </c>
      <c r="Y130" s="51">
        <f>'Temporary Relocation Numbers'!Y130*Assumptions!F$21</f>
        <v>0</v>
      </c>
      <c r="Z130" s="51">
        <f>'Temporary Relocation Numbers'!Z130*Assumptions!G$21</f>
        <v>0</v>
      </c>
      <c r="AA130" s="51">
        <f>'Temporary Relocation Numbers'!AA130*Assumptions!H$21</f>
        <v>0</v>
      </c>
      <c r="AB130" s="52">
        <f>'Temporary Relocation Numbers'!AB130*Assumptions!C$21</f>
        <v>356391.88376074831</v>
      </c>
      <c r="AC130" s="52">
        <f>'Temporary Relocation Numbers'!AC130*Assumptions!D$21</f>
        <v>406894.45469385985</v>
      </c>
      <c r="AD130" s="52">
        <f>'Temporary Relocation Numbers'!AD130*Assumptions!E$21</f>
        <v>276999.21527810412</v>
      </c>
      <c r="AE130" s="52">
        <f>'Temporary Relocation Numbers'!AE130*Assumptions!F$21</f>
        <v>282675.05087694881</v>
      </c>
      <c r="AF130" s="52">
        <f>'Temporary Relocation Numbers'!AF130*Assumptions!G$21</f>
        <v>222711.7421518366</v>
      </c>
      <c r="AG130" s="52">
        <f>'Temporary Relocation Numbers'!AG130*Assumptions!H$21</f>
        <v>88031.746685980805</v>
      </c>
      <c r="AH130" s="53">
        <f>'Temporary Relocation Numbers'!AH130*Assumptions!C$21</f>
        <v>335500294.35833544</v>
      </c>
      <c r="AI130" s="53">
        <f>'Temporary Relocation Numbers'!AI130*Assumptions!D$21</f>
        <v>642171012.23590636</v>
      </c>
      <c r="AJ130" s="53">
        <f>'Temporary Relocation Numbers'!AJ130*Assumptions!E$21</f>
        <v>506977026.11593181</v>
      </c>
      <c r="AK130" s="53">
        <f>'Temporary Relocation Numbers'!AK130*Assumptions!F$21</f>
        <v>234362017.33605859</v>
      </c>
      <c r="AL130" s="53">
        <f>'Temporary Relocation Numbers'!AL130*Assumptions!G$21</f>
        <v>144024861.58683252</v>
      </c>
      <c r="AM130" s="53">
        <f>'Temporary Relocation Numbers'!AM130*Assumptions!H$21</f>
        <v>75905353.465387121</v>
      </c>
    </row>
    <row r="131" spans="1:39" x14ac:dyDescent="0.35">
      <c r="A131">
        <v>2150</v>
      </c>
      <c r="B131" s="51">
        <f>'Temporary Relocation Numbers'!B131*Assumptions!C$21</f>
        <v>0</v>
      </c>
      <c r="C131" s="51">
        <f>'Temporary Relocation Numbers'!C131*Assumptions!D$21</f>
        <v>0</v>
      </c>
      <c r="D131" s="51">
        <f>'Temporary Relocation Numbers'!D131*Assumptions!E$21</f>
        <v>0</v>
      </c>
      <c r="E131" s="51">
        <f>'Temporary Relocation Numbers'!E131*Assumptions!F$21</f>
        <v>0</v>
      </c>
      <c r="F131" s="51">
        <f>'Temporary Relocation Numbers'!F131*Assumptions!G$21</f>
        <v>0</v>
      </c>
      <c r="G131" s="51">
        <f>'Temporary Relocation Numbers'!G131*Assumptions!H$21</f>
        <v>0</v>
      </c>
      <c r="H131" s="52">
        <f>'Temporary Relocation Numbers'!H131*Assumptions!C$21</f>
        <v>385125.12399471732</v>
      </c>
      <c r="I131" s="52">
        <f>'Temporary Relocation Numbers'!I131*Assumptions!D$21</f>
        <v>448262.14276245993</v>
      </c>
      <c r="J131" s="52">
        <f>'Temporary Relocation Numbers'!J131*Assumptions!E$21</f>
        <v>308399.63697028178</v>
      </c>
      <c r="K131" s="52">
        <f>'Temporary Relocation Numbers'!K131*Assumptions!F$21</f>
        <v>285114.1793535804</v>
      </c>
      <c r="L131" s="52">
        <f>'Temporary Relocation Numbers'!L131*Assumptions!G$21</f>
        <v>228727.6557936903</v>
      </c>
      <c r="M131" s="52">
        <f>'Temporary Relocation Numbers'!M131*Assumptions!H$21</f>
        <v>96828.755785086309</v>
      </c>
      <c r="N131" s="53">
        <f>'Temporary Relocation Numbers'!N131*Assumptions!C$21</f>
        <v>365381207.38768959</v>
      </c>
      <c r="O131" s="53">
        <f>'Temporary Relocation Numbers'!O131*Assumptions!D$21</f>
        <v>712984755.41324925</v>
      </c>
      <c r="P131" s="53">
        <f>'Temporary Relocation Numbers'!P131*Assumptions!E$21</f>
        <v>568856669.07108259</v>
      </c>
      <c r="Q131" s="53">
        <f>'Temporary Relocation Numbers'!Q131*Assumptions!F$21</f>
        <v>238230751.06264624</v>
      </c>
      <c r="R131" s="53">
        <f>'Temporary Relocation Numbers'!R131*Assumptions!G$21</f>
        <v>149070698.11334899</v>
      </c>
      <c r="S131" s="53">
        <f>'Temporary Relocation Numbers'!S131*Assumptions!H$21</f>
        <v>84142748.558278993</v>
      </c>
      <c r="U131">
        <v>2150</v>
      </c>
      <c r="V131" s="51">
        <f>'Temporary Relocation Numbers'!V131*Assumptions!C$21</f>
        <v>0</v>
      </c>
      <c r="W131" s="51">
        <f>'Temporary Relocation Numbers'!W131*Assumptions!D$21</f>
        <v>0</v>
      </c>
      <c r="X131" s="51">
        <f>'Temporary Relocation Numbers'!X131*Assumptions!E$21</f>
        <v>0</v>
      </c>
      <c r="Y131" s="51">
        <f>'Temporary Relocation Numbers'!Y131*Assumptions!F$21</f>
        <v>0</v>
      </c>
      <c r="Z131" s="51">
        <f>'Temporary Relocation Numbers'!Z131*Assumptions!G$21</f>
        <v>0</v>
      </c>
      <c r="AA131" s="51">
        <f>'Temporary Relocation Numbers'!AA131*Assumptions!H$21</f>
        <v>0</v>
      </c>
      <c r="AB131" s="52">
        <f>'Temporary Relocation Numbers'!AB131*Assumptions!C$21</f>
        <v>358542.12086183153</v>
      </c>
      <c r="AC131" s="52">
        <f>'Temporary Relocation Numbers'!AC131*Assumptions!D$21</f>
        <v>409349.39149958995</v>
      </c>
      <c r="AD131" s="52">
        <f>'Temporary Relocation Numbers'!AD131*Assumptions!E$21</f>
        <v>278670.44859401695</v>
      </c>
      <c r="AE131" s="52">
        <f>'Temporary Relocation Numbers'!AE131*Assumptions!F$21</f>
        <v>284380.52849762945</v>
      </c>
      <c r="AF131" s="52">
        <f>'Temporary Relocation Numbers'!AF131*Assumptions!G$21</f>
        <v>224055.44012208347</v>
      </c>
      <c r="AG131" s="52">
        <f>'Temporary Relocation Numbers'!AG131*Assumptions!H$21</f>
        <v>88562.873056760945</v>
      </c>
      <c r="AH131" s="53">
        <f>'Temporary Relocation Numbers'!AH131*Assumptions!C$21</f>
        <v>340161014.84367424</v>
      </c>
      <c r="AI131" s="53">
        <f>'Temporary Relocation Numbers'!AI131*Assumptions!D$21</f>
        <v>651091956.99258041</v>
      </c>
      <c r="AJ131" s="53">
        <f>'Temporary Relocation Numbers'!AJ131*Assumptions!E$21</f>
        <v>514019876.00592607</v>
      </c>
      <c r="AK131" s="53">
        <f>'Temporary Relocation Numbers'!AK131*Assumptions!F$21</f>
        <v>237617739.83034903</v>
      </c>
      <c r="AL131" s="53">
        <f>'Temporary Relocation Numbers'!AL131*Assumptions!G$21</f>
        <v>146025633.66984859</v>
      </c>
      <c r="AM131" s="53">
        <f>'Temporary Relocation Numbers'!AM131*Assumptions!H$21</f>
        <v>76959819.413083613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DA5FC-CF39-4227-BAD0-B8444F1562EF}">
  <sheetPr>
    <tabColor rgb="FFFFC000"/>
  </sheetPr>
  <dimension ref="A1:AM131"/>
  <sheetViews>
    <sheetView topLeftCell="J1" zoomScale="115" zoomScaleNormal="115" workbookViewId="0">
      <selection activeCell="H4" sqref="H4"/>
    </sheetView>
  </sheetViews>
  <sheetFormatPr defaultColWidth="8.81640625" defaultRowHeight="14.5" x14ac:dyDescent="0.35"/>
  <cols>
    <col min="2" max="2" width="13.81640625" style="30" bestFit="1" customWidth="1"/>
    <col min="3" max="4" width="14.54296875" style="30" bestFit="1" customWidth="1"/>
    <col min="5" max="7" width="13.81640625" style="30" bestFit="1" customWidth="1"/>
    <col min="8" max="9" width="14.81640625" style="32" bestFit="1" customWidth="1"/>
    <col min="10" max="13" width="13.81640625" style="32" bestFit="1" customWidth="1"/>
    <col min="14" max="14" width="16.1796875" style="34" bestFit="1" customWidth="1"/>
    <col min="15" max="16" width="17.453125" style="34" bestFit="1" customWidth="1"/>
    <col min="17" max="17" width="16.1796875" style="34" bestFit="1" customWidth="1"/>
    <col min="18" max="19" width="15.81640625" style="34" bestFit="1" customWidth="1"/>
    <col min="22" max="22" width="13.81640625" style="30" bestFit="1" customWidth="1"/>
    <col min="23" max="24" width="14.54296875" style="30" bestFit="1" customWidth="1"/>
    <col min="25" max="27" width="13.81640625" style="30" bestFit="1" customWidth="1"/>
    <col min="28" max="29" width="14.81640625" style="32" bestFit="1" customWidth="1"/>
    <col min="30" max="33" width="13.81640625" style="32" bestFit="1" customWidth="1"/>
    <col min="34" max="34" width="16.1796875" style="34" bestFit="1" customWidth="1"/>
    <col min="35" max="36" width="17.453125" style="34" bestFit="1" customWidth="1"/>
    <col min="37" max="37" width="16.1796875" style="34" bestFit="1" customWidth="1"/>
    <col min="38" max="39" width="15.81640625" style="34" bestFit="1" customWidth="1"/>
  </cols>
  <sheetData>
    <row r="1" spans="1:39" x14ac:dyDescent="0.35">
      <c r="A1" t="s">
        <v>137</v>
      </c>
      <c r="U1" t="s">
        <v>137</v>
      </c>
    </row>
    <row r="2" spans="1:39" x14ac:dyDescent="0.35">
      <c r="B2" s="30" t="s">
        <v>126</v>
      </c>
      <c r="H2" s="32" t="s">
        <v>127</v>
      </c>
      <c r="N2" s="34" t="s">
        <v>128</v>
      </c>
      <c r="V2" s="30" t="s">
        <v>126</v>
      </c>
      <c r="AB2" s="32" t="s">
        <v>127</v>
      </c>
      <c r="AH2" s="34" t="s">
        <v>128</v>
      </c>
    </row>
    <row r="3" spans="1:39" x14ac:dyDescent="0.35">
      <c r="A3" s="1" t="s">
        <v>0</v>
      </c>
      <c r="B3" s="31" t="s">
        <v>1</v>
      </c>
      <c r="C3" s="31" t="s">
        <v>2</v>
      </c>
      <c r="D3" s="31" t="s">
        <v>3</v>
      </c>
      <c r="E3" s="31" t="s">
        <v>4</v>
      </c>
      <c r="F3" s="31" t="s">
        <v>5</v>
      </c>
      <c r="G3" s="31" t="s">
        <v>6</v>
      </c>
      <c r="H3" s="33" t="s">
        <v>1</v>
      </c>
      <c r="I3" s="33" t="s">
        <v>2</v>
      </c>
      <c r="J3" s="33" t="s">
        <v>3</v>
      </c>
      <c r="K3" s="33" t="s">
        <v>4</v>
      </c>
      <c r="L3" s="33" t="s">
        <v>5</v>
      </c>
      <c r="M3" s="33" t="s">
        <v>6</v>
      </c>
      <c r="N3" s="35" t="s">
        <v>1</v>
      </c>
      <c r="O3" s="35" t="s">
        <v>2</v>
      </c>
      <c r="P3" s="35" t="s">
        <v>3</v>
      </c>
      <c r="Q3" s="35" t="s">
        <v>4</v>
      </c>
      <c r="R3" s="35" t="s">
        <v>5</v>
      </c>
      <c r="S3" s="35" t="s">
        <v>6</v>
      </c>
      <c r="U3" s="1" t="s">
        <v>0</v>
      </c>
      <c r="V3" s="31" t="s">
        <v>1</v>
      </c>
      <c r="W3" s="31" t="s">
        <v>2</v>
      </c>
      <c r="X3" s="31" t="s">
        <v>3</v>
      </c>
      <c r="Y3" s="31" t="s">
        <v>4</v>
      </c>
      <c r="Z3" s="31" t="s">
        <v>5</v>
      </c>
      <c r="AA3" s="31" t="s">
        <v>6</v>
      </c>
      <c r="AB3" s="33" t="s">
        <v>1</v>
      </c>
      <c r="AC3" s="33" t="s">
        <v>2</v>
      </c>
      <c r="AD3" s="33" t="s">
        <v>3</v>
      </c>
      <c r="AE3" s="33" t="s">
        <v>4</v>
      </c>
      <c r="AF3" s="33" t="s">
        <v>5</v>
      </c>
      <c r="AG3" s="33" t="s">
        <v>6</v>
      </c>
      <c r="AH3" s="35" t="s">
        <v>1</v>
      </c>
      <c r="AI3" s="35" t="s">
        <v>2</v>
      </c>
      <c r="AJ3" s="35" t="s">
        <v>3</v>
      </c>
      <c r="AK3" s="35" t="s">
        <v>4</v>
      </c>
      <c r="AL3" s="35" t="s">
        <v>5</v>
      </c>
      <c r="AM3" s="35" t="s">
        <v>6</v>
      </c>
    </row>
    <row r="4" spans="1:39" x14ac:dyDescent="0.35">
      <c r="A4">
        <v>2023</v>
      </c>
      <c r="B4" s="51">
        <f>'Temporary Relocation Numbers'!B4*Assumptions!C$45</f>
        <v>0</v>
      </c>
      <c r="C4" s="51">
        <f>'Temporary Relocation Numbers'!C4*Assumptions!D$45</f>
        <v>0</v>
      </c>
      <c r="D4" s="51">
        <f>'Temporary Relocation Numbers'!D4*Assumptions!E$45</f>
        <v>0</v>
      </c>
      <c r="E4" s="51">
        <f>'Temporary Relocation Numbers'!E4*Assumptions!F$45</f>
        <v>0</v>
      </c>
      <c r="F4" s="51">
        <f>'Temporary Relocation Numbers'!F4*Assumptions!G$45</f>
        <v>0</v>
      </c>
      <c r="G4" s="51">
        <f>'Temporary Relocation Numbers'!G4*Assumptions!H$45</f>
        <v>0</v>
      </c>
      <c r="H4" s="52">
        <f>'Temporary Relocation Numbers'!H4*Assumptions!C$45</f>
        <v>27044.509751332331</v>
      </c>
      <c r="I4" s="52">
        <f>'Temporary Relocation Numbers'!I4*Assumptions!D$45</f>
        <v>27957.181302084824</v>
      </c>
      <c r="J4" s="52">
        <f>'Temporary Relocation Numbers'!J4*Assumptions!E$45</f>
        <v>19448.777248105198</v>
      </c>
      <c r="K4" s="52">
        <f>'Temporary Relocation Numbers'!K4*Assumptions!F$45</f>
        <v>14104.274496304248</v>
      </c>
      <c r="L4" s="52">
        <f>'Temporary Relocation Numbers'!L4*Assumptions!G$45</f>
        <v>14676.179734028816</v>
      </c>
      <c r="M4" s="52">
        <f>'Temporary Relocation Numbers'!M4*Assumptions!H$45</f>
        <v>6390.7241004027856</v>
      </c>
      <c r="N4" s="53">
        <f>'Temporary Relocation Numbers'!N4*Assumptions!C$45</f>
        <v>9551203.1447805855</v>
      </c>
      <c r="O4" s="53">
        <f>'Temporary Relocation Numbers'!O4*Assumptions!D$45</f>
        <v>16552979.522232238</v>
      </c>
      <c r="P4" s="53">
        <f>'Temporary Relocation Numbers'!P4*Assumptions!E$45</f>
        <v>13354139.592365135</v>
      </c>
      <c r="Q4" s="53">
        <f>'Temporary Relocation Numbers'!Q4*Assumptions!F$45</f>
        <v>4386967.013030475</v>
      </c>
      <c r="R4" s="53">
        <f>'Temporary Relocation Numbers'!R4*Assumptions!G$45</f>
        <v>3560584.047207946</v>
      </c>
      <c r="S4" s="53">
        <f>'Temporary Relocation Numbers'!S4*Assumptions!H$45</f>
        <v>2067269.1571764168</v>
      </c>
      <c r="U4">
        <v>2023</v>
      </c>
      <c r="V4" s="51">
        <f>'Temporary Relocation Numbers'!V4*Assumptions!C$45</f>
        <v>0</v>
      </c>
      <c r="W4" s="51">
        <f>'Temporary Relocation Numbers'!W4*Assumptions!D$45</f>
        <v>0</v>
      </c>
      <c r="X4" s="51">
        <f>'Temporary Relocation Numbers'!X4*Assumptions!E$45</f>
        <v>0</v>
      </c>
      <c r="Y4" s="51">
        <f>'Temporary Relocation Numbers'!Y4*Assumptions!F$45</f>
        <v>0</v>
      </c>
      <c r="Z4" s="51">
        <f>'Temporary Relocation Numbers'!Z4*Assumptions!G$45</f>
        <v>0</v>
      </c>
      <c r="AA4" s="51">
        <f>'Temporary Relocation Numbers'!AA4*Assumptions!H$45</f>
        <v>0</v>
      </c>
      <c r="AB4" s="52">
        <f>'Temporary Relocation Numbers'!AB4*Assumptions!C$45</f>
        <v>25177.780621874434</v>
      </c>
      <c r="AC4" s="52">
        <f>'Temporary Relocation Numbers'!AC4*Assumptions!D$45</f>
        <v>25530.273610717588</v>
      </c>
      <c r="AD4" s="52">
        <f>'Temporary Relocation Numbers'!AD4*Assumptions!E$45</f>
        <v>17573.948963036077</v>
      </c>
      <c r="AE4" s="52">
        <f>'Temporary Relocation Numbers'!AE4*Assumptions!F$45</f>
        <v>14067.981622059142</v>
      </c>
      <c r="AF4" s="52">
        <f>'Temporary Relocation Numbers'!AF4*Assumptions!G$45</f>
        <v>14376.389677095342</v>
      </c>
      <c r="AG4" s="52">
        <f>'Temporary Relocation Numbers'!AG4*Assumptions!H$45</f>
        <v>5845.1736021576226</v>
      </c>
      <c r="AH4" s="53">
        <f>'Temporary Relocation Numbers'!AH4*Assumptions!C$45</f>
        <v>8891937.7598403618</v>
      </c>
      <c r="AI4" s="53">
        <f>'Temporary Relocation Numbers'!AI4*Assumptions!D$45</f>
        <v>15116048.063245922</v>
      </c>
      <c r="AJ4" s="53">
        <f>'Temporary Relocation Numbers'!AJ4*Assumptions!E$45</f>
        <v>12066823.772396719</v>
      </c>
      <c r="AK4" s="53">
        <f>'Temporary Relocation Numbers'!AK4*Assumptions!F$45</f>
        <v>4375678.5456822915</v>
      </c>
      <c r="AL4" s="53">
        <f>'Temporary Relocation Numbers'!AL4*Assumptions!G$45</f>
        <v>3487852.0615295544</v>
      </c>
      <c r="AM4" s="53">
        <f>'Temporary Relocation Numbers'!AM4*Assumptions!H$45</f>
        <v>1890794.676196496</v>
      </c>
    </row>
    <row r="5" spans="1:39" x14ac:dyDescent="0.35">
      <c r="A5">
        <v>2024</v>
      </c>
      <c r="B5" s="51">
        <f>'Temporary Relocation Numbers'!B5*Assumptions!C$45</f>
        <v>0</v>
      </c>
      <c r="C5" s="51">
        <f>'Temporary Relocation Numbers'!C5*Assumptions!D$45</f>
        <v>0</v>
      </c>
      <c r="D5" s="51">
        <f>'Temporary Relocation Numbers'!D5*Assumptions!E$45</f>
        <v>0</v>
      </c>
      <c r="E5" s="51">
        <f>'Temporary Relocation Numbers'!E5*Assumptions!F$45</f>
        <v>0</v>
      </c>
      <c r="F5" s="51">
        <f>'Temporary Relocation Numbers'!F5*Assumptions!G$45</f>
        <v>0</v>
      </c>
      <c r="G5" s="51">
        <f>'Temporary Relocation Numbers'!G5*Assumptions!H$45</f>
        <v>0</v>
      </c>
      <c r="H5" s="52">
        <f>'Temporary Relocation Numbers'!H5*Assumptions!C$45</f>
        <v>27207.678754044409</v>
      </c>
      <c r="I5" s="52">
        <f>'Temporary Relocation Numbers'!I5*Assumptions!D$45</f>
        <v>28125.856772028488</v>
      </c>
      <c r="J5" s="52">
        <f>'Temporary Relocation Numbers'!J5*Assumptions!E$45</f>
        <v>19566.118535365404</v>
      </c>
      <c r="K5" s="52">
        <f>'Temporary Relocation Numbers'!K5*Assumptions!F$45</f>
        <v>14189.370525949451</v>
      </c>
      <c r="L5" s="52">
        <f>'Temporary Relocation Numbers'!L5*Assumptions!G$45</f>
        <v>14764.726268347362</v>
      </c>
      <c r="M5" s="52">
        <f>'Temporary Relocation Numbers'!M5*Assumptions!H$45</f>
        <v>6429.2815779706452</v>
      </c>
      <c r="N5" s="53">
        <f>'Temporary Relocation Numbers'!N5*Assumptions!C$45</f>
        <v>9683887.0467176884</v>
      </c>
      <c r="O5" s="53">
        <f>'Temporary Relocation Numbers'!O5*Assumptions!D$45</f>
        <v>16782931.066388745</v>
      </c>
      <c r="P5" s="53">
        <f>'Temporary Relocation Numbers'!P5*Assumptions!E$45</f>
        <v>13539653.325166017</v>
      </c>
      <c r="Q5" s="53">
        <f>'Temporary Relocation Numbers'!Q5*Assumptions!F$45</f>
        <v>4447910.1101602139</v>
      </c>
      <c r="R5" s="53">
        <f>'Temporary Relocation Numbers'!R5*Assumptions!G$45</f>
        <v>3610047.1543576168</v>
      </c>
      <c r="S5" s="53">
        <f>'Temporary Relocation Numbers'!S5*Assumptions!H$45</f>
        <v>2095987.3546611266</v>
      </c>
      <c r="U5">
        <v>2024</v>
      </c>
      <c r="V5" s="51">
        <f>'Temporary Relocation Numbers'!V5*Assumptions!C$45</f>
        <v>0</v>
      </c>
      <c r="W5" s="51">
        <f>'Temporary Relocation Numbers'!W5*Assumptions!D$45</f>
        <v>0</v>
      </c>
      <c r="X5" s="51">
        <f>'Temporary Relocation Numbers'!X5*Assumptions!E$45</f>
        <v>0</v>
      </c>
      <c r="Y5" s="51">
        <f>'Temporary Relocation Numbers'!Y5*Assumptions!F$45</f>
        <v>0</v>
      </c>
      <c r="Z5" s="51">
        <f>'Temporary Relocation Numbers'!Z5*Assumptions!G$45</f>
        <v>0</v>
      </c>
      <c r="AA5" s="51">
        <f>'Temporary Relocation Numbers'!AA5*Assumptions!H$45</f>
        <v>0</v>
      </c>
      <c r="AB5" s="52">
        <f>'Temporary Relocation Numbers'!AB5*Assumptions!C$45</f>
        <v>25329.68699371659</v>
      </c>
      <c r="AC5" s="52">
        <f>'Temporary Relocation Numbers'!AC5*Assumptions!D$45</f>
        <v>25684.306696261763</v>
      </c>
      <c r="AD5" s="52">
        <f>'Temporary Relocation Numbers'!AD5*Assumptions!E$45</f>
        <v>17679.978754382919</v>
      </c>
      <c r="AE5" s="52">
        <f>'Temporary Relocation Numbers'!AE5*Assumptions!F$45</f>
        <v>14152.858684078361</v>
      </c>
      <c r="AF5" s="52">
        <f>'Temporary Relocation Numbers'!AF5*Assumptions!G$45</f>
        <v>14463.12747296521</v>
      </c>
      <c r="AG5" s="52">
        <f>'Temporary Relocation Numbers'!AG5*Assumptions!H$45</f>
        <v>5880.4395824291278</v>
      </c>
      <c r="AH5" s="53">
        <f>'Temporary Relocation Numbers'!AH5*Assumptions!C$45</f>
        <v>9015463.2445225939</v>
      </c>
      <c r="AI5" s="53">
        <f>'Temporary Relocation Numbers'!AI5*Assumptions!D$45</f>
        <v>15326037.968025224</v>
      </c>
      <c r="AJ5" s="53">
        <f>'Temporary Relocation Numbers'!AJ5*Assumptions!E$45</f>
        <v>12234454.304156894</v>
      </c>
      <c r="AK5" s="53">
        <f>'Temporary Relocation Numbers'!AK5*Assumptions!F$45</f>
        <v>4436464.825092636</v>
      </c>
      <c r="AL5" s="53">
        <f>'Temporary Relocation Numbers'!AL5*Assumptions!G$45</f>
        <v>3536304.7866876409</v>
      </c>
      <c r="AM5" s="53">
        <f>'Temporary Relocation Numbers'!AM5*Assumptions!H$45</f>
        <v>1917061.316283274</v>
      </c>
    </row>
    <row r="6" spans="1:39" x14ac:dyDescent="0.35">
      <c r="A6">
        <v>2025</v>
      </c>
      <c r="B6" s="51">
        <f>'Temporary Relocation Numbers'!B6*Assumptions!C$45</f>
        <v>0</v>
      </c>
      <c r="C6" s="51">
        <f>'Temporary Relocation Numbers'!C6*Assumptions!D$45</f>
        <v>0</v>
      </c>
      <c r="D6" s="51">
        <f>'Temporary Relocation Numbers'!D6*Assumptions!E$45</f>
        <v>0</v>
      </c>
      <c r="E6" s="51">
        <f>'Temporary Relocation Numbers'!E6*Assumptions!F$45</f>
        <v>0</v>
      </c>
      <c r="F6" s="51">
        <f>'Temporary Relocation Numbers'!F6*Assumptions!G$45</f>
        <v>0</v>
      </c>
      <c r="G6" s="51">
        <f>'Temporary Relocation Numbers'!G6*Assumptions!H$45</f>
        <v>0</v>
      </c>
      <c r="H6" s="52">
        <f>'Temporary Relocation Numbers'!H6*Assumptions!C$45</f>
        <v>27371.832212518151</v>
      </c>
      <c r="I6" s="52">
        <f>'Temporary Relocation Numbers'!I6*Assumptions!D$45</f>
        <v>28295.549920179881</v>
      </c>
      <c r="J6" s="52">
        <f>'Temporary Relocation Numbers'!J6*Assumptions!E$45</f>
        <v>19684.167783723649</v>
      </c>
      <c r="K6" s="52">
        <f>'Temporary Relocation Numbers'!K6*Assumptions!F$45</f>
        <v>14274.979969755963</v>
      </c>
      <c r="L6" s="52">
        <f>'Temporary Relocation Numbers'!L6*Assumptions!G$45</f>
        <v>14853.807034930842</v>
      </c>
      <c r="M6" s="52">
        <f>'Temporary Relocation Numbers'!M6*Assumptions!H$45</f>
        <v>6468.0716863097678</v>
      </c>
      <c r="N6" s="53">
        <f>'Temporary Relocation Numbers'!N6*Assumptions!C$45</f>
        <v>9818414.1738031209</v>
      </c>
      <c r="O6" s="53">
        <f>'Temporary Relocation Numbers'!O6*Assumptions!D$45</f>
        <v>17016077.063398216</v>
      </c>
      <c r="P6" s="53">
        <f>'Temporary Relocation Numbers'!P6*Assumptions!E$45</f>
        <v>13727744.187314671</v>
      </c>
      <c r="Q6" s="53">
        <f>'Temporary Relocation Numbers'!Q6*Assumptions!F$45</f>
        <v>4509699.8197848136</v>
      </c>
      <c r="R6" s="53">
        <f>'Temporary Relocation Numbers'!R6*Assumptions!G$45</f>
        <v>3660197.3956786655</v>
      </c>
      <c r="S6" s="53">
        <f>'Temporary Relocation Numbers'!S6*Assumptions!H$45</f>
        <v>2125104.501099295</v>
      </c>
      <c r="U6">
        <v>2025</v>
      </c>
      <c r="V6" s="51">
        <f>'Temporary Relocation Numbers'!V6*Assumptions!C$45</f>
        <v>0</v>
      </c>
      <c r="W6" s="51">
        <f>'Temporary Relocation Numbers'!W6*Assumptions!D$45</f>
        <v>0</v>
      </c>
      <c r="X6" s="51">
        <f>'Temporary Relocation Numbers'!X6*Assumptions!E$45</f>
        <v>0</v>
      </c>
      <c r="Y6" s="51">
        <f>'Temporary Relocation Numbers'!Y6*Assumptions!F$45</f>
        <v>0</v>
      </c>
      <c r="Z6" s="51">
        <f>'Temporary Relocation Numbers'!Z6*Assumptions!G$45</f>
        <v>0</v>
      </c>
      <c r="AA6" s="51">
        <f>'Temporary Relocation Numbers'!AA6*Assumptions!H$45</f>
        <v>0</v>
      </c>
      <c r="AB6" s="52">
        <f>'Temporary Relocation Numbers'!AB6*Assumptions!C$45</f>
        <v>25482.509869922374</v>
      </c>
      <c r="AC6" s="52">
        <f>'Temporary Relocation Numbers'!AC6*Assumptions!D$45</f>
        <v>25839.269117378444</v>
      </c>
      <c r="AD6" s="52">
        <f>'Temporary Relocation Numbers'!AD6*Assumptions!E$45</f>
        <v>17786.648260609833</v>
      </c>
      <c r="AE6" s="52">
        <f>'Temporary Relocation Numbers'!AE6*Assumptions!F$45</f>
        <v>14238.247839150483</v>
      </c>
      <c r="AF6" s="52">
        <f>'Temporary Relocation Numbers'!AF6*Assumptions!G$45</f>
        <v>14550.388588347241</v>
      </c>
      <c r="AG6" s="52">
        <f>'Temporary Relocation Numbers'!AG6*Assumptions!H$45</f>
        <v>5915.9183347154885</v>
      </c>
      <c r="AH6" s="53">
        <f>'Temporary Relocation Numbers'!AH6*Assumptions!C$45</f>
        <v>9140704.7269747276</v>
      </c>
      <c r="AI6" s="53">
        <f>'Temporary Relocation Numbers'!AI6*Assumptions!D$45</f>
        <v>15538945.021514609</v>
      </c>
      <c r="AJ6" s="53">
        <f>'Temporary Relocation Numbers'!AJ6*Assumptions!E$45</f>
        <v>12404413.53448002</v>
      </c>
      <c r="AK6" s="53">
        <f>'Temporary Relocation Numbers'!AK6*Assumptions!F$45</f>
        <v>4498095.5385092665</v>
      </c>
      <c r="AL6" s="53">
        <f>'Temporary Relocation Numbers'!AL6*Assumptions!G$45</f>
        <v>3585430.6099398653</v>
      </c>
      <c r="AM6" s="53">
        <f>'Temporary Relocation Numbers'!AM6*Assumptions!H$45</f>
        <v>1943692.8486506017</v>
      </c>
    </row>
    <row r="7" spans="1:39" x14ac:dyDescent="0.35">
      <c r="A7">
        <v>2026</v>
      </c>
      <c r="B7" s="51">
        <f>'Temporary Relocation Numbers'!B7*Assumptions!C$45</f>
        <v>0</v>
      </c>
      <c r="C7" s="51">
        <f>'Temporary Relocation Numbers'!C7*Assumptions!D$45</f>
        <v>0</v>
      </c>
      <c r="D7" s="51">
        <f>'Temporary Relocation Numbers'!D7*Assumptions!E$45</f>
        <v>0</v>
      </c>
      <c r="E7" s="51">
        <f>'Temporary Relocation Numbers'!E7*Assumptions!F$45</f>
        <v>0</v>
      </c>
      <c r="F7" s="51">
        <f>'Temporary Relocation Numbers'!F7*Assumptions!G$45</f>
        <v>0</v>
      </c>
      <c r="G7" s="51">
        <f>'Temporary Relocation Numbers'!G7*Assumptions!H$45</f>
        <v>0</v>
      </c>
      <c r="H7" s="52">
        <f>'Temporary Relocation Numbers'!H7*Assumptions!C$45</f>
        <v>27536.976066320083</v>
      </c>
      <c r="I7" s="52">
        <f>'Temporary Relocation Numbers'!I7*Assumptions!D$45</f>
        <v>28466.266886548194</v>
      </c>
      <c r="J7" s="52">
        <f>'Temporary Relocation Numbers'!J7*Assumptions!E$45</f>
        <v>19802.929264557268</v>
      </c>
      <c r="K7" s="52">
        <f>'Temporary Relocation Numbers'!K7*Assumptions!F$45</f>
        <v>14361.105925331294</v>
      </c>
      <c r="L7" s="52">
        <f>'Temporary Relocation Numbers'!L7*Assumptions!G$45</f>
        <v>14943.42525698968</v>
      </c>
      <c r="M7" s="52">
        <f>'Temporary Relocation Numbers'!M7*Assumptions!H$45</f>
        <v>6507.0958289630989</v>
      </c>
      <c r="N7" s="53">
        <f>'Temporary Relocation Numbers'!N7*Assumptions!C$45</f>
        <v>9954810.1318481229</v>
      </c>
      <c r="O7" s="53">
        <f>'Temporary Relocation Numbers'!O7*Assumptions!D$45</f>
        <v>17252461.890127394</v>
      </c>
      <c r="P7" s="53">
        <f>'Temporary Relocation Numbers'!P7*Assumptions!E$45</f>
        <v>13918447.979910966</v>
      </c>
      <c r="Q7" s="53">
        <f>'Temporary Relocation Numbers'!Q7*Assumptions!F$45</f>
        <v>4572347.9029198783</v>
      </c>
      <c r="R7" s="53">
        <f>'Temporary Relocation Numbers'!R7*Assumptions!G$45</f>
        <v>3711044.3167374083</v>
      </c>
      <c r="S7" s="53">
        <f>'Temporary Relocation Numbers'!S7*Assumptions!H$45</f>
        <v>2154626.1386307972</v>
      </c>
      <c r="U7">
        <v>2026</v>
      </c>
      <c r="V7" s="51">
        <f>'Temporary Relocation Numbers'!V7*Assumptions!C$45</f>
        <v>0</v>
      </c>
      <c r="W7" s="51">
        <f>'Temporary Relocation Numbers'!W7*Assumptions!D$45</f>
        <v>0</v>
      </c>
      <c r="X7" s="51">
        <f>'Temporary Relocation Numbers'!X7*Assumptions!E$45</f>
        <v>0</v>
      </c>
      <c r="Y7" s="51">
        <f>'Temporary Relocation Numbers'!Y7*Assumptions!F$45</f>
        <v>0</v>
      </c>
      <c r="Z7" s="51">
        <f>'Temporary Relocation Numbers'!Z7*Assumptions!G$45</f>
        <v>0</v>
      </c>
      <c r="AA7" s="51">
        <f>'Temporary Relocation Numbers'!AA7*Assumptions!H$45</f>
        <v>0</v>
      </c>
      <c r="AB7" s="52">
        <f>'Temporary Relocation Numbers'!AB7*Assumptions!C$45</f>
        <v>25636.254780083706</v>
      </c>
      <c r="AC7" s="52">
        <f>'Temporary Relocation Numbers'!AC7*Assumptions!D$45</f>
        <v>25995.166481074753</v>
      </c>
      <c r="AD7" s="52">
        <f>'Temporary Relocation Numbers'!AD7*Assumptions!E$45</f>
        <v>17893.961341340801</v>
      </c>
      <c r="AE7" s="52">
        <f>'Temporary Relocation Numbers'!AE7*Assumptions!F$45</f>
        <v>14324.15217691231</v>
      </c>
      <c r="AF7" s="52">
        <f>'Temporary Relocation Numbers'!AF7*Assumptions!G$45</f>
        <v>14638.176180611394</v>
      </c>
      <c r="AG7" s="52">
        <f>'Temporary Relocation Numbers'!AG7*Assumptions!H$45</f>
        <v>5951.6111427448186</v>
      </c>
      <c r="AH7" s="53">
        <f>'Temporary Relocation Numbers'!AH7*Assumptions!C$45</f>
        <v>9267686.0455840714</v>
      </c>
      <c r="AI7" s="53">
        <f>'Temporary Relocation Numbers'!AI7*Assumptions!D$45</f>
        <v>15754809.748312658</v>
      </c>
      <c r="AJ7" s="53">
        <f>'Temporary Relocation Numbers'!AJ7*Assumptions!E$45</f>
        <v>12576733.813302236</v>
      </c>
      <c r="AK7" s="53">
        <f>'Temporary Relocation Numbers'!AK7*Assumptions!F$45</f>
        <v>4560582.4166845502</v>
      </c>
      <c r="AL7" s="53">
        <f>'Temporary Relocation Numbers'!AL7*Assumptions!G$45</f>
        <v>3635238.8818654311</v>
      </c>
      <c r="AM7" s="53">
        <f>'Temporary Relocation Numbers'!AM7*Assumptions!H$45</f>
        <v>1970694.3423280907</v>
      </c>
    </row>
    <row r="8" spans="1:39" x14ac:dyDescent="0.35">
      <c r="A8">
        <v>2027</v>
      </c>
      <c r="B8" s="51">
        <f>'Temporary Relocation Numbers'!B8*Assumptions!C$45</f>
        <v>0</v>
      </c>
      <c r="C8" s="51">
        <f>'Temporary Relocation Numbers'!C8*Assumptions!D$45</f>
        <v>0</v>
      </c>
      <c r="D8" s="51">
        <f>'Temporary Relocation Numbers'!D8*Assumptions!E$45</f>
        <v>0</v>
      </c>
      <c r="E8" s="51">
        <f>'Temporary Relocation Numbers'!E8*Assumptions!F$45</f>
        <v>0</v>
      </c>
      <c r="F8" s="51">
        <f>'Temporary Relocation Numbers'!F8*Assumptions!G$45</f>
        <v>0</v>
      </c>
      <c r="G8" s="51">
        <f>'Temporary Relocation Numbers'!G8*Assumptions!H$45</f>
        <v>0</v>
      </c>
      <c r="H8" s="52">
        <f>'Temporary Relocation Numbers'!H8*Assumptions!C$45</f>
        <v>27703.11629085222</v>
      </c>
      <c r="I8" s="52">
        <f>'Temporary Relocation Numbers'!I8*Assumptions!D$45</f>
        <v>28638.01384818742</v>
      </c>
      <c r="J8" s="52">
        <f>'Temporary Relocation Numbers'!J8*Assumptions!E$45</f>
        <v>19922.407275014324</v>
      </c>
      <c r="K8" s="52">
        <f>'Temporary Relocation Numbers'!K8*Assumptions!F$45</f>
        <v>14447.751508971924</v>
      </c>
      <c r="L8" s="52">
        <f>'Temporary Relocation Numbers'!L8*Assumptions!G$45</f>
        <v>15033.584177181066</v>
      </c>
      <c r="M8" s="52">
        <f>'Temporary Relocation Numbers'!M8*Assumptions!H$45</f>
        <v>6546.3554179416533</v>
      </c>
      <c r="N8" s="53">
        <f>'Temporary Relocation Numbers'!N8*Assumptions!C$45</f>
        <v>10093100.882376075</v>
      </c>
      <c r="O8" s="53">
        <f>'Temporary Relocation Numbers'!O8*Assumptions!D$45</f>
        <v>17492130.539919876</v>
      </c>
      <c r="P8" s="53">
        <f>'Temporary Relocation Numbers'!P8*Assumptions!E$45</f>
        <v>14111801.001398355</v>
      </c>
      <c r="Q8" s="53">
        <f>'Temporary Relocation Numbers'!Q8*Assumptions!F$45</f>
        <v>4635866.283963304</v>
      </c>
      <c r="R8" s="53">
        <f>'Temporary Relocation Numbers'!R8*Assumptions!G$45</f>
        <v>3762597.5957057555</v>
      </c>
      <c r="S8" s="53">
        <f>'Temporary Relocation Numbers'!S8*Assumptions!H$45</f>
        <v>2184557.8863860979</v>
      </c>
      <c r="U8">
        <v>2027</v>
      </c>
      <c r="V8" s="51">
        <f>'Temporary Relocation Numbers'!V8*Assumptions!C$45</f>
        <v>0</v>
      </c>
      <c r="W8" s="51">
        <f>'Temporary Relocation Numbers'!W8*Assumptions!D$45</f>
        <v>0</v>
      </c>
      <c r="X8" s="51">
        <f>'Temporary Relocation Numbers'!X8*Assumptions!E$45</f>
        <v>0</v>
      </c>
      <c r="Y8" s="51">
        <f>'Temporary Relocation Numbers'!Y8*Assumptions!F$45</f>
        <v>0</v>
      </c>
      <c r="Z8" s="51">
        <f>'Temporary Relocation Numbers'!Z8*Assumptions!G$45</f>
        <v>0</v>
      </c>
      <c r="AA8" s="51">
        <f>'Temporary Relocation Numbers'!AA8*Assumptions!H$45</f>
        <v>0</v>
      </c>
      <c r="AB8" s="52">
        <f>'Temporary Relocation Numbers'!AB8*Assumptions!C$45</f>
        <v>25790.927287154496</v>
      </c>
      <c r="AC8" s="52">
        <f>'Temporary Relocation Numbers'!AC8*Assumptions!D$45</f>
        <v>26152.004428186818</v>
      </c>
      <c r="AD8" s="52">
        <f>'Temporary Relocation Numbers'!AD8*Assumptions!E$45</f>
        <v>18001.921879486301</v>
      </c>
      <c r="AE8" s="52">
        <f>'Temporary Relocation Numbers'!AE8*Assumptions!F$45</f>
        <v>14410.574805641525</v>
      </c>
      <c r="AF8" s="52">
        <f>'Temporary Relocation Numbers'!AF8*Assumptions!G$45</f>
        <v>14726.493426177156</v>
      </c>
      <c r="AG8" s="52">
        <f>'Temporary Relocation Numbers'!AG8*Assumptions!H$45</f>
        <v>5987.5192979904105</v>
      </c>
      <c r="AH8" s="53">
        <f>'Temporary Relocation Numbers'!AH8*Assumptions!C$45</f>
        <v>9396431.3698972836</v>
      </c>
      <c r="AI8" s="53">
        <f>'Temporary Relocation Numbers'!AI8*Assumptions!D$45</f>
        <v>15973673.235979671</v>
      </c>
      <c r="AJ8" s="53">
        <f>'Temporary Relocation Numbers'!AJ8*Assumptions!E$45</f>
        <v>12751447.939960212</v>
      </c>
      <c r="AK8" s="53">
        <f>'Temporary Relocation Numbers'!AK8*Assumptions!F$45</f>
        <v>4623937.3533327291</v>
      </c>
      <c r="AL8" s="53">
        <f>'Temporary Relocation Numbers'!AL8*Assumptions!G$45</f>
        <v>3685739.0829404085</v>
      </c>
      <c r="AM8" s="53">
        <f>'Temporary Relocation Numbers'!AM8*Assumptions!H$45</f>
        <v>1998070.936763563</v>
      </c>
    </row>
    <row r="9" spans="1:39" x14ac:dyDescent="0.35">
      <c r="A9">
        <v>2028</v>
      </c>
      <c r="B9" s="51">
        <f>'Temporary Relocation Numbers'!B9*Assumptions!C$45</f>
        <v>0</v>
      </c>
      <c r="C9" s="51">
        <f>'Temporary Relocation Numbers'!C9*Assumptions!D$45</f>
        <v>0</v>
      </c>
      <c r="D9" s="51">
        <f>'Temporary Relocation Numbers'!D9*Assumptions!E$45</f>
        <v>0</v>
      </c>
      <c r="E9" s="51">
        <f>'Temporary Relocation Numbers'!E9*Assumptions!F$45</f>
        <v>0</v>
      </c>
      <c r="F9" s="51">
        <f>'Temporary Relocation Numbers'!F9*Assumptions!G$45</f>
        <v>0</v>
      </c>
      <c r="G9" s="51">
        <f>'Temporary Relocation Numbers'!G9*Assumptions!H$45</f>
        <v>0</v>
      </c>
      <c r="H9" s="52">
        <f>'Temporary Relocation Numbers'!H9*Assumptions!C$45</f>
        <v>27870.258897568263</v>
      </c>
      <c r="I9" s="52">
        <f>'Temporary Relocation Numbers'!I9*Assumptions!D$45</f>
        <v>28810.797019419922</v>
      </c>
      <c r="J9" s="52">
        <f>'Temporary Relocation Numbers'!J9*Assumptions!E$45</f>
        <v>20042.606138169085</v>
      </c>
      <c r="K9" s="52">
        <f>'Temporary Relocation Numbers'!K9*Assumptions!F$45</f>
        <v>14534.919855776017</v>
      </c>
      <c r="L9" s="52">
        <f>'Temporary Relocation Numbers'!L9*Assumptions!G$45</f>
        <v>15124.287057726271</v>
      </c>
      <c r="M9" s="52">
        <f>'Temporary Relocation Numbers'!M9*Assumptions!H$45</f>
        <v>6585.8518737756031</v>
      </c>
      <c r="N9" s="53">
        <f>'Temporary Relocation Numbers'!N9*Assumptions!C$45</f>
        <v>10233312.747564001</v>
      </c>
      <c r="O9" s="53">
        <f>'Temporary Relocation Numbers'!O9*Assumptions!D$45</f>
        <v>17735128.631160155</v>
      </c>
      <c r="P9" s="53">
        <f>'Temporary Relocation Numbers'!P9*Assumptions!E$45</f>
        <v>14307840.054472908</v>
      </c>
      <c r="Q9" s="53">
        <f>'Temporary Relocation Numbers'!Q9*Assumptions!F$45</f>
        <v>4700267.0529649602</v>
      </c>
      <c r="R9" s="53">
        <f>'Temporary Relocation Numbers'!R9*Assumptions!G$45</f>
        <v>3814867.0452033537</v>
      </c>
      <c r="S9" s="53">
        <f>'Temporary Relocation Numbers'!S9*Assumptions!H$45</f>
        <v>2214905.4415557915</v>
      </c>
      <c r="U9">
        <v>2028</v>
      </c>
      <c r="V9" s="51">
        <f>'Temporary Relocation Numbers'!V9*Assumptions!C$45</f>
        <v>0</v>
      </c>
      <c r="W9" s="51">
        <f>'Temporary Relocation Numbers'!W9*Assumptions!D$45</f>
        <v>0</v>
      </c>
      <c r="X9" s="51">
        <f>'Temporary Relocation Numbers'!X9*Assumptions!E$45</f>
        <v>0</v>
      </c>
      <c r="Y9" s="51">
        <f>'Temporary Relocation Numbers'!Y9*Assumptions!F$45</f>
        <v>0</v>
      </c>
      <c r="Z9" s="51">
        <f>'Temporary Relocation Numbers'!Z9*Assumptions!G$45</f>
        <v>0</v>
      </c>
      <c r="AA9" s="51">
        <f>'Temporary Relocation Numbers'!AA9*Assumptions!H$45</f>
        <v>0</v>
      </c>
      <c r="AB9" s="52">
        <f>'Temporary Relocation Numbers'!AB9*Assumptions!C$45</f>
        <v>25946.532987651899</v>
      </c>
      <c r="AC9" s="52">
        <f>'Temporary Relocation Numbers'!AC9*Assumptions!D$45</f>
        <v>26309.788633583958</v>
      </c>
      <c r="AD9" s="52">
        <f>'Temporary Relocation Numbers'!AD9*Assumptions!E$45</f>
        <v>18110.533781383758</v>
      </c>
      <c r="AE9" s="52">
        <f>'Temporary Relocation Numbers'!AE9*Assumptions!F$45</f>
        <v>14497.518852369101</v>
      </c>
      <c r="AF9" s="52">
        <f>'Temporary Relocation Numbers'!AF9*Assumptions!G$45</f>
        <v>14815.34352062847</v>
      </c>
      <c r="AG9" s="52">
        <f>'Temporary Relocation Numbers'!AG9*Assumptions!H$45</f>
        <v>6023.6440997174705</v>
      </c>
      <c r="AH9" s="53">
        <f>'Temporary Relocation Numbers'!AH9*Assumptions!C$45</f>
        <v>9526965.2052207943</v>
      </c>
      <c r="AI9" s="53">
        <f>'Temporary Relocation Numbers'!AI9*Assumptions!D$45</f>
        <v>16195577.142858284</v>
      </c>
      <c r="AJ9" s="53">
        <f>'Temporary Relocation Numbers'!AJ9*Assumptions!E$45</f>
        <v>12928589.169434149</v>
      </c>
      <c r="AK9" s="53">
        <f>'Temporary Relocation Numbers'!AK9*Assumptions!F$45</f>
        <v>4688172.4073937638</v>
      </c>
      <c r="AL9" s="53">
        <f>'Temporary Relocation Numbers'!AL9*Assumptions!G$45</f>
        <v>3736940.8253422398</v>
      </c>
      <c r="AM9" s="53">
        <f>'Temporary Relocation Numbers'!AM9*Assumptions!H$45</f>
        <v>2025827.8428012894</v>
      </c>
    </row>
    <row r="10" spans="1:39" x14ac:dyDescent="0.35">
      <c r="A10">
        <v>2029</v>
      </c>
      <c r="B10" s="51">
        <f>'Temporary Relocation Numbers'!B10*Assumptions!C$45</f>
        <v>0</v>
      </c>
      <c r="C10" s="51">
        <f>'Temporary Relocation Numbers'!C10*Assumptions!D$45</f>
        <v>0</v>
      </c>
      <c r="D10" s="51">
        <f>'Temporary Relocation Numbers'!D10*Assumptions!E$45</f>
        <v>0</v>
      </c>
      <c r="E10" s="51">
        <f>'Temporary Relocation Numbers'!E10*Assumptions!F$45</f>
        <v>0</v>
      </c>
      <c r="F10" s="51">
        <f>'Temporary Relocation Numbers'!F10*Assumptions!G$45</f>
        <v>0</v>
      </c>
      <c r="G10" s="51">
        <f>'Temporary Relocation Numbers'!G10*Assumptions!H$45</f>
        <v>0</v>
      </c>
      <c r="H10" s="52">
        <f>'Temporary Relocation Numbers'!H10*Assumptions!C$45</f>
        <v>28038.409934191124</v>
      </c>
      <c r="I10" s="52">
        <f>'Temporary Relocation Numbers'!I10*Assumptions!D$45</f>
        <v>28984.622652061214</v>
      </c>
      <c r="J10" s="52">
        <f>'Temporary Relocation Numbers'!J10*Assumptions!E$45</f>
        <v>20163.530203178434</v>
      </c>
      <c r="K10" s="52">
        <f>'Temporary Relocation Numbers'!K10*Assumptions!F$45</f>
        <v>14622.614119756905</v>
      </c>
      <c r="L10" s="52">
        <f>'Temporary Relocation Numbers'!L10*Assumptions!G$45</f>
        <v>15215.537180528692</v>
      </c>
      <c r="M10" s="52">
        <f>'Temporary Relocation Numbers'!M10*Assumptions!H$45</f>
        <v>6625.5866255656774</v>
      </c>
      <c r="N10" s="53">
        <f>'Temporary Relocation Numbers'!N10*Assumptions!C$45</f>
        <v>10375472.415252725</v>
      </c>
      <c r="O10" s="53">
        <f>'Temporary Relocation Numbers'!O10*Assumptions!D$45</f>
        <v>17981502.415956546</v>
      </c>
      <c r="P10" s="53">
        <f>'Temporary Relocation Numbers'!P10*Assumptions!E$45</f>
        <v>14506602.4530883</v>
      </c>
      <c r="Q10" s="53">
        <f>'Temporary Relocation Numbers'!Q10*Assumptions!F$45</f>
        <v>4765562.467927902</v>
      </c>
      <c r="R10" s="53">
        <f>'Temporary Relocation Numbers'!R10*Assumptions!G$45</f>
        <v>3867862.6141653075</v>
      </c>
      <c r="S10" s="53">
        <f>'Temporary Relocation Numbers'!S10*Assumptions!H$45</f>
        <v>2245674.5804750011</v>
      </c>
      <c r="U10">
        <v>2029</v>
      </c>
      <c r="V10" s="51">
        <f>'Temporary Relocation Numbers'!V10*Assumptions!C$45</f>
        <v>0</v>
      </c>
      <c r="W10" s="51">
        <f>'Temporary Relocation Numbers'!W10*Assumptions!D$45</f>
        <v>0</v>
      </c>
      <c r="X10" s="51">
        <f>'Temporary Relocation Numbers'!X10*Assumptions!E$45</f>
        <v>0</v>
      </c>
      <c r="Y10" s="51">
        <f>'Temporary Relocation Numbers'!Y10*Assumptions!F$45</f>
        <v>0</v>
      </c>
      <c r="Z10" s="51">
        <f>'Temporary Relocation Numbers'!Z10*Assumptions!G$45</f>
        <v>0</v>
      </c>
      <c r="AA10" s="51">
        <f>'Temporary Relocation Numbers'!AA10*Assumptions!H$45</f>
        <v>0</v>
      </c>
      <c r="AB10" s="52">
        <f>'Temporary Relocation Numbers'!AB10*Assumptions!C$45</f>
        <v>26103.077511858795</v>
      </c>
      <c r="AC10" s="52">
        <f>'Temporary Relocation Numbers'!AC10*Assumptions!D$45</f>
        <v>26468.524806373924</v>
      </c>
      <c r="AD10" s="52">
        <f>'Temporary Relocation Numbers'!AD10*Assumptions!E$45</f>
        <v>18219.800976938906</v>
      </c>
      <c r="AE10" s="52">
        <f>'Temporary Relocation Numbers'!AE10*Assumptions!F$45</f>
        <v>14584.987462992525</v>
      </c>
      <c r="AF10" s="52">
        <f>'Temporary Relocation Numbers'!AF10*Assumptions!G$45</f>
        <v>14904.729678829346</v>
      </c>
      <c r="AG10" s="52">
        <f>'Temporary Relocation Numbers'!AG10*Assumptions!H$45</f>
        <v>6059.9868550301262</v>
      </c>
      <c r="AH10" s="53">
        <f>'Temporary Relocation Numbers'!AH10*Assumptions!C$45</f>
        <v>9659312.3972851243</v>
      </c>
      <c r="AI10" s="53">
        <f>'Temporary Relocation Numbers'!AI10*Assumptions!D$45</f>
        <v>16420563.706002643</v>
      </c>
      <c r="AJ10" s="53">
        <f>'Temporary Relocation Numbers'!AJ10*Assumptions!E$45</f>
        <v>13108191.218677521</v>
      </c>
      <c r="AK10" s="53">
        <f>'Temporary Relocation Numbers'!AK10*Assumptions!F$45</f>
        <v>4753299.8053286299</v>
      </c>
      <c r="AL10" s="53">
        <f>'Temporary Relocation Numbers'!AL10*Assumptions!G$45</f>
        <v>3788853.8547793147</v>
      </c>
      <c r="AM10" s="53">
        <f>'Temporary Relocation Numbers'!AM10*Assumptions!H$45</f>
        <v>2053970.3436738199</v>
      </c>
    </row>
    <row r="11" spans="1:39" x14ac:dyDescent="0.35">
      <c r="A11">
        <v>2030</v>
      </c>
      <c r="B11" s="51">
        <f>'Temporary Relocation Numbers'!B11*Assumptions!C$45</f>
        <v>0</v>
      </c>
      <c r="C11" s="51">
        <f>'Temporary Relocation Numbers'!C11*Assumptions!D$45</f>
        <v>0</v>
      </c>
      <c r="D11" s="51">
        <f>'Temporary Relocation Numbers'!D11*Assumptions!E$45</f>
        <v>0</v>
      </c>
      <c r="E11" s="51">
        <f>'Temporary Relocation Numbers'!E11*Assumptions!F$45</f>
        <v>0</v>
      </c>
      <c r="F11" s="51">
        <f>'Temporary Relocation Numbers'!F11*Assumptions!G$45</f>
        <v>0</v>
      </c>
      <c r="G11" s="51">
        <f>'Temporary Relocation Numbers'!G11*Assumptions!H$45</f>
        <v>0</v>
      </c>
      <c r="H11" s="52">
        <f>'Temporary Relocation Numbers'!H11*Assumptions!C$45</f>
        <v>31279.514835513157</v>
      </c>
      <c r="I11" s="52">
        <f>'Temporary Relocation Numbers'!I11*Assumptions!D$45</f>
        <v>32335.105178033849</v>
      </c>
      <c r="J11" s="52">
        <f>'Temporary Relocation Numbers'!J11*Assumptions!E$45</f>
        <v>22494.337004379504</v>
      </c>
      <c r="K11" s="52">
        <f>'Temporary Relocation Numbers'!K11*Assumptions!F$45</f>
        <v>16312.917756978908</v>
      </c>
      <c r="L11" s="52">
        <f>'Temporary Relocation Numbers'!L11*Assumptions!G$45</f>
        <v>16974.379862685299</v>
      </c>
      <c r="M11" s="52">
        <f>'Temporary Relocation Numbers'!M11*Assumptions!H$45</f>
        <v>7391.472470613834</v>
      </c>
      <c r="N11" s="53">
        <f>'Temporary Relocation Numbers'!N11*Assumptions!C$45</f>
        <v>11665242.255408373</v>
      </c>
      <c r="O11" s="53">
        <f>'Temporary Relocation Numbers'!O11*Assumptions!D$45</f>
        <v>20216774.080569394</v>
      </c>
      <c r="P11" s="53">
        <f>'Temporary Relocation Numbers'!P11*Assumptions!E$45</f>
        <v>16309911.023367556</v>
      </c>
      <c r="Q11" s="53">
        <f>'Temporary Relocation Numbers'!Q11*Assumptions!F$45</f>
        <v>5357967.1793967839</v>
      </c>
      <c r="R11" s="53">
        <f>'Temporary Relocation Numbers'!R11*Assumptions!G$45</f>
        <v>4348674.7011679495</v>
      </c>
      <c r="S11" s="53">
        <f>'Temporary Relocation Numbers'!S11*Assumptions!H$45</f>
        <v>2524833.2759810407</v>
      </c>
      <c r="U11">
        <v>2030</v>
      </c>
      <c r="V11" s="51">
        <f>'Temporary Relocation Numbers'!V11*Assumptions!C$45</f>
        <v>0</v>
      </c>
      <c r="W11" s="51">
        <f>'Temporary Relocation Numbers'!W11*Assumptions!D$45</f>
        <v>0</v>
      </c>
      <c r="X11" s="51">
        <f>'Temporary Relocation Numbers'!X11*Assumptions!E$45</f>
        <v>0</v>
      </c>
      <c r="Y11" s="51">
        <f>'Temporary Relocation Numbers'!Y11*Assumptions!F$45</f>
        <v>0</v>
      </c>
      <c r="Z11" s="51">
        <f>'Temporary Relocation Numbers'!Z11*Assumptions!G$45</f>
        <v>0</v>
      </c>
      <c r="AA11" s="51">
        <f>'Temporary Relocation Numbers'!AA11*Assumptions!H$45</f>
        <v>0</v>
      </c>
      <c r="AB11" s="52">
        <f>'Temporary Relocation Numbers'!AB11*Assumptions!C$45</f>
        <v>29120.467323258425</v>
      </c>
      <c r="AC11" s="52">
        <f>'Temporary Relocation Numbers'!AC11*Assumptions!D$45</f>
        <v>29528.158561713597</v>
      </c>
      <c r="AD11" s="52">
        <f>'Temporary Relocation Numbers'!AD11*Assumptions!E$45</f>
        <v>20325.922058200995</v>
      </c>
      <c r="AE11" s="52">
        <f>'Temporary Relocation Numbers'!AE11*Assumptions!F$45</f>
        <v>16270.941640243522</v>
      </c>
      <c r="AF11" s="52">
        <f>'Temporary Relocation Numbers'!AF11*Assumptions!G$45</f>
        <v>16627.644513455023</v>
      </c>
      <c r="AG11" s="52">
        <f>'Temporary Relocation Numbers'!AG11*Assumptions!H$45</f>
        <v>6760.4920956584165</v>
      </c>
      <c r="AH11" s="53">
        <f>'Temporary Relocation Numbers'!AH11*Assumptions!C$45</f>
        <v>10860056.740101291</v>
      </c>
      <c r="AI11" s="53">
        <f>'Temporary Relocation Numbers'!AI11*Assumptions!D$45</f>
        <v>18461795.852234591</v>
      </c>
      <c r="AJ11" s="53">
        <f>'Temporary Relocation Numbers'!AJ11*Assumptions!E$45</f>
        <v>14737663.9806107</v>
      </c>
      <c r="AK11" s="53">
        <f>'Temporary Relocation Numbers'!AK11*Assumptions!F$45</f>
        <v>5344180.151279727</v>
      </c>
      <c r="AL11" s="53">
        <f>'Temporary Relocation Numbers'!AL11*Assumptions!G$45</f>
        <v>4259844.4020114532</v>
      </c>
      <c r="AM11" s="53">
        <f>'Temporary Relocation Numbers'!AM11*Assumptions!H$45</f>
        <v>2309298.3803953263</v>
      </c>
    </row>
    <row r="12" spans="1:39" x14ac:dyDescent="0.35">
      <c r="A12">
        <v>2031</v>
      </c>
      <c r="B12" s="51">
        <f>'Temporary Relocation Numbers'!B12*Assumptions!C$45</f>
        <v>0</v>
      </c>
      <c r="C12" s="51">
        <f>'Temporary Relocation Numbers'!C12*Assumptions!D$45</f>
        <v>0</v>
      </c>
      <c r="D12" s="51">
        <f>'Temporary Relocation Numbers'!D12*Assumptions!E$45</f>
        <v>0</v>
      </c>
      <c r="E12" s="51">
        <f>'Temporary Relocation Numbers'!E12*Assumptions!F$45</f>
        <v>0</v>
      </c>
      <c r="F12" s="51">
        <f>'Temporary Relocation Numbers'!F12*Assumptions!G$45</f>
        <v>0</v>
      </c>
      <c r="G12" s="51">
        <f>'Temporary Relocation Numbers'!G12*Assumptions!H$45</f>
        <v>0</v>
      </c>
      <c r="H12" s="52">
        <f>'Temporary Relocation Numbers'!H12*Assumptions!C$45</f>
        <v>31468.235107685105</v>
      </c>
      <c r="I12" s="52">
        <f>'Temporary Relocation Numbers'!I12*Assumptions!D$45</f>
        <v>32530.194196581506</v>
      </c>
      <c r="J12" s="52">
        <f>'Temporary Relocation Numbers'!J12*Assumptions!E$45</f>
        <v>22630.053220699268</v>
      </c>
      <c r="K12" s="52">
        <f>'Temporary Relocation Numbers'!K12*Assumptions!F$45</f>
        <v>16411.339305241552</v>
      </c>
      <c r="L12" s="52">
        <f>'Temporary Relocation Numbers'!L12*Assumptions!G$45</f>
        <v>17076.792243583193</v>
      </c>
      <c r="M12" s="52">
        <f>'Temporary Relocation Numbers'!M12*Assumptions!H$45</f>
        <v>7436.0678137238856</v>
      </c>
      <c r="N12" s="53">
        <f>'Temporary Relocation Numbers'!N12*Assumptions!C$45</f>
        <v>11827294.076108575</v>
      </c>
      <c r="O12" s="53">
        <f>'Temporary Relocation Numbers'!O12*Assumptions!D$45</f>
        <v>20497622.517036453</v>
      </c>
      <c r="P12" s="53">
        <f>'Temporary Relocation Numbers'!P12*Assumptions!E$45</f>
        <v>16536485.895875633</v>
      </c>
      <c r="Q12" s="53">
        <f>'Temporary Relocation Numbers'!Q12*Assumptions!F$45</f>
        <v>5432399.267274823</v>
      </c>
      <c r="R12" s="53">
        <f>'Temporary Relocation Numbers'!R12*Assumptions!G$45</f>
        <v>4409085.8471628334</v>
      </c>
      <c r="S12" s="53">
        <f>'Temporary Relocation Numbers'!S12*Assumptions!H$45</f>
        <v>2559907.8865530994</v>
      </c>
      <c r="U12">
        <v>2031</v>
      </c>
      <c r="V12" s="51">
        <f>'Temporary Relocation Numbers'!V12*Assumptions!C$45</f>
        <v>0</v>
      </c>
      <c r="W12" s="51">
        <f>'Temporary Relocation Numbers'!W12*Assumptions!D$45</f>
        <v>0</v>
      </c>
      <c r="X12" s="51">
        <f>'Temporary Relocation Numbers'!X12*Assumptions!E$45</f>
        <v>0</v>
      </c>
      <c r="Y12" s="51">
        <f>'Temporary Relocation Numbers'!Y12*Assumptions!F$45</f>
        <v>0</v>
      </c>
      <c r="Z12" s="51">
        <f>'Temporary Relocation Numbers'!Z12*Assumptions!G$45</f>
        <v>0</v>
      </c>
      <c r="AA12" s="51">
        <f>'Temporary Relocation Numbers'!AA12*Assumptions!H$45</f>
        <v>0</v>
      </c>
      <c r="AB12" s="52">
        <f>'Temporary Relocation Numbers'!AB12*Assumptions!C$45</f>
        <v>29296.16130533964</v>
      </c>
      <c r="AC12" s="52">
        <f>'Temporary Relocation Numbers'!AC12*Assumptions!D$45</f>
        <v>29706.312287876128</v>
      </c>
      <c r="AD12" s="52">
        <f>'Temporary Relocation Numbers'!AD12*Assumptions!E$45</f>
        <v>20448.55546741917</v>
      </c>
      <c r="AE12" s="52">
        <f>'Temporary Relocation Numbers'!AE12*Assumptions!F$45</f>
        <v>16369.109931887046</v>
      </c>
      <c r="AF12" s="52">
        <f>'Temporary Relocation Numbers'!AF12*Assumptions!G$45</f>
        <v>16727.964918507943</v>
      </c>
      <c r="AG12" s="52">
        <f>'Temporary Relocation Numbers'!AG12*Assumptions!H$45</f>
        <v>6801.2805130944953</v>
      </c>
      <c r="AH12" s="53">
        <f>'Temporary Relocation Numbers'!AH12*Assumptions!C$45</f>
        <v>11010923.042669931</v>
      </c>
      <c r="AI12" s="53">
        <f>'Temporary Relocation Numbers'!AI12*Assumptions!D$45</f>
        <v>18718264.390628036</v>
      </c>
      <c r="AJ12" s="53">
        <f>'Temporary Relocation Numbers'!AJ12*Assumptions!E$45</f>
        <v>14942397.429658314</v>
      </c>
      <c r="AK12" s="53">
        <f>'Temporary Relocation Numbers'!AK12*Assumptions!F$45</f>
        <v>5418420.7118015839</v>
      </c>
      <c r="AL12" s="53">
        <f>'Temporary Relocation Numbers'!AL12*Assumptions!G$45</f>
        <v>4319021.530624059</v>
      </c>
      <c r="AM12" s="53">
        <f>'Temporary Relocation Numbers'!AM12*Assumptions!H$45</f>
        <v>2341378.8120648516</v>
      </c>
    </row>
    <row r="13" spans="1:39" x14ac:dyDescent="0.35">
      <c r="A13">
        <v>2032</v>
      </c>
      <c r="B13" s="51">
        <f>'Temporary Relocation Numbers'!B13*Assumptions!C$45</f>
        <v>0</v>
      </c>
      <c r="C13" s="51">
        <f>'Temporary Relocation Numbers'!C13*Assumptions!D$45</f>
        <v>0</v>
      </c>
      <c r="D13" s="51">
        <f>'Temporary Relocation Numbers'!D13*Assumptions!E$45</f>
        <v>0</v>
      </c>
      <c r="E13" s="51">
        <f>'Temporary Relocation Numbers'!E13*Assumptions!F$45</f>
        <v>0</v>
      </c>
      <c r="F13" s="51">
        <f>'Temporary Relocation Numbers'!F13*Assumptions!G$45</f>
        <v>0</v>
      </c>
      <c r="G13" s="51">
        <f>'Temporary Relocation Numbers'!G13*Assumptions!H$45</f>
        <v>0</v>
      </c>
      <c r="H13" s="52">
        <f>'Temporary Relocation Numbers'!H13*Assumptions!C$45</f>
        <v>31658.093995379568</v>
      </c>
      <c r="I13" s="52">
        <f>'Temporary Relocation Numbers'!I13*Assumptions!D$45</f>
        <v>32726.460255529946</v>
      </c>
      <c r="J13" s="52">
        <f>'Temporary Relocation Numbers'!J13*Assumptions!E$45</f>
        <v>22766.588260501972</v>
      </c>
      <c r="K13" s="52">
        <f>'Temporary Relocation Numbers'!K13*Assumptions!F$45</f>
        <v>16510.354665188093</v>
      </c>
      <c r="L13" s="52">
        <f>'Temporary Relocation Numbers'!L13*Assumptions!G$45</f>
        <v>17179.82251425651</v>
      </c>
      <c r="M13" s="52">
        <f>'Temporary Relocation Numbers'!M13*Assumptions!H$45</f>
        <v>7480.9322161634582</v>
      </c>
      <c r="N13" s="53">
        <f>'Temporary Relocation Numbers'!N13*Assumptions!C$45</f>
        <v>11991597.0967425</v>
      </c>
      <c r="O13" s="53">
        <f>'Temporary Relocation Numbers'!O13*Assumptions!D$45</f>
        <v>20782372.458459336</v>
      </c>
      <c r="P13" s="53">
        <f>'Temporary Relocation Numbers'!P13*Assumptions!E$45</f>
        <v>16766208.313013384</v>
      </c>
      <c r="Q13" s="53">
        <f>'Temporary Relocation Numbers'!Q13*Assumptions!F$45</f>
        <v>5507865.354712843</v>
      </c>
      <c r="R13" s="53">
        <f>'Temporary Relocation Numbers'!R13*Assumptions!G$45</f>
        <v>4470336.21586606</v>
      </c>
      <c r="S13" s="53">
        <f>'Temporary Relocation Numbers'!S13*Assumptions!H$45</f>
        <v>2595469.7484294274</v>
      </c>
      <c r="U13">
        <v>2032</v>
      </c>
      <c r="V13" s="51">
        <f>'Temporary Relocation Numbers'!V13*Assumptions!C$45</f>
        <v>0</v>
      </c>
      <c r="W13" s="51">
        <f>'Temporary Relocation Numbers'!W13*Assumptions!D$45</f>
        <v>0</v>
      </c>
      <c r="X13" s="51">
        <f>'Temporary Relocation Numbers'!X13*Assumptions!E$45</f>
        <v>0</v>
      </c>
      <c r="Y13" s="51">
        <f>'Temporary Relocation Numbers'!Y13*Assumptions!F$45</f>
        <v>0</v>
      </c>
      <c r="Z13" s="51">
        <f>'Temporary Relocation Numbers'!Z13*Assumptions!G$45</f>
        <v>0</v>
      </c>
      <c r="AA13" s="51">
        <f>'Temporary Relocation Numbers'!AA13*Assumptions!H$45</f>
        <v>0</v>
      </c>
      <c r="AB13" s="52">
        <f>'Temporary Relocation Numbers'!AB13*Assumptions!C$45</f>
        <v>29472.915310771328</v>
      </c>
      <c r="AC13" s="52">
        <f>'Temporary Relocation Numbers'!AC13*Assumptions!D$45</f>
        <v>29885.540877886997</v>
      </c>
      <c r="AD13" s="52">
        <f>'Temporary Relocation Numbers'!AD13*Assumptions!E$45</f>
        <v>20571.928766961308</v>
      </c>
      <c r="AE13" s="52">
        <f>'Temporary Relocation Numbers'!AE13*Assumptions!F$45</f>
        <v>16467.870507228548</v>
      </c>
      <c r="AF13" s="52">
        <f>'Temporary Relocation Numbers'!AF13*Assumptions!G$45</f>
        <v>16828.890591713061</v>
      </c>
      <c r="AG13" s="52">
        <f>'Temporary Relocation Numbers'!AG13*Assumptions!H$45</f>
        <v>6842.3150213436984</v>
      </c>
      <c r="AH13" s="53">
        <f>'Temporary Relocation Numbers'!AH13*Assumptions!C$45</f>
        <v>11163885.157608192</v>
      </c>
      <c r="AI13" s="53">
        <f>'Temporary Relocation Numbers'!AI13*Assumptions!D$45</f>
        <v>18978295.752037846</v>
      </c>
      <c r="AJ13" s="53">
        <f>'Temporary Relocation Numbers'!AJ13*Assumptions!E$45</f>
        <v>15149975.005510159</v>
      </c>
      <c r="AK13" s="53">
        <f>'Temporary Relocation Numbers'!AK13*Assumptions!F$45</f>
        <v>5493692.6112137036</v>
      </c>
      <c r="AL13" s="53">
        <f>'Temporary Relocation Numbers'!AL13*Assumptions!G$45</f>
        <v>4379020.739157984</v>
      </c>
      <c r="AM13" s="53">
        <f>'Temporary Relocation Numbers'!AM13*Assumptions!H$45</f>
        <v>2373904.9003480216</v>
      </c>
    </row>
    <row r="14" spans="1:39" x14ac:dyDescent="0.35">
      <c r="A14">
        <v>2033</v>
      </c>
      <c r="B14" s="51">
        <f>'Temporary Relocation Numbers'!B14*Assumptions!C$45</f>
        <v>0</v>
      </c>
      <c r="C14" s="51">
        <f>'Temporary Relocation Numbers'!C14*Assumptions!D$45</f>
        <v>0</v>
      </c>
      <c r="D14" s="51">
        <f>'Temporary Relocation Numbers'!D14*Assumptions!E$45</f>
        <v>0</v>
      </c>
      <c r="E14" s="51">
        <f>'Temporary Relocation Numbers'!E14*Assumptions!F$45</f>
        <v>0</v>
      </c>
      <c r="F14" s="51">
        <f>'Temporary Relocation Numbers'!F14*Assumptions!G$45</f>
        <v>0</v>
      </c>
      <c r="G14" s="51">
        <f>'Temporary Relocation Numbers'!G14*Assumptions!H$45</f>
        <v>0</v>
      </c>
      <c r="H14" s="52">
        <f>'Temporary Relocation Numbers'!H14*Assumptions!C$45</f>
        <v>31849.098368262938</v>
      </c>
      <c r="I14" s="52">
        <f>'Temporary Relocation Numbers'!I14*Assumptions!D$45</f>
        <v>32923.910456376288</v>
      </c>
      <c r="J14" s="52">
        <f>'Temporary Relocation Numbers'!J14*Assumptions!E$45</f>
        <v>22903.947064036562</v>
      </c>
      <c r="K14" s="52">
        <f>'Temporary Relocation Numbers'!K14*Assumptions!F$45</f>
        <v>16609.967419492459</v>
      </c>
      <c r="L14" s="52">
        <f>'Temporary Relocation Numbers'!L14*Assumptions!G$45</f>
        <v>17283.474402650736</v>
      </c>
      <c r="M14" s="52">
        <f>'Temporary Relocation Numbers'!M14*Assumptions!H$45</f>
        <v>7526.0673012617526</v>
      </c>
      <c r="N14" s="53">
        <f>'Temporary Relocation Numbers'!N14*Assumptions!C$45</f>
        <v>12158182.590646787</v>
      </c>
      <c r="O14" s="53">
        <f>'Temporary Relocation Numbers'!O14*Assumptions!D$45</f>
        <v>21071078.103968032</v>
      </c>
      <c r="P14" s="53">
        <f>'Temporary Relocation Numbers'!P14*Assumptions!E$45</f>
        <v>16999122.000005435</v>
      </c>
      <c r="Q14" s="53">
        <f>'Temporary Relocation Numbers'!Q14*Assumptions!F$45</f>
        <v>5584379.8058798518</v>
      </c>
      <c r="R14" s="53">
        <f>'Temporary Relocation Numbers'!R14*Assumptions!G$45</f>
        <v>4532437.4656354161</v>
      </c>
      <c r="S14" s="53">
        <f>'Temporary Relocation Numbers'!S14*Assumptions!H$45</f>
        <v>2631525.6304331017</v>
      </c>
      <c r="U14">
        <v>2033</v>
      </c>
      <c r="V14" s="51">
        <f>'Temporary Relocation Numbers'!V14*Assumptions!C$45</f>
        <v>0</v>
      </c>
      <c r="W14" s="51">
        <f>'Temporary Relocation Numbers'!W14*Assumptions!D$45</f>
        <v>0</v>
      </c>
      <c r="X14" s="51">
        <f>'Temporary Relocation Numbers'!X14*Assumptions!E$45</f>
        <v>0</v>
      </c>
      <c r="Y14" s="51">
        <f>'Temporary Relocation Numbers'!Y14*Assumptions!F$45</f>
        <v>0</v>
      </c>
      <c r="Z14" s="51">
        <f>'Temporary Relocation Numbers'!Z14*Assumptions!G$45</f>
        <v>0</v>
      </c>
      <c r="AA14" s="51">
        <f>'Temporary Relocation Numbers'!AA14*Assumptions!H$45</f>
        <v>0</v>
      </c>
      <c r="AB14" s="52">
        <f>'Temporary Relocation Numbers'!AB14*Assumptions!C$45</f>
        <v>29650.735735045764</v>
      </c>
      <c r="AC14" s="52">
        <f>'Temporary Relocation Numbers'!AC14*Assumptions!D$45</f>
        <v>30065.850816776372</v>
      </c>
      <c r="AD14" s="52">
        <f>'Temporary Relocation Numbers'!AD14*Assumptions!E$45</f>
        <v>20696.046420844956</v>
      </c>
      <c r="AE14" s="52">
        <f>'Temporary Relocation Numbers'!AE14*Assumptions!F$45</f>
        <v>16567.226939723088</v>
      </c>
      <c r="AF14" s="52">
        <f>'Temporary Relocation Numbers'!AF14*Assumptions!G$45</f>
        <v>16930.425184865198</v>
      </c>
      <c r="AG14" s="52">
        <f>'Temporary Relocation Numbers'!AG14*Assumptions!H$45</f>
        <v>6883.5971051581237</v>
      </c>
      <c r="AH14" s="53">
        <f>'Temporary Relocation Numbers'!AH14*Assumptions!C$45</f>
        <v>11318972.199631652</v>
      </c>
      <c r="AI14" s="53">
        <f>'Temporary Relocation Numbers'!AI14*Assumptions!D$45</f>
        <v>19241939.430674583</v>
      </c>
      <c r="AJ14" s="53">
        <f>'Temporary Relocation Numbers'!AJ14*Assumptions!E$45</f>
        <v>15360436.218355278</v>
      </c>
      <c r="AK14" s="53">
        <f>'Temporary Relocation Numbers'!AK14*Assumptions!F$45</f>
        <v>5570010.17672347</v>
      </c>
      <c r="AL14" s="53">
        <f>'Temporary Relocation Numbers'!AL14*Assumptions!G$45</f>
        <v>4439853.4478259496</v>
      </c>
      <c r="AM14" s="53">
        <f>'Temporary Relocation Numbers'!AM14*Assumptions!H$45</f>
        <v>2406882.8362406241</v>
      </c>
    </row>
    <row r="15" spans="1:39" x14ac:dyDescent="0.35">
      <c r="A15">
        <v>2034</v>
      </c>
      <c r="B15" s="51">
        <f>'Temporary Relocation Numbers'!B15*Assumptions!C$45</f>
        <v>0</v>
      </c>
      <c r="C15" s="51">
        <f>'Temporary Relocation Numbers'!C15*Assumptions!D$45</f>
        <v>0</v>
      </c>
      <c r="D15" s="51">
        <f>'Temporary Relocation Numbers'!D15*Assumptions!E$45</f>
        <v>0</v>
      </c>
      <c r="E15" s="51">
        <f>'Temporary Relocation Numbers'!E15*Assumptions!F$45</f>
        <v>0</v>
      </c>
      <c r="F15" s="51">
        <f>'Temporary Relocation Numbers'!F15*Assumptions!G$45</f>
        <v>0</v>
      </c>
      <c r="G15" s="51">
        <f>'Temporary Relocation Numbers'!G15*Assumptions!H$45</f>
        <v>0</v>
      </c>
      <c r="H15" s="52">
        <f>'Temporary Relocation Numbers'!H15*Assumptions!C$45</f>
        <v>32041.255137448683</v>
      </c>
      <c r="I15" s="52">
        <f>'Temporary Relocation Numbers'!I15*Assumptions!D$45</f>
        <v>33122.551943463477</v>
      </c>
      <c r="J15" s="52">
        <f>'Temporary Relocation Numbers'!J15*Assumptions!E$45</f>
        <v>23042.134601358259</v>
      </c>
      <c r="K15" s="52">
        <f>'Temporary Relocation Numbers'!K15*Assumptions!F$45</f>
        <v>16710.181172444114</v>
      </c>
      <c r="L15" s="52">
        <f>'Temporary Relocation Numbers'!L15*Assumptions!G$45</f>
        <v>17387.751659203383</v>
      </c>
      <c r="M15" s="52">
        <f>'Temporary Relocation Numbers'!M15*Assumptions!H$45</f>
        <v>7571.4747021420862</v>
      </c>
      <c r="N15" s="53">
        <f>'Temporary Relocation Numbers'!N15*Assumptions!C$45</f>
        <v>12327082.265602645</v>
      </c>
      <c r="O15" s="53">
        <f>'Temporary Relocation Numbers'!O15*Assumptions!D$45</f>
        <v>21363794.405618865</v>
      </c>
      <c r="P15" s="53">
        <f>'Temporary Relocation Numbers'!P15*Assumptions!E$45</f>
        <v>17235271.289500777</v>
      </c>
      <c r="Q15" s="53">
        <f>'Temporary Relocation Numbers'!Q15*Assumptions!F$45</f>
        <v>5661957.1844897727</v>
      </c>
      <c r="R15" s="53">
        <f>'Temporary Relocation Numbers'!R15*Assumptions!G$45</f>
        <v>4595401.4167848639</v>
      </c>
      <c r="S15" s="53">
        <f>'Temporary Relocation Numbers'!S15*Assumptions!H$45</f>
        <v>2668082.3954186901</v>
      </c>
      <c r="U15">
        <v>2034</v>
      </c>
      <c r="V15" s="51">
        <f>'Temporary Relocation Numbers'!V15*Assumptions!C$45</f>
        <v>0</v>
      </c>
      <c r="W15" s="51">
        <f>'Temporary Relocation Numbers'!W15*Assumptions!D$45</f>
        <v>0</v>
      </c>
      <c r="X15" s="51">
        <f>'Temporary Relocation Numbers'!X15*Assumptions!E$45</f>
        <v>0</v>
      </c>
      <c r="Y15" s="51">
        <f>'Temporary Relocation Numbers'!Y15*Assumptions!F$45</f>
        <v>0</v>
      </c>
      <c r="Z15" s="51">
        <f>'Temporary Relocation Numbers'!Z15*Assumptions!G$45</f>
        <v>0</v>
      </c>
      <c r="AA15" s="51">
        <f>'Temporary Relocation Numbers'!AA15*Assumptions!H$45</f>
        <v>0</v>
      </c>
      <c r="AB15" s="52">
        <f>'Temporary Relocation Numbers'!AB15*Assumptions!C$45</f>
        <v>29829.629012241461</v>
      </c>
      <c r="AC15" s="52">
        <f>'Temporary Relocation Numbers'!AC15*Assumptions!D$45</f>
        <v>30247.248628700916</v>
      </c>
      <c r="AD15" s="52">
        <f>'Temporary Relocation Numbers'!AD15*Assumptions!E$45</f>
        <v>20820.91292002067</v>
      </c>
      <c r="AE15" s="52">
        <f>'Temporary Relocation Numbers'!AE15*Assumptions!F$45</f>
        <v>16667.182824385633</v>
      </c>
      <c r="AF15" s="52">
        <f>'Temporary Relocation Numbers'!AF15*Assumptions!G$45</f>
        <v>17032.572371791732</v>
      </c>
      <c r="AG15" s="52">
        <f>'Temporary Relocation Numbers'!AG15*Assumptions!H$45</f>
        <v>6925.1282582478943</v>
      </c>
      <c r="AH15" s="53">
        <f>'Temporary Relocation Numbers'!AH15*Assumptions!C$45</f>
        <v>11476213.687913204</v>
      </c>
      <c r="AI15" s="53">
        <f>'Temporary Relocation Numbers'!AI15*Assumptions!D$45</f>
        <v>19509245.608315095</v>
      </c>
      <c r="AJ15" s="53">
        <f>'Temporary Relocation Numbers'!AJ15*Assumptions!E$45</f>
        <v>15573821.127252452</v>
      </c>
      <c r="AK15" s="53">
        <f>'Temporary Relocation Numbers'!AK15*Assumptions!F$45</f>
        <v>5647387.9345697071</v>
      </c>
      <c r="AL15" s="53">
        <f>'Temporary Relocation Numbers'!AL15*Assumptions!G$45</f>
        <v>4501531.2354885824</v>
      </c>
      <c r="AM15" s="53">
        <f>'Temporary Relocation Numbers'!AM15*Assumptions!H$45</f>
        <v>2440318.8967428408</v>
      </c>
    </row>
    <row r="16" spans="1:39" x14ac:dyDescent="0.35">
      <c r="A16">
        <v>2035</v>
      </c>
      <c r="B16" s="51">
        <f>'Temporary Relocation Numbers'!B16*Assumptions!C$45</f>
        <v>0</v>
      </c>
      <c r="C16" s="51">
        <f>'Temporary Relocation Numbers'!C16*Assumptions!D$45</f>
        <v>0</v>
      </c>
      <c r="D16" s="51">
        <f>'Temporary Relocation Numbers'!D16*Assumptions!E$45</f>
        <v>0</v>
      </c>
      <c r="E16" s="51">
        <f>'Temporary Relocation Numbers'!E16*Assumptions!F$45</f>
        <v>0</v>
      </c>
      <c r="F16" s="51">
        <f>'Temporary Relocation Numbers'!F16*Assumptions!G$45</f>
        <v>0</v>
      </c>
      <c r="G16" s="51">
        <f>'Temporary Relocation Numbers'!G16*Assumptions!H$45</f>
        <v>0</v>
      </c>
      <c r="H16" s="52">
        <f>'Temporary Relocation Numbers'!H16*Assumptions!C$45</f>
        <v>32234.571255747454</v>
      </c>
      <c r="I16" s="52">
        <f>'Temporary Relocation Numbers'!I16*Assumptions!D$45</f>
        <v>33322.391904238793</v>
      </c>
      <c r="J16" s="52">
        <f>'Temporary Relocation Numbers'!J16*Assumptions!E$45</f>
        <v>23181.155872508338</v>
      </c>
      <c r="K16" s="52">
        <f>'Temporary Relocation Numbers'!K16*Assumptions!F$45</f>
        <v>16810.999550078472</v>
      </c>
      <c r="L16" s="52">
        <f>'Temporary Relocation Numbers'!L16*Assumptions!G$45</f>
        <v>17492.658056979657</v>
      </c>
      <c r="M16" s="52">
        <f>'Temporary Relocation Numbers'!M16*Assumptions!H$45</f>
        <v>7617.1560617809837</v>
      </c>
      <c r="N16" s="53">
        <f>'Temporary Relocation Numbers'!N16*Assumptions!C$45</f>
        <v>12498328.269871084</v>
      </c>
      <c r="O16" s="53">
        <f>'Temporary Relocation Numbers'!O16*Assumptions!D$45</f>
        <v>21660577.07885398</v>
      </c>
      <c r="P16" s="53">
        <f>'Temporary Relocation Numbers'!P16*Assumptions!E$45</f>
        <v>17474701.130010996</v>
      </c>
      <c r="Q16" s="53">
        <f>'Temporary Relocation Numbers'!Q16*Assumptions!F$45</f>
        <v>5740612.2565734871</v>
      </c>
      <c r="R16" s="53">
        <f>'Temporary Relocation Numbers'!R16*Assumptions!G$45</f>
        <v>4659240.053834429</v>
      </c>
      <c r="S16" s="53">
        <f>'Temporary Relocation Numbers'!S16*Assumptions!H$45</f>
        <v>2705147.0015785238</v>
      </c>
      <c r="U16">
        <v>2035</v>
      </c>
      <c r="V16" s="51">
        <f>'Temporary Relocation Numbers'!V16*Assumptions!C$45</f>
        <v>0</v>
      </c>
      <c r="W16" s="51">
        <f>'Temporary Relocation Numbers'!W16*Assumptions!D$45</f>
        <v>0</v>
      </c>
      <c r="X16" s="51">
        <f>'Temporary Relocation Numbers'!X16*Assumptions!E$45</f>
        <v>0</v>
      </c>
      <c r="Y16" s="51">
        <f>'Temporary Relocation Numbers'!Y16*Assumptions!F$45</f>
        <v>0</v>
      </c>
      <c r="Z16" s="51">
        <f>'Temporary Relocation Numbers'!Z16*Assumptions!G$45</f>
        <v>0</v>
      </c>
      <c r="AA16" s="51">
        <f>'Temporary Relocation Numbers'!AA16*Assumptions!H$45</f>
        <v>0</v>
      </c>
      <c r="AB16" s="52">
        <f>'Temporary Relocation Numbers'!AB16*Assumptions!C$45</f>
        <v>30009.601615255975</v>
      </c>
      <c r="AC16" s="52">
        <f>'Temporary Relocation Numbers'!AC16*Assumptions!D$45</f>
        <v>30429.740877179793</v>
      </c>
      <c r="AD16" s="52">
        <f>'Temporary Relocation Numbers'!AD16*Assumptions!E$45</f>
        <v>20946.532782534443</v>
      </c>
      <c r="AE16" s="52">
        <f>'Temporary Relocation Numbers'!AE16*Assumptions!F$45</f>
        <v>16767.741777921146</v>
      </c>
      <c r="AF16" s="52">
        <f>'Temporary Relocation Numbers'!AF16*Assumptions!G$45</f>
        <v>17135.335848485545</v>
      </c>
      <c r="AG16" s="52">
        <f>'Temporary Relocation Numbers'!AG16*Assumptions!H$45</f>
        <v>6966.9099833352166</v>
      </c>
      <c r="AH16" s="53">
        <f>'Temporary Relocation Numbers'!AH16*Assumptions!C$45</f>
        <v>11635639.55170173</v>
      </c>
      <c r="AI16" s="53">
        <f>'Temporary Relocation Numbers'!AI16*Assumptions!D$45</f>
        <v>19780265.16385404</v>
      </c>
      <c r="AJ16" s="53">
        <f>'Temporary Relocation Numbers'!AJ16*Assumptions!E$45</f>
        <v>15790170.347754961</v>
      </c>
      <c r="AK16" s="53">
        <f>'Temporary Relocation Numbers'!AK16*Assumptions!F$45</f>
        <v>5725840.6127876043</v>
      </c>
      <c r="AL16" s="53">
        <f>'Temporary Relocation Numbers'!AL16*Assumptions!G$45</f>
        <v>4564065.8418583339</v>
      </c>
      <c r="AM16" s="53">
        <f>'Temporary Relocation Numbers'!AM16*Assumptions!H$45</f>
        <v>2474219.4460540167</v>
      </c>
    </row>
    <row r="17" spans="1:39" x14ac:dyDescent="0.35">
      <c r="A17">
        <v>2036</v>
      </c>
      <c r="B17" s="51">
        <f>'Temporary Relocation Numbers'!B17*Assumptions!C$45</f>
        <v>0</v>
      </c>
      <c r="C17" s="51">
        <f>'Temporary Relocation Numbers'!C17*Assumptions!D$45</f>
        <v>0</v>
      </c>
      <c r="D17" s="51">
        <f>'Temporary Relocation Numbers'!D17*Assumptions!E$45</f>
        <v>0</v>
      </c>
      <c r="E17" s="51">
        <f>'Temporary Relocation Numbers'!E17*Assumptions!F$45</f>
        <v>0</v>
      </c>
      <c r="F17" s="51">
        <f>'Temporary Relocation Numbers'!F17*Assumptions!G$45</f>
        <v>0</v>
      </c>
      <c r="G17" s="51">
        <f>'Temporary Relocation Numbers'!G17*Assumptions!H$45</f>
        <v>0</v>
      </c>
      <c r="H17" s="52">
        <f>'Temporary Relocation Numbers'!H17*Assumptions!C$45</f>
        <v>32429.053717918632</v>
      </c>
      <c r="I17" s="52">
        <f>'Temporary Relocation Numbers'!I17*Assumptions!D$45</f>
        <v>33523.437569513895</v>
      </c>
      <c r="J17" s="52">
        <f>'Temporary Relocation Numbers'!J17*Assumptions!E$45</f>
        <v>23321.015907695109</v>
      </c>
      <c r="K17" s="52">
        <f>'Temporary Relocation Numbers'!K17*Assumptions!F$45</f>
        <v>16912.426200308069</v>
      </c>
      <c r="L17" s="52">
        <f>'Temporary Relocation Numbers'!L17*Assumptions!G$45</f>
        <v>17598.197391808979</v>
      </c>
      <c r="M17" s="52">
        <f>'Temporary Relocation Numbers'!M17*Assumptions!H$45</f>
        <v>7663.1130330676178</v>
      </c>
      <c r="N17" s="53">
        <f>'Temporary Relocation Numbers'!N17*Assumptions!C$45</f>
        <v>12671953.198312016</v>
      </c>
      <c r="O17" s="53">
        <f>'Temporary Relocation Numbers'!O17*Assumptions!D$45</f>
        <v>21961482.613106206</v>
      </c>
      <c r="P17" s="53">
        <f>'Temporary Relocation Numbers'!P17*Assumptions!E$45</f>
        <v>17717457.094465759</v>
      </c>
      <c r="Q17" s="53">
        <f>'Temporary Relocation Numbers'!Q17*Assumptions!F$45</f>
        <v>5820359.9932893971</v>
      </c>
      <c r="R17" s="53">
        <f>'Temporary Relocation Numbers'!R17*Assumptions!G$45</f>
        <v>4723965.5277913129</v>
      </c>
      <c r="S17" s="53">
        <f>'Temporary Relocation Numbers'!S17*Assumptions!H$45</f>
        <v>2742726.5037671076</v>
      </c>
      <c r="U17">
        <v>2036</v>
      </c>
      <c r="V17" s="51">
        <f>'Temporary Relocation Numbers'!V17*Assumptions!C$45</f>
        <v>0</v>
      </c>
      <c r="W17" s="51">
        <f>'Temporary Relocation Numbers'!W17*Assumptions!D$45</f>
        <v>0</v>
      </c>
      <c r="X17" s="51">
        <f>'Temporary Relocation Numbers'!X17*Assumptions!E$45</f>
        <v>0</v>
      </c>
      <c r="Y17" s="51">
        <f>'Temporary Relocation Numbers'!Y17*Assumptions!F$45</f>
        <v>0</v>
      </c>
      <c r="Z17" s="51">
        <f>'Temporary Relocation Numbers'!Z17*Assumptions!G$45</f>
        <v>0</v>
      </c>
      <c r="AA17" s="51">
        <f>'Temporary Relocation Numbers'!AA17*Assumptions!H$45</f>
        <v>0</v>
      </c>
      <c r="AB17" s="52">
        <f>'Temporary Relocation Numbers'!AB17*Assumptions!C$45</f>
        <v>30190.660056040128</v>
      </c>
      <c r="AC17" s="52">
        <f>'Temporary Relocation Numbers'!AC17*Assumptions!D$45</f>
        <v>30613.334165332173</v>
      </c>
      <c r="AD17" s="52">
        <f>'Temporary Relocation Numbers'!AD17*Assumptions!E$45</f>
        <v>21072.91055369125</v>
      </c>
      <c r="AE17" s="52">
        <f>'Temporary Relocation Numbers'!AE17*Assumptions!F$45</f>
        <v>16868.907438855422</v>
      </c>
      <c r="AF17" s="52">
        <f>'Temporary Relocation Numbers'!AF17*Assumptions!G$45</f>
        <v>17238.719333238721</v>
      </c>
      <c r="AG17" s="52">
        <f>'Temporary Relocation Numbers'!AG17*Assumptions!H$45</f>
        <v>7008.9437922087391</v>
      </c>
      <c r="AH17" s="53">
        <f>'Temporary Relocation Numbers'!AH17*Assumptions!C$45</f>
        <v>11797280.136018813</v>
      </c>
      <c r="AI17" s="53">
        <f>'Temporary Relocation Numbers'!AI17*Assumptions!D$45</f>
        <v>20055049.682988148</v>
      </c>
      <c r="AJ17" s="53">
        <f>'Temporary Relocation Numbers'!AJ17*Assumptions!E$45</f>
        <v>16009525.059641344</v>
      </c>
      <c r="AK17" s="53">
        <f>'Temporary Relocation Numbers'!AK17*Assumptions!F$45</f>
        <v>5805383.1440120367</v>
      </c>
      <c r="AL17" s="53">
        <f>'Temporary Relocation Numbers'!AL17*Assumptions!G$45</f>
        <v>4627469.1697340012</v>
      </c>
      <c r="AM17" s="53">
        <f>'Temporary Relocation Numbers'!AM17*Assumptions!H$45</f>
        <v>2508590.9367840094</v>
      </c>
    </row>
    <row r="18" spans="1:39" x14ac:dyDescent="0.35">
      <c r="A18">
        <v>2037</v>
      </c>
      <c r="B18" s="51">
        <f>'Temporary Relocation Numbers'!B18*Assumptions!C$45</f>
        <v>0</v>
      </c>
      <c r="C18" s="51">
        <f>'Temporary Relocation Numbers'!C18*Assumptions!D$45</f>
        <v>0</v>
      </c>
      <c r="D18" s="51">
        <f>'Temporary Relocation Numbers'!D18*Assumptions!E$45</f>
        <v>0</v>
      </c>
      <c r="E18" s="51">
        <f>'Temporary Relocation Numbers'!E18*Assumptions!F$45</f>
        <v>0</v>
      </c>
      <c r="F18" s="51">
        <f>'Temporary Relocation Numbers'!F18*Assumptions!G$45</f>
        <v>0</v>
      </c>
      <c r="G18" s="51">
        <f>'Temporary Relocation Numbers'!G18*Assumptions!H$45</f>
        <v>0</v>
      </c>
      <c r="H18" s="52">
        <f>'Temporary Relocation Numbers'!H18*Assumptions!C$45</f>
        <v>32624.709560923464</v>
      </c>
      <c r="I18" s="52">
        <f>'Temporary Relocation Numbers'!I18*Assumptions!D$45</f>
        <v>33725.696213726471</v>
      </c>
      <c r="J18" s="52">
        <f>'Temporary Relocation Numbers'!J18*Assumptions!E$45</f>
        <v>23461.719767475883</v>
      </c>
      <c r="K18" s="52">
        <f>'Temporary Relocation Numbers'!K18*Assumptions!F$45</f>
        <v>17014.464793054605</v>
      </c>
      <c r="L18" s="52">
        <f>'Temporary Relocation Numbers'!L18*Assumptions!G$45</f>
        <v>17704.373482422354</v>
      </c>
      <c r="M18" s="52">
        <f>'Temporary Relocation Numbers'!M18*Assumptions!H$45</f>
        <v>7709.3472788636227</v>
      </c>
      <c r="N18" s="53">
        <f>'Temporary Relocation Numbers'!N18*Assumptions!C$45</f>
        <v>12847990.098588312</v>
      </c>
      <c r="O18" s="53">
        <f>'Temporary Relocation Numbers'!O18*Assumptions!D$45</f>
        <v>22266568.282551229</v>
      </c>
      <c r="P18" s="53">
        <f>'Temporary Relocation Numbers'!P18*Assumptions!E$45</f>
        <v>17963585.388887133</v>
      </c>
      <c r="Q18" s="53">
        <f>'Temporary Relocation Numbers'!Q18*Assumptions!F$45</f>
        <v>5901215.5737730218</v>
      </c>
      <c r="R18" s="53">
        <f>'Temporary Relocation Numbers'!R18*Assumptions!G$45</f>
        <v>4789590.1584627125</v>
      </c>
      <c r="S18" s="53">
        <f>'Temporary Relocation Numbers'!S18*Assumptions!H$45</f>
        <v>2780828.0548439478</v>
      </c>
      <c r="U18">
        <v>2037</v>
      </c>
      <c r="V18" s="51">
        <f>'Temporary Relocation Numbers'!V18*Assumptions!C$45</f>
        <v>0</v>
      </c>
      <c r="W18" s="51">
        <f>'Temporary Relocation Numbers'!W18*Assumptions!D$45</f>
        <v>0</v>
      </c>
      <c r="X18" s="51">
        <f>'Temporary Relocation Numbers'!X18*Assumptions!E$45</f>
        <v>0</v>
      </c>
      <c r="Y18" s="51">
        <f>'Temporary Relocation Numbers'!Y18*Assumptions!F$45</f>
        <v>0</v>
      </c>
      <c r="Z18" s="51">
        <f>'Temporary Relocation Numbers'!Z18*Assumptions!G$45</f>
        <v>0</v>
      </c>
      <c r="AA18" s="51">
        <f>'Temporary Relocation Numbers'!AA18*Assumptions!H$45</f>
        <v>0</v>
      </c>
      <c r="AB18" s="52">
        <f>'Temporary Relocation Numbers'!AB18*Assumptions!C$45</f>
        <v>30372.810885833624</v>
      </c>
      <c r="AC18" s="52">
        <f>'Temporary Relocation Numbers'!AC18*Assumptions!D$45</f>
        <v>30798.035136116188</v>
      </c>
      <c r="AD18" s="52">
        <f>'Temporary Relocation Numbers'!AD18*Assumptions!E$45</f>
        <v>21200.050806219486</v>
      </c>
      <c r="AE18" s="52">
        <f>'Temporary Relocation Numbers'!AE18*Assumptions!F$45</f>
        <v>16970.683467666768</v>
      </c>
      <c r="AF18" s="52">
        <f>'Temporary Relocation Numbers'!AF18*Assumptions!G$45</f>
        <v>17342.726566777106</v>
      </c>
      <c r="AG18" s="52">
        <f>'Temporary Relocation Numbers'!AG18*Assumptions!H$45</f>
        <v>7051.2312057782674</v>
      </c>
      <c r="AH18" s="53">
        <f>'Temporary Relocation Numbers'!AH18*Assumptions!C$45</f>
        <v>11961166.207434585</v>
      </c>
      <c r="AI18" s="53">
        <f>'Temporary Relocation Numbers'!AI18*Assumptions!D$45</f>
        <v>20333651.468035039</v>
      </c>
      <c r="AJ18" s="53">
        <f>'Temporary Relocation Numbers'!AJ18*Assumptions!E$45</f>
        <v>16231927.014753556</v>
      </c>
      <c r="AK18" s="53">
        <f>'Temporary Relocation Numbers'!AK18*Assumptions!F$45</f>
        <v>5886030.6683198335</v>
      </c>
      <c r="AL18" s="53">
        <f>'Temporary Relocation Numbers'!AL18*Assumptions!G$45</f>
        <v>4691753.2872663029</v>
      </c>
      <c r="AM18" s="53">
        <f>'Temporary Relocation Numbers'!AM18*Assumptions!H$45</f>
        <v>2543439.9111813824</v>
      </c>
    </row>
    <row r="19" spans="1:39" x14ac:dyDescent="0.35">
      <c r="A19">
        <v>2038</v>
      </c>
      <c r="B19" s="51">
        <f>'Temporary Relocation Numbers'!B19*Assumptions!C$45</f>
        <v>0</v>
      </c>
      <c r="C19" s="51">
        <f>'Temporary Relocation Numbers'!C19*Assumptions!D$45</f>
        <v>0</v>
      </c>
      <c r="D19" s="51">
        <f>'Temporary Relocation Numbers'!D19*Assumptions!E$45</f>
        <v>0</v>
      </c>
      <c r="E19" s="51">
        <f>'Temporary Relocation Numbers'!E19*Assumptions!F$45</f>
        <v>0</v>
      </c>
      <c r="F19" s="51">
        <f>'Temporary Relocation Numbers'!F19*Assumptions!G$45</f>
        <v>0</v>
      </c>
      <c r="G19" s="51">
        <f>'Temporary Relocation Numbers'!G19*Assumptions!H$45</f>
        <v>0</v>
      </c>
      <c r="H19" s="52">
        <f>'Temporary Relocation Numbers'!H19*Assumptions!C$45</f>
        <v>32821.545864179614</v>
      </c>
      <c r="I19" s="52">
        <f>'Temporary Relocation Numbers'!I19*Assumptions!D$45</f>
        <v>33929.175155203426</v>
      </c>
      <c r="J19" s="52">
        <f>'Temporary Relocation Numbers'!J19*Assumptions!E$45</f>
        <v>23603.272542940063</v>
      </c>
      <c r="K19" s="52">
        <f>'Temporary Relocation Numbers'!K19*Assumptions!F$45</f>
        <v>17117.11902038168</v>
      </c>
      <c r="L19" s="52">
        <f>'Temporary Relocation Numbers'!L19*Assumptions!G$45</f>
        <v>17811.190170590522</v>
      </c>
      <c r="M19" s="52">
        <f>'Temporary Relocation Numbers'!M19*Assumptions!H$45</f>
        <v>7755.8604720632629</v>
      </c>
      <c r="N19" s="53">
        <f>'Temporary Relocation Numbers'!N19*Assumptions!C$45</f>
        <v>13026472.477456106</v>
      </c>
      <c r="O19" s="53">
        <f>'Temporary Relocation Numbers'!O19*Assumptions!D$45</f>
        <v>22575892.15700911</v>
      </c>
      <c r="P19" s="53">
        <f>'Temporary Relocation Numbers'!P19*Assumptions!E$45</f>
        <v>18213132.861184418</v>
      </c>
      <c r="Q19" s="53">
        <f>'Temporary Relocation Numbers'!Q19*Assumptions!F$45</f>
        <v>5983194.3880261872</v>
      </c>
      <c r="R19" s="53">
        <f>'Temporary Relocation Numbers'!R19*Assumptions!G$45</f>
        <v>4856126.4368007602</v>
      </c>
      <c r="S19" s="53">
        <f>'Temporary Relocation Numbers'!S19*Assumptions!H$45</f>
        <v>2819458.9070350137</v>
      </c>
      <c r="U19">
        <v>2038</v>
      </c>
      <c r="V19" s="51">
        <f>'Temporary Relocation Numbers'!V19*Assumptions!C$45</f>
        <v>0</v>
      </c>
      <c r="W19" s="51">
        <f>'Temporary Relocation Numbers'!W19*Assumptions!D$45</f>
        <v>0</v>
      </c>
      <c r="X19" s="51">
        <f>'Temporary Relocation Numbers'!X19*Assumptions!E$45</f>
        <v>0</v>
      </c>
      <c r="Y19" s="51">
        <f>'Temporary Relocation Numbers'!Y19*Assumptions!F$45</f>
        <v>0</v>
      </c>
      <c r="Z19" s="51">
        <f>'Temporary Relocation Numbers'!Z19*Assumptions!G$45</f>
        <v>0</v>
      </c>
      <c r="AA19" s="51">
        <f>'Temporary Relocation Numbers'!AA19*Assumptions!H$45</f>
        <v>0</v>
      </c>
      <c r="AB19" s="52">
        <f>'Temporary Relocation Numbers'!AB19*Assumptions!C$45</f>
        <v>30556.060695402088</v>
      </c>
      <c r="AC19" s="52">
        <f>'Temporary Relocation Numbers'!AC19*Assumptions!D$45</f>
        <v>30983.850472569236</v>
      </c>
      <c r="AD19" s="52">
        <f>'Temporary Relocation Numbers'!AD19*Assumptions!E$45</f>
        <v>21327.958140436396</v>
      </c>
      <c r="AE19" s="52">
        <f>'Temporary Relocation Numbers'!AE19*Assumptions!F$45</f>
        <v>17073.073546918444</v>
      </c>
      <c r="AF19" s="52">
        <f>'Temporary Relocation Numbers'!AF19*Assumptions!G$45</f>
        <v>17447.361312395667</v>
      </c>
      <c r="AG19" s="52">
        <f>'Temporary Relocation Numbers'!AG19*Assumptions!H$45</f>
        <v>7093.7737541297847</v>
      </c>
      <c r="AH19" s="53">
        <f>'Temporary Relocation Numbers'!AH19*Assumptions!C$45</f>
        <v>12127328.959923828</v>
      </c>
      <c r="AI19" s="53">
        <f>'Temporary Relocation Numbers'!AI19*Assumptions!D$45</f>
        <v>20616123.547888387</v>
      </c>
      <c r="AJ19" s="53">
        <f>'Temporary Relocation Numbers'!AJ19*Assumptions!E$45</f>
        <v>16457418.544943938</v>
      </c>
      <c r="AK19" s="53">
        <f>'Temporary Relocation Numbers'!AK19*Assumptions!F$45</f>
        <v>5967798.5361115392</v>
      </c>
      <c r="AL19" s="53">
        <f>'Temporary Relocation Numbers'!AL19*Assumptions!G$45</f>
        <v>4756930.4302549222</v>
      </c>
      <c r="AM19" s="53">
        <f>'Temporary Relocation Numbers'!AM19*Assumptions!H$45</f>
        <v>2578773.002378644</v>
      </c>
    </row>
    <row r="20" spans="1:39" x14ac:dyDescent="0.35">
      <c r="A20">
        <v>2039</v>
      </c>
      <c r="B20" s="51">
        <f>'Temporary Relocation Numbers'!B20*Assumptions!C$45</f>
        <v>0</v>
      </c>
      <c r="C20" s="51">
        <f>'Temporary Relocation Numbers'!C20*Assumptions!D$45</f>
        <v>0</v>
      </c>
      <c r="D20" s="51">
        <f>'Temporary Relocation Numbers'!D20*Assumptions!E$45</f>
        <v>0</v>
      </c>
      <c r="E20" s="51">
        <f>'Temporary Relocation Numbers'!E20*Assumptions!F$45</f>
        <v>0</v>
      </c>
      <c r="F20" s="51">
        <f>'Temporary Relocation Numbers'!F20*Assumptions!G$45</f>
        <v>0</v>
      </c>
      <c r="G20" s="51">
        <f>'Temporary Relocation Numbers'!G20*Assumptions!H$45</f>
        <v>0</v>
      </c>
      <c r="H20" s="52">
        <f>'Temporary Relocation Numbers'!H20*Assumptions!C$45</f>
        <v>33019.569749817369</v>
      </c>
      <c r="I20" s="52">
        <f>'Temporary Relocation Numbers'!I20*Assumptions!D$45</f>
        <v>34133.881756425712</v>
      </c>
      <c r="J20" s="52">
        <f>'Temporary Relocation Numbers'!J20*Assumptions!E$45</f>
        <v>23745.679355893411</v>
      </c>
      <c r="K20" s="52">
        <f>'Temporary Relocation Numbers'!K20*Assumptions!F$45</f>
        <v>17220.392596628411</v>
      </c>
      <c r="L20" s="52">
        <f>'Temporary Relocation Numbers'!L20*Assumptions!G$45</f>
        <v>17918.651321262969</v>
      </c>
      <c r="M20" s="52">
        <f>'Temporary Relocation Numbers'!M20*Assumptions!H$45</f>
        <v>7802.6542956539561</v>
      </c>
      <c r="N20" s="53">
        <f>'Temporary Relocation Numbers'!N20*Assumptions!C$45</f>
        <v>13207434.307142418</v>
      </c>
      <c r="O20" s="53">
        <f>'Temporary Relocation Numbers'!O20*Assumptions!D$45</f>
        <v>22889513.112997275</v>
      </c>
      <c r="P20" s="53">
        <f>'Temporary Relocation Numbers'!P20*Assumptions!E$45</f>
        <v>18466147.01007114</v>
      </c>
      <c r="Q20" s="53">
        <f>'Temporary Relocation Numbers'!Q20*Assumptions!F$45</f>
        <v>6066312.0398463467</v>
      </c>
      <c r="R20" s="53">
        <f>'Temporary Relocation Numbers'!R20*Assumptions!G$45</f>
        <v>4923587.0272800606</v>
      </c>
      <c r="S20" s="53">
        <f>'Temporary Relocation Numbers'!S20*Assumptions!H$45</f>
        <v>2858626.4133131271</v>
      </c>
      <c r="U20">
        <v>2039</v>
      </c>
      <c r="V20" s="51">
        <f>'Temporary Relocation Numbers'!V20*Assumptions!C$45</f>
        <v>0</v>
      </c>
      <c r="W20" s="51">
        <f>'Temporary Relocation Numbers'!W20*Assumptions!D$45</f>
        <v>0</v>
      </c>
      <c r="X20" s="51">
        <f>'Temporary Relocation Numbers'!X20*Assumptions!E$45</f>
        <v>0</v>
      </c>
      <c r="Y20" s="51">
        <f>'Temporary Relocation Numbers'!Y20*Assumptions!F$45</f>
        <v>0</v>
      </c>
      <c r="Z20" s="51">
        <f>'Temporary Relocation Numbers'!Z20*Assumptions!G$45</f>
        <v>0</v>
      </c>
      <c r="AA20" s="51">
        <f>'Temporary Relocation Numbers'!AA20*Assumptions!H$45</f>
        <v>0</v>
      </c>
      <c r="AB20" s="52">
        <f>'Temporary Relocation Numbers'!AB20*Assumptions!C$45</f>
        <v>30740.416115275537</v>
      </c>
      <c r="AC20" s="52">
        <f>'Temporary Relocation Numbers'!AC20*Assumptions!D$45</f>
        <v>31170.78689804985</v>
      </c>
      <c r="AD20" s="52">
        <f>'Temporary Relocation Numbers'!AD20*Assumptions!E$45</f>
        <v>21456.637184414576</v>
      </c>
      <c r="AE20" s="52">
        <f>'Temporary Relocation Numbers'!AE20*Assumptions!F$45</f>
        <v>17176.08138139189</v>
      </c>
      <c r="AF20" s="52">
        <f>'Temporary Relocation Numbers'!AF20*Assumptions!G$45</f>
        <v>17552.627356094632</v>
      </c>
      <c r="AG20" s="52">
        <f>'Temporary Relocation Numbers'!AG20*Assumptions!H$45</f>
        <v>7136.5729765808201</v>
      </c>
      <c r="AH20" s="53">
        <f>'Temporary Relocation Numbers'!AH20*Assumptions!C$45</f>
        <v>12295800.020803403</v>
      </c>
      <c r="AI20" s="53">
        <f>'Temporary Relocation Numbers'!AI20*Assumptions!D$45</f>
        <v>20902519.688111421</v>
      </c>
      <c r="AJ20" s="53">
        <f>'Temporary Relocation Numbers'!AJ20*Assumptions!E$45</f>
        <v>16686042.570132691</v>
      </c>
      <c r="AK20" s="53">
        <f>'Temporary Relocation Numbers'!AK20*Assumptions!F$45</f>
        <v>6050702.3110331865</v>
      </c>
      <c r="AL20" s="53">
        <f>'Temporary Relocation Numbers'!AL20*Assumptions!G$45</f>
        <v>4823013.0044774665</v>
      </c>
      <c r="AM20" s="53">
        <f>'Temporary Relocation Numbers'!AM20*Assumptions!H$45</f>
        <v>2614596.9356548027</v>
      </c>
    </row>
    <row r="21" spans="1:39" x14ac:dyDescent="0.35">
      <c r="A21">
        <v>2040</v>
      </c>
      <c r="B21" s="51">
        <f>'Temporary Relocation Numbers'!B21*Assumptions!C$45</f>
        <v>0</v>
      </c>
      <c r="C21" s="51">
        <f>'Temporary Relocation Numbers'!C21*Assumptions!D$45</f>
        <v>0</v>
      </c>
      <c r="D21" s="51">
        <f>'Temporary Relocation Numbers'!D21*Assumptions!E$45</f>
        <v>0</v>
      </c>
      <c r="E21" s="51">
        <f>'Temporary Relocation Numbers'!E21*Assumptions!F$45</f>
        <v>0</v>
      </c>
      <c r="F21" s="51">
        <f>'Temporary Relocation Numbers'!F21*Assumptions!G$45</f>
        <v>0</v>
      </c>
      <c r="G21" s="51">
        <f>'Temporary Relocation Numbers'!G21*Assumptions!H$45</f>
        <v>0</v>
      </c>
      <c r="H21" s="52">
        <f>'Temporary Relocation Numbers'!H21*Assumptions!C$45</f>
        <v>35659.041985016273</v>
      </c>
      <c r="I21" s="52">
        <f>'Temporary Relocation Numbers'!I21*Assumptions!D$45</f>
        <v>36862.428308009592</v>
      </c>
      <c r="J21" s="52">
        <f>'Temporary Relocation Numbers'!J21*Assumptions!E$45</f>
        <v>25643.828297284846</v>
      </c>
      <c r="K21" s="52">
        <f>'Temporary Relocation Numbers'!K21*Assumptions!F$45</f>
        <v>18596.932281500496</v>
      </c>
      <c r="L21" s="52">
        <f>'Temporary Relocation Numbers'!L21*Assumptions!G$45</f>
        <v>19351.007436531414</v>
      </c>
      <c r="M21" s="52">
        <f>'Temporary Relocation Numbers'!M21*Assumptions!H$45</f>
        <v>8426.3719736938983</v>
      </c>
      <c r="N21" s="53">
        <f>'Temporary Relocation Numbers'!N21*Assumptions!C$45</f>
        <v>14374606.85011645</v>
      </c>
      <c r="O21" s="53">
        <f>'Temporary Relocation Numbers'!O21*Assumptions!D$45</f>
        <v>24912314.105699293</v>
      </c>
      <c r="P21" s="53">
        <f>'Temporary Relocation Numbers'!P21*Assumptions!E$45</f>
        <v>20098044.565906141</v>
      </c>
      <c r="Q21" s="53">
        <f>'Temporary Relocation Numbers'!Q21*Assumptions!F$45</f>
        <v>6602406.5367307607</v>
      </c>
      <c r="R21" s="53">
        <f>'Temporary Relocation Numbers'!R21*Assumptions!G$45</f>
        <v>5358696.1830436969</v>
      </c>
      <c r="S21" s="53">
        <f>'Temporary Relocation Numbers'!S21*Assumptions!H$45</f>
        <v>3111250.0631945487</v>
      </c>
      <c r="U21">
        <v>2040</v>
      </c>
      <c r="V21" s="51">
        <f>'Temporary Relocation Numbers'!V21*Assumptions!C$45</f>
        <v>0</v>
      </c>
      <c r="W21" s="51">
        <f>'Temporary Relocation Numbers'!W21*Assumptions!D$45</f>
        <v>0</v>
      </c>
      <c r="X21" s="51">
        <f>'Temporary Relocation Numbers'!X21*Assumptions!E$45</f>
        <v>0</v>
      </c>
      <c r="Y21" s="51">
        <f>'Temporary Relocation Numbers'!Y21*Assumptions!F$45</f>
        <v>0</v>
      </c>
      <c r="Z21" s="51">
        <f>'Temporary Relocation Numbers'!Z21*Assumptions!G$45</f>
        <v>0</v>
      </c>
      <c r="AA21" s="51">
        <f>'Temporary Relocation Numbers'!AA21*Assumptions!H$45</f>
        <v>0</v>
      </c>
      <c r="AB21" s="52">
        <f>'Temporary Relocation Numbers'!AB21*Assumptions!C$45</f>
        <v>33197.700551429632</v>
      </c>
      <c r="AC21" s="52">
        <f>'Temporary Relocation Numbers'!AC21*Assumptions!D$45</f>
        <v>33662.473712568652</v>
      </c>
      <c r="AD21" s="52">
        <f>'Temporary Relocation Numbers'!AD21*Assumptions!E$45</f>
        <v>23171.807870710752</v>
      </c>
      <c r="AE21" s="52">
        <f>'Temporary Relocation Numbers'!AE21*Assumptions!F$45</f>
        <v>18549.078978247355</v>
      </c>
      <c r="AF21" s="52">
        <f>'Temporary Relocation Numbers'!AF21*Assumptions!G$45</f>
        <v>18955.724759005549</v>
      </c>
      <c r="AG21" s="52">
        <f>'Temporary Relocation Numbers'!AG21*Assumptions!H$45</f>
        <v>7707.0463767152969</v>
      </c>
      <c r="AH21" s="53">
        <f>'Temporary Relocation Numbers'!AH21*Assumptions!C$45</f>
        <v>13382409.262571145</v>
      </c>
      <c r="AI21" s="53">
        <f>'Temporary Relocation Numbers'!AI21*Assumptions!D$45</f>
        <v>22749725.321816083</v>
      </c>
      <c r="AJ21" s="53">
        <f>'Temporary Relocation Numbers'!AJ21*Assumptions!E$45</f>
        <v>18160628.041152038</v>
      </c>
      <c r="AK21" s="53">
        <f>'Temporary Relocation Numbers'!AK21*Assumptions!F$45</f>
        <v>6585417.3388662841</v>
      </c>
      <c r="AL21" s="53">
        <f>'Temporary Relocation Numbers'!AL21*Assumptions!G$45</f>
        <v>5249234.1934171338</v>
      </c>
      <c r="AM21" s="53">
        <f>'Temporary Relocation Numbers'!AM21*Assumptions!H$45</f>
        <v>2845655.1172268298</v>
      </c>
    </row>
    <row r="22" spans="1:39" x14ac:dyDescent="0.35">
      <c r="A22">
        <v>2041</v>
      </c>
      <c r="B22" s="51">
        <f>'Temporary Relocation Numbers'!B22*Assumptions!C$45</f>
        <v>0</v>
      </c>
      <c r="C22" s="51">
        <f>'Temporary Relocation Numbers'!C22*Assumptions!D$45</f>
        <v>0</v>
      </c>
      <c r="D22" s="51">
        <f>'Temporary Relocation Numbers'!D22*Assumptions!E$45</f>
        <v>0</v>
      </c>
      <c r="E22" s="51">
        <f>'Temporary Relocation Numbers'!E22*Assumptions!F$45</f>
        <v>0</v>
      </c>
      <c r="F22" s="51">
        <f>'Temporary Relocation Numbers'!F22*Assumptions!G$45</f>
        <v>0</v>
      </c>
      <c r="G22" s="51">
        <f>'Temporary Relocation Numbers'!G22*Assumptions!H$45</f>
        <v>0</v>
      </c>
      <c r="H22" s="52">
        <f>'Temporary Relocation Numbers'!H22*Assumptions!C$45</f>
        <v>35874.18547890328</v>
      </c>
      <c r="I22" s="52">
        <f>'Temporary Relocation Numbers'!I22*Assumptions!D$45</f>
        <v>37084.832253204688</v>
      </c>
      <c r="J22" s="52">
        <f>'Temporary Relocation Numbers'!J22*Assumptions!E$45</f>
        <v>25798.546498038395</v>
      </c>
      <c r="K22" s="52">
        <f>'Temporary Relocation Numbers'!K22*Assumptions!F$45</f>
        <v>18709.134089622643</v>
      </c>
      <c r="L22" s="52">
        <f>'Temporary Relocation Numbers'!L22*Assumptions!G$45</f>
        <v>19467.758844263521</v>
      </c>
      <c r="M22" s="52">
        <f>'Temporary Relocation Numbers'!M22*Assumptions!H$45</f>
        <v>8477.2112280960209</v>
      </c>
      <c r="N22" s="53">
        <f>'Temporary Relocation Numbers'!N22*Assumptions!C$45</f>
        <v>14574296.763185414</v>
      </c>
      <c r="O22" s="53">
        <f>'Temporary Relocation Numbers'!O22*Assumptions!D$45</f>
        <v>25258392.289957505</v>
      </c>
      <c r="P22" s="53">
        <f>'Temporary Relocation Numbers'!P22*Assumptions!E$45</f>
        <v>20377243.629509714</v>
      </c>
      <c r="Q22" s="53">
        <f>'Temporary Relocation Numbers'!Q22*Assumptions!F$45</f>
        <v>6694126.1921698982</v>
      </c>
      <c r="R22" s="53">
        <f>'Temporary Relocation Numbers'!R22*Assumptions!G$45</f>
        <v>5433138.3981326157</v>
      </c>
      <c r="S22" s="53">
        <f>'Temporary Relocation Numbers'!S22*Assumptions!H$45</f>
        <v>3154471.08907256</v>
      </c>
      <c r="U22">
        <v>2041</v>
      </c>
      <c r="V22" s="51">
        <f>'Temporary Relocation Numbers'!V22*Assumptions!C$45</f>
        <v>0</v>
      </c>
      <c r="W22" s="51">
        <f>'Temporary Relocation Numbers'!W22*Assumptions!D$45</f>
        <v>0</v>
      </c>
      <c r="X22" s="51">
        <f>'Temporary Relocation Numbers'!X22*Assumptions!E$45</f>
        <v>0</v>
      </c>
      <c r="Y22" s="51">
        <f>'Temporary Relocation Numbers'!Y22*Assumptions!F$45</f>
        <v>0</v>
      </c>
      <c r="Z22" s="51">
        <f>'Temporary Relocation Numbers'!Z22*Assumptions!G$45</f>
        <v>0</v>
      </c>
      <c r="AA22" s="51">
        <f>'Temporary Relocation Numbers'!AA22*Assumptions!H$45</f>
        <v>0</v>
      </c>
      <c r="AB22" s="52">
        <f>'Temporary Relocation Numbers'!AB22*Assumptions!C$45</f>
        <v>33397.99391008605</v>
      </c>
      <c r="AC22" s="52">
        <f>'Temporary Relocation Numbers'!AC22*Assumptions!D$45</f>
        <v>33865.571210545328</v>
      </c>
      <c r="AD22" s="52">
        <f>'Temporary Relocation Numbers'!AD22*Assumptions!E$45</f>
        <v>23311.611506127494</v>
      </c>
      <c r="AE22" s="52">
        <f>'Temporary Relocation Numbers'!AE22*Assumptions!F$45</f>
        <v>18660.992070624969</v>
      </c>
      <c r="AF22" s="52">
        <f>'Temporary Relocation Numbers'!AF22*Assumptions!G$45</f>
        <v>19070.091287851912</v>
      </c>
      <c r="AG22" s="52">
        <f>'Temporary Relocation Numbers'!AG22*Assumptions!H$45</f>
        <v>7753.5456877661263</v>
      </c>
      <c r="AH22" s="53">
        <f>'Temporary Relocation Numbers'!AH22*Assumptions!C$45</f>
        <v>13568315.71345084</v>
      </c>
      <c r="AI22" s="53">
        <f>'Temporary Relocation Numbers'!AI22*Assumptions!D$45</f>
        <v>23065761.142428424</v>
      </c>
      <c r="AJ22" s="53">
        <f>'Temporary Relocation Numbers'!AJ22*Assumptions!E$45</f>
        <v>18412912.800841734</v>
      </c>
      <c r="AK22" s="53">
        <f>'Temporary Relocation Numbers'!AK22*Assumptions!F$45</f>
        <v>6676900.9828805486</v>
      </c>
      <c r="AL22" s="53">
        <f>'Temporary Relocation Numbers'!AL22*Assumptions!G$45</f>
        <v>5322155.7787301708</v>
      </c>
      <c r="AM22" s="53">
        <f>'Temporary Relocation Numbers'!AM22*Assumptions!H$45</f>
        <v>2885186.5373838036</v>
      </c>
    </row>
    <row r="23" spans="1:39" x14ac:dyDescent="0.35">
      <c r="A23">
        <v>2042</v>
      </c>
      <c r="B23" s="51">
        <f>'Temporary Relocation Numbers'!B23*Assumptions!C$45</f>
        <v>0</v>
      </c>
      <c r="C23" s="51">
        <f>'Temporary Relocation Numbers'!C23*Assumptions!D$45</f>
        <v>0</v>
      </c>
      <c r="D23" s="51">
        <f>'Temporary Relocation Numbers'!D23*Assumptions!E$45</f>
        <v>0</v>
      </c>
      <c r="E23" s="51">
        <f>'Temporary Relocation Numbers'!E23*Assumptions!F$45</f>
        <v>0</v>
      </c>
      <c r="F23" s="51">
        <f>'Temporary Relocation Numbers'!F23*Assumptions!G$45</f>
        <v>0</v>
      </c>
      <c r="G23" s="51">
        <f>'Temporary Relocation Numbers'!G23*Assumptions!H$45</f>
        <v>0</v>
      </c>
      <c r="H23" s="52">
        <f>'Temporary Relocation Numbers'!H23*Assumptions!C$45</f>
        <v>36090.627008867144</v>
      </c>
      <c r="I23" s="52">
        <f>'Temporary Relocation Numbers'!I23*Assumptions!D$45</f>
        <v>37308.578039323147</v>
      </c>
      <c r="J23" s="52">
        <f>'Temporary Relocation Numbers'!J23*Assumptions!E$45</f>
        <v>25954.198167904535</v>
      </c>
      <c r="K23" s="52">
        <f>'Temporary Relocation Numbers'!K23*Assumptions!F$45</f>
        <v>18822.012850564497</v>
      </c>
      <c r="L23" s="52">
        <f>'Temporary Relocation Numbers'!L23*Assumptions!G$45</f>
        <v>19585.214654143798</v>
      </c>
      <c r="M23" s="52">
        <f>'Temporary Relocation Numbers'!M23*Assumptions!H$45</f>
        <v>8528.357213532121</v>
      </c>
      <c r="N23" s="53">
        <f>'Temporary Relocation Numbers'!N23*Assumptions!C$45</f>
        <v>14776760.739002481</v>
      </c>
      <c r="O23" s="53">
        <f>'Temporary Relocation Numbers'!O23*Assumptions!D$45</f>
        <v>25609278.141183589</v>
      </c>
      <c r="P23" s="53">
        <f>'Temporary Relocation Numbers'!P23*Assumptions!E$45</f>
        <v>20660321.285225146</v>
      </c>
      <c r="Q23" s="53">
        <f>'Temporary Relocation Numbers'!Q23*Assumptions!F$45</f>
        <v>6787120.0035015997</v>
      </c>
      <c r="R23" s="53">
        <f>'Temporary Relocation Numbers'!R23*Assumptions!G$45</f>
        <v>5508614.7534672283</v>
      </c>
      <c r="S23" s="53">
        <f>'Temporary Relocation Numbers'!S23*Assumptions!H$45</f>
        <v>3198292.5350518194</v>
      </c>
      <c r="U23">
        <v>2042</v>
      </c>
      <c r="V23" s="51">
        <f>'Temporary Relocation Numbers'!V23*Assumptions!C$45</f>
        <v>0</v>
      </c>
      <c r="W23" s="51">
        <f>'Temporary Relocation Numbers'!W23*Assumptions!D$45</f>
        <v>0</v>
      </c>
      <c r="X23" s="51">
        <f>'Temporary Relocation Numbers'!X23*Assumptions!E$45</f>
        <v>0</v>
      </c>
      <c r="Y23" s="51">
        <f>'Temporary Relocation Numbers'!Y23*Assumptions!F$45</f>
        <v>0</v>
      </c>
      <c r="Z23" s="51">
        <f>'Temporary Relocation Numbers'!Z23*Assumptions!G$45</f>
        <v>0</v>
      </c>
      <c r="AA23" s="51">
        <f>'Temporary Relocation Numbers'!AA23*Assumptions!H$45</f>
        <v>0</v>
      </c>
      <c r="AB23" s="52">
        <f>'Temporary Relocation Numbers'!AB23*Assumptions!C$45</f>
        <v>33599.495708750554</v>
      </c>
      <c r="AC23" s="52">
        <f>'Temporary Relocation Numbers'!AC23*Assumptions!D$45</f>
        <v>34069.894066885048</v>
      </c>
      <c r="AD23" s="52">
        <f>'Temporary Relocation Numbers'!AD23*Assumptions!E$45</f>
        <v>23452.25862585866</v>
      </c>
      <c r="AE23" s="52">
        <f>'Temporary Relocation Numbers'!AE23*Assumptions!F$45</f>
        <v>18773.580373899047</v>
      </c>
      <c r="AF23" s="52">
        <f>'Temporary Relocation Numbers'!AF23*Assumptions!G$45</f>
        <v>19185.147830036552</v>
      </c>
      <c r="AG23" s="52">
        <f>'Temporary Relocation Numbers'!AG23*Assumptions!H$45</f>
        <v>7800.3255454521432</v>
      </c>
      <c r="AH23" s="53">
        <f>'Temporary Relocation Numbers'!AH23*Assumptions!C$45</f>
        <v>13756804.749259803</v>
      </c>
      <c r="AI23" s="53">
        <f>'Temporary Relocation Numbers'!AI23*Assumptions!D$45</f>
        <v>23386187.285934653</v>
      </c>
      <c r="AJ23" s="53">
        <f>'Temporary Relocation Numbers'!AJ23*Assumptions!E$45</f>
        <v>18668702.263112612</v>
      </c>
      <c r="AK23" s="53">
        <f>'Temporary Relocation Numbers'!AK23*Assumptions!F$45</f>
        <v>6769655.5041515566</v>
      </c>
      <c r="AL23" s="53">
        <f>'Temporary Relocation Numbers'!AL23*Assumptions!G$45</f>
        <v>5396090.3799248813</v>
      </c>
      <c r="AM23" s="53">
        <f>'Temporary Relocation Numbers'!AM23*Assumptions!H$45</f>
        <v>2925267.1221848601</v>
      </c>
    </row>
    <row r="24" spans="1:39" x14ac:dyDescent="0.35">
      <c r="A24">
        <v>2043</v>
      </c>
      <c r="B24" s="51">
        <f>'Temporary Relocation Numbers'!B24*Assumptions!C$45</f>
        <v>0</v>
      </c>
      <c r="C24" s="51">
        <f>'Temporary Relocation Numbers'!C24*Assumptions!D$45</f>
        <v>0</v>
      </c>
      <c r="D24" s="51">
        <f>'Temporary Relocation Numbers'!D24*Assumptions!E$45</f>
        <v>0</v>
      </c>
      <c r="E24" s="51">
        <f>'Temporary Relocation Numbers'!E24*Assumptions!F$45</f>
        <v>0</v>
      </c>
      <c r="F24" s="51">
        <f>'Temporary Relocation Numbers'!F24*Assumptions!G$45</f>
        <v>0</v>
      </c>
      <c r="G24" s="51">
        <f>'Temporary Relocation Numbers'!G24*Assumptions!H$45</f>
        <v>0</v>
      </c>
      <c r="H24" s="52">
        <f>'Temporary Relocation Numbers'!H24*Assumptions!C$45</f>
        <v>36308.374406414267</v>
      </c>
      <c r="I24" s="52">
        <f>'Temporary Relocation Numbers'!I24*Assumptions!D$45</f>
        <v>37533.673762161387</v>
      </c>
      <c r="J24" s="52">
        <f>'Temporary Relocation Numbers'!J24*Assumptions!E$45</f>
        <v>26110.788938829497</v>
      </c>
      <c r="K24" s="52">
        <f>'Temporary Relocation Numbers'!K24*Assumptions!F$45</f>
        <v>18935.572648619596</v>
      </c>
      <c r="L24" s="52">
        <f>'Temporary Relocation Numbers'!L24*Assumptions!G$45</f>
        <v>19703.379116077191</v>
      </c>
      <c r="M24" s="52">
        <f>'Temporary Relocation Numbers'!M24*Assumptions!H$45</f>
        <v>8579.8117806179907</v>
      </c>
      <c r="N24" s="53">
        <f>'Temporary Relocation Numbers'!N24*Assumptions!C$45</f>
        <v>14982037.314437198</v>
      </c>
      <c r="O24" s="53">
        <f>'Temporary Relocation Numbers'!O24*Assumptions!D$45</f>
        <v>25965038.446776263</v>
      </c>
      <c r="P24" s="53">
        <f>'Temporary Relocation Numbers'!P24*Assumptions!E$45</f>
        <v>20947331.413880605</v>
      </c>
      <c r="Q24" s="53">
        <f>'Temporary Relocation Numbers'!Q24*Assumptions!F$45</f>
        <v>6881405.6711111385</v>
      </c>
      <c r="R24" s="53">
        <f>'Temporary Relocation Numbers'!R24*Assumptions!G$45</f>
        <v>5585139.6151709333</v>
      </c>
      <c r="S24" s="53">
        <f>'Temporary Relocation Numbers'!S24*Assumptions!H$45</f>
        <v>3242722.7420795993</v>
      </c>
      <c r="U24">
        <v>2043</v>
      </c>
      <c r="V24" s="51">
        <f>'Temporary Relocation Numbers'!V24*Assumptions!C$45</f>
        <v>0</v>
      </c>
      <c r="W24" s="51">
        <f>'Temporary Relocation Numbers'!W24*Assumptions!D$45</f>
        <v>0</v>
      </c>
      <c r="X24" s="51">
        <f>'Temporary Relocation Numbers'!X24*Assumptions!E$45</f>
        <v>0</v>
      </c>
      <c r="Y24" s="51">
        <f>'Temporary Relocation Numbers'!Y24*Assumptions!F$45</f>
        <v>0</v>
      </c>
      <c r="Z24" s="51">
        <f>'Temporary Relocation Numbers'!Z24*Assumptions!G$45</f>
        <v>0</v>
      </c>
      <c r="AA24" s="51">
        <f>'Temporary Relocation Numbers'!AA24*Assumptions!H$45</f>
        <v>0</v>
      </c>
      <c r="AB24" s="52">
        <f>'Temporary Relocation Numbers'!AB24*Assumptions!C$45</f>
        <v>33802.213238365053</v>
      </c>
      <c r="AC24" s="52">
        <f>'Temporary Relocation Numbers'!AC24*Assumptions!D$45</f>
        <v>34275.449674604133</v>
      </c>
      <c r="AD24" s="52">
        <f>'Temporary Relocation Numbers'!AD24*Assumptions!E$45</f>
        <v>23593.754318940635</v>
      </c>
      <c r="AE24" s="52">
        <f>'Temporary Relocation Numbers'!AE24*Assumptions!F$45</f>
        <v>18886.847961853506</v>
      </c>
      <c r="AF24" s="52">
        <f>'Temporary Relocation Numbers'!AF24*Assumptions!G$45</f>
        <v>19300.898548651694</v>
      </c>
      <c r="AG24" s="52">
        <f>'Temporary Relocation Numbers'!AG24*Assumptions!H$45</f>
        <v>7847.3876424094851</v>
      </c>
      <c r="AH24" s="53">
        <f>'Temporary Relocation Numbers'!AH24*Assumptions!C$45</f>
        <v>13947912.246886017</v>
      </c>
      <c r="AI24" s="53">
        <f>'Temporary Relocation Numbers'!AI24*Assumptions!D$45</f>
        <v>23711064.742051307</v>
      </c>
      <c r="AJ24" s="53">
        <f>'Temporary Relocation Numbers'!AJ24*Assumptions!E$45</f>
        <v>18928045.11477476</v>
      </c>
      <c r="AK24" s="53">
        <f>'Temporary Relocation Numbers'!AK24*Assumptions!F$45</f>
        <v>6863698.5575182596</v>
      </c>
      <c r="AL24" s="53">
        <f>'Temporary Relocation Numbers'!AL24*Assumptions!G$45</f>
        <v>5471052.0696681216</v>
      </c>
      <c r="AM24" s="53">
        <f>'Temporary Relocation Numbers'!AM24*Assumptions!H$45</f>
        <v>2965904.5005440377</v>
      </c>
    </row>
    <row r="25" spans="1:39" x14ac:dyDescent="0.35">
      <c r="A25">
        <v>2044</v>
      </c>
      <c r="B25" s="51">
        <f>'Temporary Relocation Numbers'!B25*Assumptions!C$45</f>
        <v>0</v>
      </c>
      <c r="C25" s="51">
        <f>'Temporary Relocation Numbers'!C25*Assumptions!D$45</f>
        <v>0</v>
      </c>
      <c r="D25" s="51">
        <f>'Temporary Relocation Numbers'!D25*Assumptions!E$45</f>
        <v>0</v>
      </c>
      <c r="E25" s="51">
        <f>'Temporary Relocation Numbers'!E25*Assumptions!F$45</f>
        <v>0</v>
      </c>
      <c r="F25" s="51">
        <f>'Temporary Relocation Numbers'!F25*Assumptions!G$45</f>
        <v>0</v>
      </c>
      <c r="G25" s="51">
        <f>'Temporary Relocation Numbers'!G25*Assumptions!H$45</f>
        <v>0</v>
      </c>
      <c r="H25" s="52">
        <f>'Temporary Relocation Numbers'!H25*Assumptions!C$45</f>
        <v>36527.435550301314</v>
      </c>
      <c r="I25" s="52">
        <f>'Temporary Relocation Numbers'!I25*Assumptions!D$45</f>
        <v>37760.127566360614</v>
      </c>
      <c r="J25" s="52">
        <f>'Temporary Relocation Numbers'!J25*Assumptions!E$45</f>
        <v>26268.324476738973</v>
      </c>
      <c r="K25" s="52">
        <f>'Temporary Relocation Numbers'!K25*Assumptions!F$45</f>
        <v>19049.817592723462</v>
      </c>
      <c r="L25" s="52">
        <f>'Temporary Relocation Numbers'!L25*Assumptions!G$45</f>
        <v>19822.256505609825</v>
      </c>
      <c r="M25" s="52">
        <f>'Temporary Relocation Numbers'!M25*Assumptions!H$45</f>
        <v>8631.5767911348394</v>
      </c>
      <c r="N25" s="53">
        <f>'Temporary Relocation Numbers'!N25*Assumptions!C$45</f>
        <v>15190165.561707607</v>
      </c>
      <c r="O25" s="53">
        <f>'Temporary Relocation Numbers'!O25*Assumptions!D$45</f>
        <v>26325740.921934888</v>
      </c>
      <c r="P25" s="53">
        <f>'Temporary Relocation Numbers'!P25*Assumptions!E$45</f>
        <v>21238328.644808747</v>
      </c>
      <c r="Q25" s="53">
        <f>'Temporary Relocation Numbers'!Q25*Assumptions!F$45</f>
        <v>6977001.1412749253</v>
      </c>
      <c r="R25" s="53">
        <f>'Temporary Relocation Numbers'!R25*Assumptions!G$45</f>
        <v>5662727.5489391871</v>
      </c>
      <c r="S25" s="53">
        <f>'Temporary Relocation Numbers'!S25*Assumptions!H$45</f>
        <v>3287770.166974382</v>
      </c>
      <c r="U25">
        <v>2044</v>
      </c>
      <c r="V25" s="51">
        <f>'Temporary Relocation Numbers'!V25*Assumptions!C$45</f>
        <v>0</v>
      </c>
      <c r="W25" s="51">
        <f>'Temporary Relocation Numbers'!W25*Assumptions!D$45</f>
        <v>0</v>
      </c>
      <c r="X25" s="51">
        <f>'Temporary Relocation Numbers'!X25*Assumptions!E$45</f>
        <v>0</v>
      </c>
      <c r="Y25" s="51">
        <f>'Temporary Relocation Numbers'!Y25*Assumptions!F$45</f>
        <v>0</v>
      </c>
      <c r="Z25" s="51">
        <f>'Temporary Relocation Numbers'!Z25*Assumptions!G$45</f>
        <v>0</v>
      </c>
      <c r="AA25" s="51">
        <f>'Temporary Relocation Numbers'!AA25*Assumptions!H$45</f>
        <v>0</v>
      </c>
      <c r="AB25" s="52">
        <f>'Temporary Relocation Numbers'!AB25*Assumptions!C$45</f>
        <v>34006.15383386035</v>
      </c>
      <c r="AC25" s="52">
        <f>'Temporary Relocation Numbers'!AC25*Assumptions!D$45</f>
        <v>34482.245471323557</v>
      </c>
      <c r="AD25" s="52">
        <f>'Temporary Relocation Numbers'!AD25*Assumptions!E$45</f>
        <v>23736.103705113768</v>
      </c>
      <c r="AE25" s="52">
        <f>'Temporary Relocation Numbers'!AE25*Assumptions!F$45</f>
        <v>19000.798932850808</v>
      </c>
      <c r="AF25" s="52">
        <f>'Temporary Relocation Numbers'!AF25*Assumptions!G$45</f>
        <v>19417.347631906949</v>
      </c>
      <c r="AG25" s="52">
        <f>'Temporary Relocation Numbers'!AG25*Assumptions!H$45</f>
        <v>7894.733681486563</v>
      </c>
      <c r="AH25" s="53">
        <f>'Temporary Relocation Numbers'!AH25*Assumptions!C$45</f>
        <v>14141674.581613915</v>
      </c>
      <c r="AI25" s="53">
        <f>'Temporary Relocation Numbers'!AI25*Assumptions!D$45</f>
        <v>24040455.347755034</v>
      </c>
      <c r="AJ25" s="53">
        <f>'Temporary Relocation Numbers'!AJ25*Assumptions!E$45</f>
        <v>19190990.718988217</v>
      </c>
      <c r="AK25" s="53">
        <f>'Temporary Relocation Numbers'!AK25*Assumptions!F$45</f>
        <v>6959048.0430780211</v>
      </c>
      <c r="AL25" s="53">
        <f>'Temporary Relocation Numbers'!AL25*Assumptions!G$45</f>
        <v>5547055.1161221508</v>
      </c>
      <c r="AM25" s="53">
        <f>'Temporary Relocation Numbers'!AM25*Assumptions!H$45</f>
        <v>3007106.4073551237</v>
      </c>
    </row>
    <row r="26" spans="1:39" x14ac:dyDescent="0.35">
      <c r="A26">
        <v>2045</v>
      </c>
      <c r="B26" s="51">
        <f>'Temporary Relocation Numbers'!B26*Assumptions!C$45</f>
        <v>0</v>
      </c>
      <c r="C26" s="51">
        <f>'Temporary Relocation Numbers'!C26*Assumptions!D$45</f>
        <v>0</v>
      </c>
      <c r="D26" s="51">
        <f>'Temporary Relocation Numbers'!D26*Assumptions!E$45</f>
        <v>0</v>
      </c>
      <c r="E26" s="51">
        <f>'Temporary Relocation Numbers'!E26*Assumptions!F$45</f>
        <v>0</v>
      </c>
      <c r="F26" s="51">
        <f>'Temporary Relocation Numbers'!F26*Assumptions!G$45</f>
        <v>0</v>
      </c>
      <c r="G26" s="51">
        <f>'Temporary Relocation Numbers'!G26*Assumptions!H$45</f>
        <v>0</v>
      </c>
      <c r="H26" s="52">
        <f>'Temporary Relocation Numbers'!H26*Assumptions!C$45</f>
        <v>36747.818366820255</v>
      </c>
      <c r="I26" s="52">
        <f>'Temporary Relocation Numbers'!I26*Assumptions!D$45</f>
        <v>37987.94764570149</v>
      </c>
      <c r="J26" s="52">
        <f>'Temporary Relocation Numbers'!J26*Assumptions!E$45</f>
        <v>26426.810481743207</v>
      </c>
      <c r="K26" s="52">
        <f>'Temporary Relocation Numbers'!K26*Assumptions!F$45</f>
        <v>19164.751816602249</v>
      </c>
      <c r="L26" s="52">
        <f>'Temporary Relocation Numbers'!L26*Assumptions!G$45</f>
        <v>19941.851124083692</v>
      </c>
      <c r="M26" s="52">
        <f>'Temporary Relocation Numbers'!M26*Assumptions!H$45</f>
        <v>8683.6541180966597</v>
      </c>
      <c r="N26" s="53">
        <f>'Temporary Relocation Numbers'!N26*Assumptions!C$45</f>
        <v>15401185.095817234</v>
      </c>
      <c r="O26" s="53">
        <f>'Temporary Relocation Numbers'!O26*Assumptions!D$45</f>
        <v>26691454.222548366</v>
      </c>
      <c r="P26" s="53">
        <f>'Temporary Relocation Numbers'!P26*Assumptions!E$45</f>
        <v>21533368.366244864</v>
      </c>
      <c r="Q26" s="53">
        <f>'Temporary Relocation Numbers'!Q26*Assumptions!F$45</f>
        <v>7073924.6095763901</v>
      </c>
      <c r="R26" s="53">
        <f>'Temporary Relocation Numbers'!R26*Assumptions!G$45</f>
        <v>5741393.3228119351</v>
      </c>
      <c r="S26" s="53">
        <f>'Temporary Relocation Numbers'!S26*Assumptions!H$45</f>
        <v>3333443.3840355179</v>
      </c>
      <c r="U26">
        <v>2045</v>
      </c>
      <c r="V26" s="51">
        <f>'Temporary Relocation Numbers'!V26*Assumptions!C$45</f>
        <v>0</v>
      </c>
      <c r="W26" s="51">
        <f>'Temporary Relocation Numbers'!W26*Assumptions!D$45</f>
        <v>0</v>
      </c>
      <c r="X26" s="51">
        <f>'Temporary Relocation Numbers'!X26*Assumptions!E$45</f>
        <v>0</v>
      </c>
      <c r="Y26" s="51">
        <f>'Temporary Relocation Numbers'!Y26*Assumptions!F$45</f>
        <v>0</v>
      </c>
      <c r="Z26" s="51">
        <f>'Temporary Relocation Numbers'!Z26*Assumptions!G$45</f>
        <v>0</v>
      </c>
      <c r="AA26" s="51">
        <f>'Temporary Relocation Numbers'!AA26*Assumptions!H$45</f>
        <v>0</v>
      </c>
      <c r="AB26" s="52">
        <f>'Temporary Relocation Numbers'!AB26*Assumptions!C$45</f>
        <v>34211.324874421422</v>
      </c>
      <c r="AC26" s="52">
        <f>'Temporary Relocation Numbers'!AC26*Assumptions!D$45</f>
        <v>34690.288939538084</v>
      </c>
      <c r="AD26" s="52">
        <f>'Temporary Relocation Numbers'!AD26*Assumptions!E$45</f>
        <v>23879.311935007558</v>
      </c>
      <c r="AE26" s="52">
        <f>'Temporary Relocation Numbers'!AE26*Assumptions!F$45</f>
        <v>19115.437409980281</v>
      </c>
      <c r="AF26" s="52">
        <f>'Temporary Relocation Numbers'!AF26*Assumptions!G$45</f>
        <v>19534.499293280878</v>
      </c>
      <c r="AG26" s="52">
        <f>'Temporary Relocation Numbers'!AG26*Assumptions!H$45</f>
        <v>7942.3653758056726</v>
      </c>
      <c r="AH26" s="53">
        <f>'Temporary Relocation Numbers'!AH26*Assumptions!C$45</f>
        <v>14338128.634048</v>
      </c>
      <c r="AI26" s="53">
        <f>'Temporary Relocation Numbers'!AI26*Assumptions!D$45</f>
        <v>24374421.799052641</v>
      </c>
      <c r="AJ26" s="53">
        <f>'Temporary Relocation Numbers'!AJ26*Assumptions!E$45</f>
        <v>19457589.124658771</v>
      </c>
      <c r="AK26" s="53">
        <f>'Temporary Relocation Numbers'!AK26*Assumptions!F$45</f>
        <v>7055722.1095937081</v>
      </c>
      <c r="AL26" s="53">
        <f>'Temporary Relocation Numbers'!AL26*Assumptions!G$45</f>
        <v>5624113.9856604319</v>
      </c>
      <c r="AM26" s="53">
        <f>'Temporary Relocation Numbers'!AM26*Assumptions!H$45</f>
        <v>3048880.6849639062</v>
      </c>
    </row>
    <row r="27" spans="1:39" x14ac:dyDescent="0.35">
      <c r="A27">
        <v>2046</v>
      </c>
      <c r="B27" s="51">
        <f>'Temporary Relocation Numbers'!B27*Assumptions!C$45</f>
        <v>0</v>
      </c>
      <c r="C27" s="51">
        <f>'Temporary Relocation Numbers'!C27*Assumptions!D$45</f>
        <v>0</v>
      </c>
      <c r="D27" s="51">
        <f>'Temporary Relocation Numbers'!D27*Assumptions!E$45</f>
        <v>0</v>
      </c>
      <c r="E27" s="51">
        <f>'Temporary Relocation Numbers'!E27*Assumptions!F$45</f>
        <v>0</v>
      </c>
      <c r="F27" s="51">
        <f>'Temporary Relocation Numbers'!F27*Assumptions!G$45</f>
        <v>0</v>
      </c>
      <c r="G27" s="51">
        <f>'Temporary Relocation Numbers'!G27*Assumptions!H$45</f>
        <v>0</v>
      </c>
      <c r="H27" s="52">
        <f>'Temporary Relocation Numbers'!H27*Assumptions!C$45</f>
        <v>36969.530830085117</v>
      </c>
      <c r="I27" s="52">
        <f>'Temporary Relocation Numbers'!I27*Assumptions!D$45</f>
        <v>38217.14224340066</v>
      </c>
      <c r="J27" s="52">
        <f>'Temporary Relocation Numbers'!J27*Assumptions!E$45</f>
        <v>26586.252688343189</v>
      </c>
      <c r="K27" s="52">
        <f>'Temporary Relocation Numbers'!K27*Assumptions!F$45</f>
        <v>19280.379478922343</v>
      </c>
      <c r="L27" s="52">
        <f>'Temporary Relocation Numbers'!L27*Assumptions!G$45</f>
        <v>20062.167298792283</v>
      </c>
      <c r="M27" s="52">
        <f>'Temporary Relocation Numbers'!M27*Assumptions!H$45</f>
        <v>8736.0456458179797</v>
      </c>
      <c r="N27" s="53">
        <f>'Temporary Relocation Numbers'!N27*Assumptions!C$45</f>
        <v>15615136.082095366</v>
      </c>
      <c r="O27" s="53">
        <f>'Temporary Relocation Numbers'!O27*Assumptions!D$45</f>
        <v>27062247.958263081</v>
      </c>
      <c r="P27" s="53">
        <f>'Temporary Relocation Numbers'!P27*Assumptions!E$45</f>
        <v>21832506.735869396</v>
      </c>
      <c r="Q27" s="53">
        <f>'Temporary Relocation Numbers'!Q27*Assumptions!F$45</f>
        <v>7172194.5243693134</v>
      </c>
      <c r="R27" s="53">
        <f>'Temporary Relocation Numbers'!R27*Assumptions!G$45</f>
        <v>5821151.9099845486</v>
      </c>
      <c r="S27" s="53">
        <f>'Temporary Relocation Numbers'!S27*Assumptions!H$45</f>
        <v>3379751.0866752579</v>
      </c>
      <c r="U27">
        <v>2046</v>
      </c>
      <c r="V27" s="51">
        <f>'Temporary Relocation Numbers'!V27*Assumptions!C$45</f>
        <v>0</v>
      </c>
      <c r="W27" s="51">
        <f>'Temporary Relocation Numbers'!W27*Assumptions!D$45</f>
        <v>0</v>
      </c>
      <c r="X27" s="51">
        <f>'Temporary Relocation Numbers'!X27*Assumptions!E$45</f>
        <v>0</v>
      </c>
      <c r="Y27" s="51">
        <f>'Temporary Relocation Numbers'!Y27*Assumptions!F$45</f>
        <v>0</v>
      </c>
      <c r="Z27" s="51">
        <f>'Temporary Relocation Numbers'!Z27*Assumptions!G$45</f>
        <v>0</v>
      </c>
      <c r="AA27" s="51">
        <f>'Temporary Relocation Numbers'!AA27*Assumptions!H$45</f>
        <v>0</v>
      </c>
      <c r="AB27" s="52">
        <f>'Temporary Relocation Numbers'!AB27*Assumptions!C$45</f>
        <v>34417.733783754418</v>
      </c>
      <c r="AC27" s="52">
        <f>'Temporary Relocation Numbers'!AC27*Assumptions!D$45</f>
        <v>34899.587606886998</v>
      </c>
      <c r="AD27" s="52">
        <f>'Temporary Relocation Numbers'!AD27*Assumptions!E$45</f>
        <v>24023.384190327102</v>
      </c>
      <c r="AE27" s="52">
        <f>'Temporary Relocation Numbers'!AE27*Assumptions!F$45</f>
        <v>19230.767541207304</v>
      </c>
      <c r="AF27" s="52">
        <f>'Temporary Relocation Numbers'!AF27*Assumptions!G$45</f>
        <v>19652.357771673429</v>
      </c>
      <c r="AG27" s="52">
        <f>'Temporary Relocation Numbers'!AG27*Assumptions!H$45</f>
        <v>7990.2844488249666</v>
      </c>
      <c r="AH27" s="53">
        <f>'Temporary Relocation Numbers'!AH27*Assumptions!C$45</f>
        <v>14537311.797132667</v>
      </c>
      <c r="AI27" s="53">
        <f>'Temporary Relocation Numbers'!AI27*Assumptions!D$45</f>
        <v>24713027.662914559</v>
      </c>
      <c r="AJ27" s="53">
        <f>'Temporary Relocation Numbers'!AJ27*Assumptions!E$45</f>
        <v>19727891.075964198</v>
      </c>
      <c r="AK27" s="53">
        <f>'Temporary Relocation Numbers'!AK27*Assumptions!F$45</f>
        <v>7153739.1579481214</v>
      </c>
      <c r="AL27" s="53">
        <f>'Temporary Relocation Numbers'!AL27*Assumptions!G$45</f>
        <v>5702243.3456211463</v>
      </c>
      <c r="AM27" s="53">
        <f>'Temporary Relocation Numbers'!AM27*Assumptions!H$45</f>
        <v>3091235.2846608819</v>
      </c>
    </row>
    <row r="28" spans="1:39" x14ac:dyDescent="0.35">
      <c r="A28">
        <v>2047</v>
      </c>
      <c r="B28" s="51">
        <f>'Temporary Relocation Numbers'!B28*Assumptions!C$45</f>
        <v>0</v>
      </c>
      <c r="C28" s="51">
        <f>'Temporary Relocation Numbers'!C28*Assumptions!D$45</f>
        <v>0</v>
      </c>
      <c r="D28" s="51">
        <f>'Temporary Relocation Numbers'!D28*Assumptions!E$45</f>
        <v>0</v>
      </c>
      <c r="E28" s="51">
        <f>'Temporary Relocation Numbers'!E28*Assumptions!F$45</f>
        <v>0</v>
      </c>
      <c r="F28" s="51">
        <f>'Temporary Relocation Numbers'!F28*Assumptions!G$45</f>
        <v>0</v>
      </c>
      <c r="G28" s="51">
        <f>'Temporary Relocation Numbers'!G28*Assumptions!H$45</f>
        <v>0</v>
      </c>
      <c r="H28" s="52">
        <f>'Temporary Relocation Numbers'!H28*Assumptions!C$45</f>
        <v>37192.580962320601</v>
      </c>
      <c r="I28" s="52">
        <f>'Temporary Relocation Numbers'!I28*Assumptions!D$45</f>
        <v>38447.719652408938</v>
      </c>
      <c r="J28" s="52">
        <f>'Temporary Relocation Numbers'!J28*Assumptions!E$45</f>
        <v>26746.656865638161</v>
      </c>
      <c r="K28" s="52">
        <f>'Temporary Relocation Numbers'!K28*Assumptions!F$45</f>
        <v>19396.704763440808</v>
      </c>
      <c r="L28" s="52">
        <f>'Temporary Relocation Numbers'!L28*Assumptions!G$45</f>
        <v>20183.209383137164</v>
      </c>
      <c r="M28" s="52">
        <f>'Temporary Relocation Numbers'!M28*Assumptions!H$45</f>
        <v>8788.7532699820695</v>
      </c>
      <c r="N28" s="53">
        <f>'Temporary Relocation Numbers'!N28*Assumptions!C$45</f>
        <v>15832059.243842112</v>
      </c>
      <c r="O28" s="53">
        <f>'Temporary Relocation Numbers'!O28*Assumptions!D$45</f>
        <v>27438192.705732293</v>
      </c>
      <c r="P28" s="53">
        <f>'Temporary Relocation Numbers'!P28*Assumptions!E$45</f>
        <v>22135800.691496991</v>
      </c>
      <c r="Q28" s="53">
        <f>'Temporary Relocation Numbers'!Q28*Assumptions!F$45</f>
        <v>7271829.5902892863</v>
      </c>
      <c r="R28" s="53">
        <f>'Temporary Relocation Numbers'!R28*Assumptions!G$45</f>
        <v>5902018.4916578168</v>
      </c>
      <c r="S28" s="53">
        <f>'Temporary Relocation Numbers'!S28*Assumptions!H$45</f>
        <v>3426702.0890734531</v>
      </c>
      <c r="U28">
        <v>2047</v>
      </c>
      <c r="V28" s="51">
        <f>'Temporary Relocation Numbers'!V28*Assumptions!C$45</f>
        <v>0</v>
      </c>
      <c r="W28" s="51">
        <f>'Temporary Relocation Numbers'!W28*Assumptions!D$45</f>
        <v>0</v>
      </c>
      <c r="X28" s="51">
        <f>'Temporary Relocation Numbers'!X28*Assumptions!E$45</f>
        <v>0</v>
      </c>
      <c r="Y28" s="51">
        <f>'Temporary Relocation Numbers'!Y28*Assumptions!F$45</f>
        <v>0</v>
      </c>
      <c r="Z28" s="51">
        <f>'Temporary Relocation Numbers'!Z28*Assumptions!G$45</f>
        <v>0</v>
      </c>
      <c r="AA28" s="51">
        <f>'Temporary Relocation Numbers'!AA28*Assumptions!H$45</f>
        <v>0</v>
      </c>
      <c r="AB28" s="52">
        <f>'Temporary Relocation Numbers'!AB28*Assumptions!C$45</f>
        <v>34625.388030355367</v>
      </c>
      <c r="AC28" s="52">
        <f>'Temporary Relocation Numbers'!AC28*Assumptions!D$45</f>
        <v>35110.149046426421</v>
      </c>
      <c r="AD28" s="52">
        <f>'Temporary Relocation Numbers'!AD28*Assumptions!E$45</f>
        <v>24168.325684040505</v>
      </c>
      <c r="AE28" s="52">
        <f>'Temporary Relocation Numbers'!AE28*Assumptions!F$45</f>
        <v>19346.793499523374</v>
      </c>
      <c r="AF28" s="52">
        <f>'Temporary Relocation Numbers'!AF28*Assumptions!G$45</f>
        <v>19770.927331559305</v>
      </c>
      <c r="AG28" s="52">
        <f>'Temporary Relocation Numbers'!AG28*Assumptions!H$45</f>
        <v>8038.4926344008345</v>
      </c>
      <c r="AH28" s="53">
        <f>'Temporary Relocation Numbers'!AH28*Assumptions!C$45</f>
        <v>14739261.983269578</v>
      </c>
      <c r="AI28" s="53">
        <f>'Temporary Relocation Numbers'!AI28*Assumptions!D$45</f>
        <v>25056337.389374193</v>
      </c>
      <c r="AJ28" s="53">
        <f>'Temporary Relocation Numbers'!AJ28*Assumptions!E$45</f>
        <v>20001948.022012874</v>
      </c>
      <c r="AK28" s="53">
        <f>'Temporary Relocation Numbers'!AK28*Assumptions!F$45</f>
        <v>7253117.8446464054</v>
      </c>
      <c r="AL28" s="53">
        <f>'Temporary Relocation Numbers'!AL28*Assumptions!G$45</f>
        <v>5781458.0670989677</v>
      </c>
      <c r="AM28" s="53">
        <f>'Temporary Relocation Numbers'!AM28*Assumptions!H$45</f>
        <v>3134178.2681946992</v>
      </c>
    </row>
    <row r="29" spans="1:39" x14ac:dyDescent="0.35">
      <c r="A29">
        <v>2048</v>
      </c>
      <c r="B29" s="51">
        <f>'Temporary Relocation Numbers'!B29*Assumptions!C$45</f>
        <v>0</v>
      </c>
      <c r="C29" s="51">
        <f>'Temporary Relocation Numbers'!C29*Assumptions!D$45</f>
        <v>0</v>
      </c>
      <c r="D29" s="51">
        <f>'Temporary Relocation Numbers'!D29*Assumptions!E$45</f>
        <v>0</v>
      </c>
      <c r="E29" s="51">
        <f>'Temporary Relocation Numbers'!E29*Assumptions!F$45</f>
        <v>0</v>
      </c>
      <c r="F29" s="51">
        <f>'Temporary Relocation Numbers'!F29*Assumptions!G$45</f>
        <v>0</v>
      </c>
      <c r="G29" s="51">
        <f>'Temporary Relocation Numbers'!G29*Assumptions!H$45</f>
        <v>0</v>
      </c>
      <c r="H29" s="52">
        <f>'Temporary Relocation Numbers'!H29*Assumptions!C$45</f>
        <v>37416.976834152265</v>
      </c>
      <c r="I29" s="52">
        <f>'Temporary Relocation Numbers'!I29*Assumptions!D$45</f>
        <v>38679.688215711438</v>
      </c>
      <c r="J29" s="52">
        <f>'Temporary Relocation Numbers'!J29*Assumptions!E$45</f>
        <v>26908.028817534359</v>
      </c>
      <c r="K29" s="52">
        <f>'Temporary Relocation Numbers'!K29*Assumptions!F$45</f>
        <v>19513.731879156796</v>
      </c>
      <c r="L29" s="52">
        <f>'Temporary Relocation Numbers'!L29*Assumptions!G$45</f>
        <v>20304.981756785517</v>
      </c>
      <c r="M29" s="52">
        <f>'Temporary Relocation Numbers'!M29*Assumptions!H$45</f>
        <v>8841.778897709517</v>
      </c>
      <c r="N29" s="53">
        <f>'Temporary Relocation Numbers'!N29*Assumptions!C$45</f>
        <v>16051995.87007965</v>
      </c>
      <c r="O29" s="53">
        <f>'Temporary Relocation Numbers'!O29*Assumptions!D$45</f>
        <v>27819360.022049744</v>
      </c>
      <c r="P29" s="53">
        <f>'Temporary Relocation Numbers'!P29*Assumptions!E$45</f>
        <v>22443307.96191401</v>
      </c>
      <c r="Q29" s="53">
        <f>'Temporary Relocation Numbers'!Q29*Assumptions!F$45</f>
        <v>7372848.7718139235</v>
      </c>
      <c r="R29" s="53">
        <f>'Temporary Relocation Numbers'!R29*Assumptions!G$45</f>
        <v>5984008.4599275263</v>
      </c>
      <c r="S29" s="53">
        <f>'Temporary Relocation Numbers'!S29*Assumptions!H$45</f>
        <v>3474305.327855234</v>
      </c>
      <c r="U29">
        <v>2048</v>
      </c>
      <c r="V29" s="51">
        <f>'Temporary Relocation Numbers'!V29*Assumptions!C$45</f>
        <v>0</v>
      </c>
      <c r="W29" s="51">
        <f>'Temporary Relocation Numbers'!W29*Assumptions!D$45</f>
        <v>0</v>
      </c>
      <c r="X29" s="51">
        <f>'Temporary Relocation Numbers'!X29*Assumptions!E$45</f>
        <v>0</v>
      </c>
      <c r="Y29" s="51">
        <f>'Temporary Relocation Numbers'!Y29*Assumptions!F$45</f>
        <v>0</v>
      </c>
      <c r="Z29" s="51">
        <f>'Temporary Relocation Numbers'!Z29*Assumptions!G$45</f>
        <v>0</v>
      </c>
      <c r="AA29" s="51">
        <f>'Temporary Relocation Numbers'!AA29*Assumptions!H$45</f>
        <v>0</v>
      </c>
      <c r="AB29" s="52">
        <f>'Temporary Relocation Numbers'!AB29*Assumptions!C$45</f>
        <v>34834.295127780329</v>
      </c>
      <c r="AC29" s="52">
        <f>'Temporary Relocation Numbers'!AC29*Assumptions!D$45</f>
        <v>35321.980876903413</v>
      </c>
      <c r="AD29" s="52">
        <f>'Temporary Relocation Numbers'!AD29*Assumptions!E$45</f>
        <v>24314.141660567544</v>
      </c>
      <c r="AE29" s="52">
        <f>'Temporary Relocation Numbers'!AE29*Assumptions!F$45</f>
        <v>19463.519483097105</v>
      </c>
      <c r="AF29" s="52">
        <f>'Temporary Relocation Numbers'!AF29*Assumptions!G$45</f>
        <v>19890.212263142308</v>
      </c>
      <c r="AG29" s="52">
        <f>'Temporary Relocation Numbers'!AG29*Assumptions!H$45</f>
        <v>8086.9916768506209</v>
      </c>
      <c r="AH29" s="53">
        <f>'Temporary Relocation Numbers'!AH29*Assumptions!C$45</f>
        <v>14944017.631533863</v>
      </c>
      <c r="AI29" s="53">
        <f>'Temporary Relocation Numbers'!AI29*Assumptions!D$45</f>
        <v>25404416.323795296</v>
      </c>
      <c r="AJ29" s="53">
        <f>'Temporary Relocation Numbers'!AJ29*Assumptions!E$45</f>
        <v>20279812.126636606</v>
      </c>
      <c r="AK29" s="53">
        <f>'Temporary Relocation Numbers'!AK29*Assumptions!F$45</f>
        <v>7353877.0853671115</v>
      </c>
      <c r="AL29" s="53">
        <f>'Temporary Relocation Numbers'!AL29*Assumptions!G$45</f>
        <v>5861773.2277756259</v>
      </c>
      <c r="AM29" s="53">
        <f>'Temporary Relocation Numbers'!AM29*Assumptions!H$45</f>
        <v>3177717.8093066271</v>
      </c>
    </row>
    <row r="30" spans="1:39" x14ac:dyDescent="0.35">
      <c r="A30">
        <v>2049</v>
      </c>
      <c r="B30" s="51">
        <f>'Temporary Relocation Numbers'!B30*Assumptions!C$45</f>
        <v>0</v>
      </c>
      <c r="C30" s="51">
        <f>'Temporary Relocation Numbers'!C30*Assumptions!D$45</f>
        <v>0</v>
      </c>
      <c r="D30" s="51">
        <f>'Temporary Relocation Numbers'!D30*Assumptions!E$45</f>
        <v>0</v>
      </c>
      <c r="E30" s="51">
        <f>'Temporary Relocation Numbers'!E30*Assumptions!F$45</f>
        <v>0</v>
      </c>
      <c r="F30" s="51">
        <f>'Temporary Relocation Numbers'!F30*Assumptions!G$45</f>
        <v>0</v>
      </c>
      <c r="G30" s="51">
        <f>'Temporary Relocation Numbers'!G30*Assumptions!H$45</f>
        <v>0</v>
      </c>
      <c r="H30" s="52">
        <f>'Temporary Relocation Numbers'!H30*Assumptions!C$45</f>
        <v>37642.726564898578</v>
      </c>
      <c r="I30" s="52">
        <f>'Temporary Relocation Numbers'!I30*Assumptions!D$45</f>
        <v>38913.056326629441</v>
      </c>
      <c r="J30" s="52">
        <f>'Temporary Relocation Numbers'!J30*Assumptions!E$45</f>
        <v>27070.374382955037</v>
      </c>
      <c r="K30" s="52">
        <f>'Temporary Relocation Numbers'!K30*Assumptions!F$45</f>
        <v>19631.465060463812</v>
      </c>
      <c r="L30" s="52">
        <f>'Temporary Relocation Numbers'!L30*Assumptions!G$45</f>
        <v>20427.488825828554</v>
      </c>
      <c r="M30" s="52">
        <f>'Temporary Relocation Numbers'!M30*Assumptions!H$45</f>
        <v>8895.1244476272386</v>
      </c>
      <c r="N30" s="53">
        <f>'Temporary Relocation Numbers'!N30*Assumptions!C$45</f>
        <v>16274987.823411135</v>
      </c>
      <c r="O30" s="53">
        <f>'Temporary Relocation Numbers'!O30*Assumptions!D$45</f>
        <v>28205822.458369691</v>
      </c>
      <c r="P30" s="53">
        <f>'Temporary Relocation Numbers'!P30*Assumptions!E$45</f>
        <v>22755087.077866551</v>
      </c>
      <c r="Q30" s="53">
        <f>'Temporary Relocation Numbers'!Q30*Assumptions!F$45</f>
        <v>7475271.2968725646</v>
      </c>
      <c r="R30" s="53">
        <f>'Temporary Relocation Numbers'!R30*Assumptions!G$45</f>
        <v>6067137.42071418</v>
      </c>
      <c r="S30" s="53">
        <f>'Temporary Relocation Numbers'!S30*Assumptions!H$45</f>
        <v>3522569.8637920097</v>
      </c>
      <c r="U30">
        <v>2049</v>
      </c>
      <c r="V30" s="51">
        <f>'Temporary Relocation Numbers'!V30*Assumptions!C$45</f>
        <v>0</v>
      </c>
      <c r="W30" s="51">
        <f>'Temporary Relocation Numbers'!W30*Assumptions!D$45</f>
        <v>0</v>
      </c>
      <c r="X30" s="51">
        <f>'Temporary Relocation Numbers'!X30*Assumptions!E$45</f>
        <v>0</v>
      </c>
      <c r="Y30" s="51">
        <f>'Temporary Relocation Numbers'!Y30*Assumptions!F$45</f>
        <v>0</v>
      </c>
      <c r="Z30" s="51">
        <f>'Temporary Relocation Numbers'!Z30*Assumptions!G$45</f>
        <v>0</v>
      </c>
      <c r="AA30" s="51">
        <f>'Temporary Relocation Numbers'!AA30*Assumptions!H$45</f>
        <v>0</v>
      </c>
      <c r="AB30" s="52">
        <f>'Temporary Relocation Numbers'!AB30*Assumptions!C$45</f>
        <v>35044.462634917269</v>
      </c>
      <c r="AC30" s="52">
        <f>'Temporary Relocation Numbers'!AC30*Assumptions!D$45</f>
        <v>35535.090763031614</v>
      </c>
      <c r="AD30" s="52">
        <f>'Temporary Relocation Numbers'!AD30*Assumptions!E$45</f>
        <v>24460.837395969425</v>
      </c>
      <c r="AE30" s="52">
        <f>'Temporary Relocation Numbers'!AE30*Assumptions!F$45</f>
        <v>19580.949715426152</v>
      </c>
      <c r="AF30" s="52">
        <f>'Temporary Relocation Numbers'!AF30*Assumptions!G$45</f>
        <v>20010.216882510522</v>
      </c>
      <c r="AG30" s="52">
        <f>'Temporary Relocation Numbers'!AG30*Assumptions!H$45</f>
        <v>8135.7833310157557</v>
      </c>
      <c r="AH30" s="53">
        <f>'Temporary Relocation Numbers'!AH30*Assumptions!C$45</f>
        <v>15151617.71499061</v>
      </c>
      <c r="AI30" s="53">
        <f>'Temporary Relocation Numbers'!AI30*Assumptions!D$45</f>
        <v>25757330.719309736</v>
      </c>
      <c r="AJ30" s="53">
        <f>'Temporary Relocation Numbers'!AJ30*Assumptions!E$45</f>
        <v>20561536.278319422</v>
      </c>
      <c r="AK30" s="53">
        <f>'Temporary Relocation Numbers'!AK30*Assumptions!F$45</f>
        <v>7456036.0585626075</v>
      </c>
      <c r="AL30" s="53">
        <f>'Temporary Relocation Numbers'!AL30*Assumptions!G$45</f>
        <v>5943204.1147897653</v>
      </c>
      <c r="AM30" s="53">
        <f>'Temporary Relocation Numbers'!AM30*Assumptions!H$45</f>
        <v>3221862.1952863391</v>
      </c>
    </row>
    <row r="31" spans="1:39" x14ac:dyDescent="0.35">
      <c r="A31">
        <v>2050</v>
      </c>
      <c r="B31" s="51">
        <f>'Temporary Relocation Numbers'!B31*Assumptions!C$45</f>
        <v>0</v>
      </c>
      <c r="C31" s="51">
        <f>'Temporary Relocation Numbers'!C31*Assumptions!D$45</f>
        <v>0</v>
      </c>
      <c r="D31" s="51">
        <f>'Temporary Relocation Numbers'!D31*Assumptions!E$45</f>
        <v>0</v>
      </c>
      <c r="E31" s="51">
        <f>'Temporary Relocation Numbers'!E31*Assumptions!F$45</f>
        <v>0</v>
      </c>
      <c r="F31" s="51">
        <f>'Temporary Relocation Numbers'!F31*Assumptions!G$45</f>
        <v>0</v>
      </c>
      <c r="G31" s="51">
        <f>'Temporary Relocation Numbers'!G31*Assumptions!H$45</f>
        <v>0</v>
      </c>
      <c r="H31" s="52">
        <f>'Temporary Relocation Numbers'!H31*Assumptions!C$45</f>
        <v>39289.549591508374</v>
      </c>
      <c r="I31" s="52">
        <f>'Temporary Relocation Numbers'!I31*Assumptions!D$45</f>
        <v>40615.454719157518</v>
      </c>
      <c r="J31" s="52">
        <f>'Temporary Relocation Numbers'!J31*Assumptions!E$45</f>
        <v>28254.669994377844</v>
      </c>
      <c r="K31" s="52">
        <f>'Temporary Relocation Numbers'!K31*Assumptions!F$45</f>
        <v>20490.317530991397</v>
      </c>
      <c r="L31" s="52">
        <f>'Temporary Relocation Numbers'!L31*Assumptions!G$45</f>
        <v>21321.166357826405</v>
      </c>
      <c r="M31" s="52">
        <f>'Temporary Relocation Numbers'!M31*Assumptions!H$45</f>
        <v>9284.2752106480002</v>
      </c>
      <c r="N31" s="53">
        <f>'Temporary Relocation Numbers'!N31*Assumptions!C$45</f>
        <v>17119690.322089262</v>
      </c>
      <c r="O31" s="53">
        <f>'Temporary Relocation Numbers'!O31*Assumptions!D$45</f>
        <v>29669757.729251072</v>
      </c>
      <c r="P31" s="53">
        <f>'Temporary Relocation Numbers'!P31*Assumptions!E$45</f>
        <v>23936118.923842065</v>
      </c>
      <c r="Q31" s="53">
        <f>'Temporary Relocation Numbers'!Q31*Assumptions!F$45</f>
        <v>7863251.9461534247</v>
      </c>
      <c r="R31" s="53">
        <f>'Temporary Relocation Numbers'!R31*Assumptions!G$45</f>
        <v>6382033.2716179052</v>
      </c>
      <c r="S31" s="53">
        <f>'Temporary Relocation Numbers'!S31*Assumptions!H$45</f>
        <v>3705397.869440848</v>
      </c>
      <c r="U31">
        <v>2050</v>
      </c>
      <c r="V31" s="51">
        <f>'Temporary Relocation Numbers'!V31*Assumptions!C$45</f>
        <v>0</v>
      </c>
      <c r="W31" s="51">
        <f>'Temporary Relocation Numbers'!W31*Assumptions!D$45</f>
        <v>0</v>
      </c>
      <c r="X31" s="51">
        <f>'Temporary Relocation Numbers'!X31*Assumptions!E$45</f>
        <v>0</v>
      </c>
      <c r="Y31" s="51">
        <f>'Temporary Relocation Numbers'!Y31*Assumptions!F$45</f>
        <v>0</v>
      </c>
      <c r="Z31" s="51">
        <f>'Temporary Relocation Numbers'!Z31*Assumptions!G$45</f>
        <v>0</v>
      </c>
      <c r="AA31" s="51">
        <f>'Temporary Relocation Numbers'!AA31*Assumptions!H$45</f>
        <v>0</v>
      </c>
      <c r="AB31" s="52">
        <f>'Temporary Relocation Numbers'!AB31*Assumptions!C$45</f>
        <v>36577.614807697537</v>
      </c>
      <c r="AC31" s="52">
        <f>'Temporary Relocation Numbers'!AC31*Assumptions!D$45</f>
        <v>37089.707313464991</v>
      </c>
      <c r="AD31" s="52">
        <f>'Temporary Relocation Numbers'!AD31*Assumptions!E$45</f>
        <v>25530.968971172679</v>
      </c>
      <c r="AE31" s="52">
        <f>'Temporary Relocation Numbers'!AE31*Assumptions!F$45</f>
        <v>20437.592201688603</v>
      </c>
      <c r="AF31" s="52">
        <f>'Temporary Relocation Numbers'!AF31*Assumptions!G$45</f>
        <v>20885.639279789862</v>
      </c>
      <c r="AG31" s="52">
        <f>'Temporary Relocation Numbers'!AG31*Assumptions!H$45</f>
        <v>8491.7138533684756</v>
      </c>
      <c r="AH31" s="53">
        <f>'Temporary Relocation Numbers'!AH31*Assumptions!C$45</f>
        <v>15938015.190782135</v>
      </c>
      <c r="AI31" s="53">
        <f>'Temporary Relocation Numbers'!AI31*Assumptions!D$45</f>
        <v>27094184.660704553</v>
      </c>
      <c r="AJ31" s="53">
        <f>'Temporary Relocation Numbers'!AJ31*Assumptions!E$45</f>
        <v>21628718.709385417</v>
      </c>
      <c r="AK31" s="53">
        <f>'Temporary Relocation Numbers'!AK31*Assumptions!F$45</f>
        <v>7843018.3627731446</v>
      </c>
      <c r="AL31" s="53">
        <f>'Temporary Relocation Numbers'!AL31*Assumptions!G$45</f>
        <v>6251667.5938650342</v>
      </c>
      <c r="AM31" s="53">
        <f>'Temporary Relocation Numbers'!AM31*Assumptions!H$45</f>
        <v>3389082.9069872806</v>
      </c>
    </row>
    <row r="32" spans="1:39" x14ac:dyDescent="0.35">
      <c r="A32">
        <v>2051</v>
      </c>
      <c r="B32" s="51">
        <f>'Temporary Relocation Numbers'!B32*Assumptions!C$45</f>
        <v>0</v>
      </c>
      <c r="C32" s="51">
        <f>'Temporary Relocation Numbers'!C32*Assumptions!D$45</f>
        <v>0</v>
      </c>
      <c r="D32" s="51">
        <f>'Temporary Relocation Numbers'!D32*Assumptions!E$45</f>
        <v>0</v>
      </c>
      <c r="E32" s="51">
        <f>'Temporary Relocation Numbers'!E32*Assumptions!F$45</f>
        <v>0</v>
      </c>
      <c r="F32" s="51">
        <f>'Temporary Relocation Numbers'!F32*Assumptions!G$45</f>
        <v>0</v>
      </c>
      <c r="G32" s="51">
        <f>'Temporary Relocation Numbers'!G32*Assumptions!H$45</f>
        <v>0</v>
      </c>
      <c r="H32" s="52">
        <f>'Temporary Relocation Numbers'!H32*Assumptions!C$45</f>
        <v>39526.597209779102</v>
      </c>
      <c r="I32" s="52">
        <f>'Temporary Relocation Numbers'!I32*Assumptions!D$45</f>
        <v>40860.501987610805</v>
      </c>
      <c r="J32" s="52">
        <f>'Temporary Relocation Numbers'!J32*Assumptions!E$45</f>
        <v>28425.140317830999</v>
      </c>
      <c r="K32" s="52">
        <f>'Temporary Relocation Numbers'!K32*Assumptions!F$45</f>
        <v>20613.942795694926</v>
      </c>
      <c r="L32" s="52">
        <f>'Temporary Relocation Numbers'!L32*Assumptions!G$45</f>
        <v>21449.804424600512</v>
      </c>
      <c r="M32" s="52">
        <f>'Temporary Relocation Numbers'!M32*Assumptions!H$45</f>
        <v>9340.2904958557974</v>
      </c>
      <c r="N32" s="53">
        <f>'Temporary Relocation Numbers'!N32*Assumptions!C$45</f>
        <v>17357514.5288889</v>
      </c>
      <c r="O32" s="53">
        <f>'Temporary Relocation Numbers'!O32*Assumptions!D$45</f>
        <v>30081925.616937235</v>
      </c>
      <c r="P32" s="53">
        <f>'Temporary Relocation Numbers'!P32*Assumptions!E$45</f>
        <v>24268635.948964853</v>
      </c>
      <c r="Q32" s="53">
        <f>'Temporary Relocation Numbers'!Q32*Assumptions!F$45</f>
        <v>7972487.0796036338</v>
      </c>
      <c r="R32" s="53">
        <f>'Temporary Relocation Numbers'!R32*Assumptions!G$45</f>
        <v>6470691.5342403939</v>
      </c>
      <c r="S32" s="53">
        <f>'Temporary Relocation Numbers'!S32*Assumptions!H$45</f>
        <v>3756872.7087981808</v>
      </c>
      <c r="U32">
        <v>2051</v>
      </c>
      <c r="V32" s="51">
        <f>'Temporary Relocation Numbers'!V32*Assumptions!C$45</f>
        <v>0</v>
      </c>
      <c r="W32" s="51">
        <f>'Temporary Relocation Numbers'!W32*Assumptions!D$45</f>
        <v>0</v>
      </c>
      <c r="X32" s="51">
        <f>'Temporary Relocation Numbers'!X32*Assumptions!E$45</f>
        <v>0</v>
      </c>
      <c r="Y32" s="51">
        <f>'Temporary Relocation Numbers'!Y32*Assumptions!F$45</f>
        <v>0</v>
      </c>
      <c r="Z32" s="51">
        <f>'Temporary Relocation Numbers'!Z32*Assumptions!G$45</f>
        <v>0</v>
      </c>
      <c r="AA32" s="51">
        <f>'Temporary Relocation Numbers'!AA32*Assumptions!H$45</f>
        <v>0</v>
      </c>
      <c r="AB32" s="52">
        <f>'Temporary Relocation Numbers'!AB32*Assumptions!C$45</f>
        <v>36798.300373257262</v>
      </c>
      <c r="AC32" s="52">
        <f>'Temporary Relocation Numbers'!AC32*Assumptions!D$45</f>
        <v>37313.482512530034</v>
      </c>
      <c r="AD32" s="52">
        <f>'Temporary Relocation Numbers'!AD32*Assumptions!E$45</f>
        <v>25685.006252070114</v>
      </c>
      <c r="AE32" s="52">
        <f>'Temporary Relocation Numbers'!AE32*Assumptions!F$45</f>
        <v>20560.89935600747</v>
      </c>
      <c r="AF32" s="52">
        <f>'Temporary Relocation Numbers'!AF32*Assumptions!G$45</f>
        <v>21011.649659109811</v>
      </c>
      <c r="AG32" s="52">
        <f>'Temporary Relocation Numbers'!AG32*Assumptions!H$45</f>
        <v>8542.9473382240158</v>
      </c>
      <c r="AH32" s="53">
        <f>'Temporary Relocation Numbers'!AH32*Assumptions!C$45</f>
        <v>16159423.741368918</v>
      </c>
      <c r="AI32" s="53">
        <f>'Temporary Relocation Numbers'!AI32*Assumptions!D$45</f>
        <v>27470573.068122242</v>
      </c>
      <c r="AJ32" s="53">
        <f>'Temporary Relocation Numbers'!AJ32*Assumptions!E$45</f>
        <v>21929181.671879258</v>
      </c>
      <c r="AK32" s="53">
        <f>'Temporary Relocation Numbers'!AK32*Assumptions!F$45</f>
        <v>7951972.4142745789</v>
      </c>
      <c r="AL32" s="53">
        <f>'Temporary Relocation Numbers'!AL32*Assumptions!G$45</f>
        <v>6338514.83576681</v>
      </c>
      <c r="AM32" s="53">
        <f>'Temporary Relocation Numbers'!AM32*Assumptions!H$45</f>
        <v>3436163.5456535355</v>
      </c>
    </row>
    <row r="33" spans="1:39" x14ac:dyDescent="0.35">
      <c r="A33">
        <v>2052</v>
      </c>
      <c r="B33" s="51">
        <f>'Temporary Relocation Numbers'!B33*Assumptions!C$45</f>
        <v>0</v>
      </c>
      <c r="C33" s="51">
        <f>'Temporary Relocation Numbers'!C33*Assumptions!D$45</f>
        <v>0</v>
      </c>
      <c r="D33" s="51">
        <f>'Temporary Relocation Numbers'!D33*Assumptions!E$45</f>
        <v>0</v>
      </c>
      <c r="E33" s="51">
        <f>'Temporary Relocation Numbers'!E33*Assumptions!F$45</f>
        <v>0</v>
      </c>
      <c r="F33" s="51">
        <f>'Temporary Relocation Numbers'!F33*Assumptions!G$45</f>
        <v>0</v>
      </c>
      <c r="G33" s="51">
        <f>'Temporary Relocation Numbers'!G33*Assumptions!H$45</f>
        <v>0</v>
      </c>
      <c r="H33" s="52">
        <f>'Temporary Relocation Numbers'!H33*Assumptions!C$45</f>
        <v>39765.075019383476</v>
      </c>
      <c r="I33" s="52">
        <f>'Temporary Relocation Numbers'!I33*Assumptions!D$45</f>
        <v>41107.027712090065</v>
      </c>
      <c r="J33" s="52">
        <f>'Temporary Relocation Numbers'!J33*Assumptions!E$45</f>
        <v>28596.639148471953</v>
      </c>
      <c r="K33" s="52">
        <f>'Temporary Relocation Numbers'!K33*Assumptions!F$45</f>
        <v>20738.313934934071</v>
      </c>
      <c r="L33" s="52">
        <f>'Temporary Relocation Numbers'!L33*Assumptions!G$45</f>
        <v>21579.218609901425</v>
      </c>
      <c r="M33" s="52">
        <f>'Temporary Relocation Numbers'!M33*Assumptions!H$45</f>
        <v>9396.6437409049067</v>
      </c>
      <c r="N33" s="53">
        <f>'Temporary Relocation Numbers'!N33*Assumptions!C$45</f>
        <v>17598642.554406974</v>
      </c>
      <c r="O33" s="53">
        <f>'Temporary Relocation Numbers'!O33*Assumptions!D$45</f>
        <v>30499819.279979885</v>
      </c>
      <c r="P33" s="53">
        <f>'Temporary Relocation Numbers'!P33*Assumptions!E$45</f>
        <v>24605772.251437843</v>
      </c>
      <c r="Q33" s="53">
        <f>'Temporary Relocation Numbers'!Q33*Assumptions!F$45</f>
        <v>8083239.6913772626</v>
      </c>
      <c r="R33" s="53">
        <f>'Temporary Relocation Numbers'!R33*Assumptions!G$45</f>
        <v>6560581.4243390625</v>
      </c>
      <c r="S33" s="53">
        <f>'Temporary Relocation Numbers'!S33*Assumptions!H$45</f>
        <v>3809062.6290132869</v>
      </c>
      <c r="U33">
        <v>2052</v>
      </c>
      <c r="V33" s="51">
        <f>'Temporary Relocation Numbers'!V33*Assumptions!C$45</f>
        <v>0</v>
      </c>
      <c r="W33" s="51">
        <f>'Temporary Relocation Numbers'!W33*Assumptions!D$45</f>
        <v>0</v>
      </c>
      <c r="X33" s="51">
        <f>'Temporary Relocation Numbers'!X33*Assumptions!E$45</f>
        <v>0</v>
      </c>
      <c r="Y33" s="51">
        <f>'Temporary Relocation Numbers'!Y33*Assumptions!F$45</f>
        <v>0</v>
      </c>
      <c r="Z33" s="51">
        <f>'Temporary Relocation Numbers'!Z33*Assumptions!G$45</f>
        <v>0</v>
      </c>
      <c r="AA33" s="51">
        <f>'Temporary Relocation Numbers'!AA33*Assumptions!H$45</f>
        <v>0</v>
      </c>
      <c r="AB33" s="52">
        <f>'Temporary Relocation Numbers'!AB33*Assumptions!C$45</f>
        <v>37020.317412153978</v>
      </c>
      <c r="AC33" s="52">
        <f>'Temporary Relocation Numbers'!AC33*Assumptions!D$45</f>
        <v>37538.607825773484</v>
      </c>
      <c r="AD33" s="52">
        <f>'Temporary Relocation Numbers'!AD33*Assumptions!E$45</f>
        <v>25839.972893852086</v>
      </c>
      <c r="AE33" s="52">
        <f>'Temporary Relocation Numbers'!AE33*Assumptions!F$45</f>
        <v>20684.950465590548</v>
      </c>
      <c r="AF33" s="52">
        <f>'Temporary Relocation Numbers'!AF33*Assumptions!G$45</f>
        <v>21138.420303197516</v>
      </c>
      <c r="AG33" s="52">
        <f>'Temporary Relocation Numbers'!AG33*Assumptions!H$45</f>
        <v>8594.4899326439863</v>
      </c>
      <c r="AH33" s="53">
        <f>'Temporary Relocation Numbers'!AH33*Assumptions!C$45</f>
        <v>16383908.066805091</v>
      </c>
      <c r="AI33" s="53">
        <f>'Temporary Relocation Numbers'!AI33*Assumptions!D$45</f>
        <v>27852190.207646545</v>
      </c>
      <c r="AJ33" s="53">
        <f>'Temporary Relocation Numbers'!AJ33*Assumptions!E$45</f>
        <v>22233818.621424474</v>
      </c>
      <c r="AK33" s="53">
        <f>'Temporary Relocation Numbers'!AK33*Assumptions!F$45</f>
        <v>8062440.0393505618</v>
      </c>
      <c r="AL33" s="53">
        <f>'Temporary Relocation Numbers'!AL33*Assumptions!G$45</f>
        <v>6426568.5467126751</v>
      </c>
      <c r="AM33" s="53">
        <f>'Temporary Relocation Numbers'!AM33*Assumptions!H$45</f>
        <v>3483898.2215912468</v>
      </c>
    </row>
    <row r="34" spans="1:39" x14ac:dyDescent="0.35">
      <c r="A34">
        <v>2053</v>
      </c>
      <c r="B34" s="51">
        <f>'Temporary Relocation Numbers'!B34*Assumptions!C$45</f>
        <v>0</v>
      </c>
      <c r="C34" s="51">
        <f>'Temporary Relocation Numbers'!C34*Assumptions!D$45</f>
        <v>0</v>
      </c>
      <c r="D34" s="51">
        <f>'Temporary Relocation Numbers'!D34*Assumptions!E$45</f>
        <v>0</v>
      </c>
      <c r="E34" s="51">
        <f>'Temporary Relocation Numbers'!E34*Assumptions!F$45</f>
        <v>0</v>
      </c>
      <c r="F34" s="51">
        <f>'Temporary Relocation Numbers'!F34*Assumptions!G$45</f>
        <v>0</v>
      </c>
      <c r="G34" s="51">
        <f>'Temporary Relocation Numbers'!G34*Assumptions!H$45</f>
        <v>0</v>
      </c>
      <c r="H34" s="52">
        <f>'Temporary Relocation Numbers'!H34*Assumptions!C$45</f>
        <v>40004.991649166863</v>
      </c>
      <c r="I34" s="52">
        <f>'Temporary Relocation Numbers'!I34*Assumptions!D$45</f>
        <v>41355.040812638465</v>
      </c>
      <c r="J34" s="52">
        <f>'Temporary Relocation Numbers'!J34*Assumptions!E$45</f>
        <v>28769.172691644922</v>
      </c>
      <c r="K34" s="52">
        <f>'Temporary Relocation Numbers'!K34*Assumptions!F$45</f>
        <v>20863.435448831227</v>
      </c>
      <c r="L34" s="52">
        <f>'Temporary Relocation Numbers'!L34*Assumptions!G$45</f>
        <v>21709.413596324139</v>
      </c>
      <c r="M34" s="52">
        <f>'Temporary Relocation Numbers'!M34*Assumptions!H$45</f>
        <v>9453.3369848254642</v>
      </c>
      <c r="N34" s="53">
        <f>'Temporary Relocation Numbers'!N34*Assumptions!C$45</f>
        <v>17843120.294804636</v>
      </c>
      <c r="O34" s="53">
        <f>'Temporary Relocation Numbers'!O34*Assumptions!D$45</f>
        <v>30923518.26000376</v>
      </c>
      <c r="P34" s="53">
        <f>'Temporary Relocation Numbers'!P34*Assumptions!E$45</f>
        <v>24947592.00157902</v>
      </c>
      <c r="Q34" s="53">
        <f>'Temporary Relocation Numbers'!Q34*Assumptions!F$45</f>
        <v>8195530.862058823</v>
      </c>
      <c r="R34" s="53">
        <f>'Temporary Relocation Numbers'!R34*Assumptions!G$45</f>
        <v>6651720.05150072</v>
      </c>
      <c r="S34" s="53">
        <f>'Temporary Relocation Numbers'!S34*Assumptions!H$45</f>
        <v>3861977.5638837144</v>
      </c>
      <c r="U34">
        <v>2053</v>
      </c>
      <c r="V34" s="51">
        <f>'Temporary Relocation Numbers'!V34*Assumptions!C$45</f>
        <v>0</v>
      </c>
      <c r="W34" s="51">
        <f>'Temporary Relocation Numbers'!W34*Assumptions!D$45</f>
        <v>0</v>
      </c>
      <c r="X34" s="51">
        <f>'Temporary Relocation Numbers'!X34*Assumptions!E$45</f>
        <v>0</v>
      </c>
      <c r="Y34" s="51">
        <f>'Temporary Relocation Numbers'!Y34*Assumptions!F$45</f>
        <v>0</v>
      </c>
      <c r="Z34" s="51">
        <f>'Temporary Relocation Numbers'!Z34*Assumptions!G$45</f>
        <v>0</v>
      </c>
      <c r="AA34" s="51">
        <f>'Temporary Relocation Numbers'!AA34*Assumptions!H$45</f>
        <v>0</v>
      </c>
      <c r="AB34" s="52">
        <f>'Temporary Relocation Numbers'!AB34*Assumptions!C$45</f>
        <v>37243.673957632796</v>
      </c>
      <c r="AC34" s="52">
        <f>'Temporary Relocation Numbers'!AC34*Assumptions!D$45</f>
        <v>37765.091398907185</v>
      </c>
      <c r="AD34" s="52">
        <f>'Temporary Relocation Numbers'!AD34*Assumptions!E$45</f>
        <v>25995.874503678428</v>
      </c>
      <c r="AE34" s="52">
        <f>'Temporary Relocation Numbers'!AE34*Assumptions!F$45</f>
        <v>20809.750018980598</v>
      </c>
      <c r="AF34" s="52">
        <f>'Temporary Relocation Numbers'!AF34*Assumptions!G$45</f>
        <v>21265.955798996682</v>
      </c>
      <c r="AG34" s="52">
        <f>'Temporary Relocation Numbers'!AG34*Assumptions!H$45</f>
        <v>8646.3435015946834</v>
      </c>
      <c r="AH34" s="53">
        <f>'Temporary Relocation Numbers'!AH34*Assumptions!C$45</f>
        <v>16611510.895300096</v>
      </c>
      <c r="AI34" s="53">
        <f>'Temporary Relocation Numbers'!AI34*Assumptions!D$45</f>
        <v>28239108.716050848</v>
      </c>
      <c r="AJ34" s="53">
        <f>'Temporary Relocation Numbers'!AJ34*Assumptions!E$45</f>
        <v>22542687.542432036</v>
      </c>
      <c r="AK34" s="53">
        <f>'Temporary Relocation Numbers'!AK34*Assumptions!F$45</f>
        <v>8174442.2643414019</v>
      </c>
      <c r="AL34" s="53">
        <f>'Temporary Relocation Numbers'!AL34*Assumptions!G$45</f>
        <v>6515845.486792217</v>
      </c>
      <c r="AM34" s="53">
        <f>'Temporary Relocation Numbers'!AM34*Assumptions!H$45</f>
        <v>3532296.0205894876</v>
      </c>
    </row>
    <row r="35" spans="1:39" x14ac:dyDescent="0.35">
      <c r="A35">
        <v>2054</v>
      </c>
      <c r="B35" s="51">
        <f>'Temporary Relocation Numbers'!B35*Assumptions!C$45</f>
        <v>0</v>
      </c>
      <c r="C35" s="51">
        <f>'Temporary Relocation Numbers'!C35*Assumptions!D$45</f>
        <v>0</v>
      </c>
      <c r="D35" s="51">
        <f>'Temporary Relocation Numbers'!D35*Assumptions!E$45</f>
        <v>0</v>
      </c>
      <c r="E35" s="51">
        <f>'Temporary Relocation Numbers'!E35*Assumptions!F$45</f>
        <v>0</v>
      </c>
      <c r="F35" s="51">
        <f>'Temporary Relocation Numbers'!F35*Assumptions!G$45</f>
        <v>0</v>
      </c>
      <c r="G35" s="51">
        <f>'Temporary Relocation Numbers'!G35*Assumptions!H$45</f>
        <v>0</v>
      </c>
      <c r="H35" s="52">
        <f>'Temporary Relocation Numbers'!H35*Assumptions!C$45</f>
        <v>40246.355780035527</v>
      </c>
      <c r="I35" s="52">
        <f>'Temporary Relocation Numbers'!I35*Assumptions!D$45</f>
        <v>41604.550263116966</v>
      </c>
      <c r="J35" s="52">
        <f>'Temporary Relocation Numbers'!J35*Assumptions!E$45</f>
        <v>28942.747190133141</v>
      </c>
      <c r="K35" s="52">
        <f>'Temporary Relocation Numbers'!K35*Assumptions!F$45</f>
        <v>20989.311864659616</v>
      </c>
      <c r="L35" s="52">
        <f>'Temporary Relocation Numbers'!L35*Assumptions!G$45</f>
        <v>21840.394094715375</v>
      </c>
      <c r="M35" s="52">
        <f>'Temporary Relocation Numbers'!M35*Assumptions!H$45</f>
        <v>9510.3722789497788</v>
      </c>
      <c r="N35" s="53">
        <f>'Temporary Relocation Numbers'!N35*Assumptions!C$45</f>
        <v>18090994.283825751</v>
      </c>
      <c r="O35" s="53">
        <f>'Temporary Relocation Numbers'!O35*Assumptions!D$45</f>
        <v>31353103.203614</v>
      </c>
      <c r="P35" s="53">
        <f>'Temporary Relocation Numbers'!P35*Assumptions!E$45</f>
        <v>25294160.261150941</v>
      </c>
      <c r="Q35" s="53">
        <f>'Temporary Relocation Numbers'!Q35*Assumptions!F$45</f>
        <v>8309381.965081186</v>
      </c>
      <c r="R35" s="53">
        <f>'Temporary Relocation Numbers'!R35*Assumptions!G$45</f>
        <v>6744124.7629960123</v>
      </c>
      <c r="S35" s="53">
        <f>'Temporary Relocation Numbers'!S35*Assumptions!H$45</f>
        <v>3915627.5852058618</v>
      </c>
      <c r="U35">
        <v>2054</v>
      </c>
      <c r="V35" s="51">
        <f>'Temporary Relocation Numbers'!V35*Assumptions!C$45</f>
        <v>0</v>
      </c>
      <c r="W35" s="51">
        <f>'Temporary Relocation Numbers'!W35*Assumptions!D$45</f>
        <v>0</v>
      </c>
      <c r="X35" s="51">
        <f>'Temporary Relocation Numbers'!X35*Assumptions!E$45</f>
        <v>0</v>
      </c>
      <c r="Y35" s="51">
        <f>'Temporary Relocation Numbers'!Y35*Assumptions!F$45</f>
        <v>0</v>
      </c>
      <c r="Z35" s="51">
        <f>'Temporary Relocation Numbers'!Z35*Assumptions!G$45</f>
        <v>0</v>
      </c>
      <c r="AA35" s="51">
        <f>'Temporary Relocation Numbers'!AA35*Assumptions!H$45</f>
        <v>0</v>
      </c>
      <c r="AB35" s="52">
        <f>'Temporary Relocation Numbers'!AB35*Assumptions!C$45</f>
        <v>37468.378091406237</v>
      </c>
      <c r="AC35" s="52">
        <f>'Temporary Relocation Numbers'!AC35*Assumptions!D$45</f>
        <v>37992.941426788966</v>
      </c>
      <c r="AD35" s="52">
        <f>'Temporary Relocation Numbers'!AD35*Assumptions!E$45</f>
        <v>26152.716722538931</v>
      </c>
      <c r="AE35" s="52">
        <f>'Temporary Relocation Numbers'!AE35*Assumptions!F$45</f>
        <v>20935.302531801328</v>
      </c>
      <c r="AF35" s="52">
        <f>'Temporary Relocation Numbers'!AF35*Assumptions!G$45</f>
        <v>21394.260761125657</v>
      </c>
      <c r="AG35" s="52">
        <f>'Temporary Relocation Numbers'!AG35*Assumptions!H$45</f>
        <v>8698.509921294406</v>
      </c>
      <c r="AH35" s="53">
        <f>'Temporary Relocation Numbers'!AH35*Assumptions!C$45</f>
        <v>16842275.548637364</v>
      </c>
      <c r="AI35" s="53">
        <f>'Temporary Relocation Numbers'!AI35*Assumptions!D$45</f>
        <v>28631402.239167802</v>
      </c>
      <c r="AJ35" s="53">
        <f>'Temporary Relocation Numbers'!AJ35*Assumptions!E$45</f>
        <v>22855847.224823818</v>
      </c>
      <c r="AK35" s="53">
        <f>'Temporary Relocation Numbers'!AK35*Assumptions!F$45</f>
        <v>8288000.4076822354</v>
      </c>
      <c r="AL35" s="53">
        <f>'Temporary Relocation Numbers'!AL35*Assumptions!G$45</f>
        <v>6606362.6489237025</v>
      </c>
      <c r="AM35" s="53">
        <f>'Temporary Relocation Numbers'!AM35*Assumptions!H$45</f>
        <v>3581366.1546557751</v>
      </c>
    </row>
    <row r="36" spans="1:39" x14ac:dyDescent="0.35">
      <c r="A36">
        <v>2055</v>
      </c>
      <c r="B36" s="51">
        <f>'Temporary Relocation Numbers'!B36*Assumptions!C$45</f>
        <v>0</v>
      </c>
      <c r="C36" s="51">
        <f>'Temporary Relocation Numbers'!C36*Assumptions!D$45</f>
        <v>0</v>
      </c>
      <c r="D36" s="51">
        <f>'Temporary Relocation Numbers'!D36*Assumptions!E$45</f>
        <v>0</v>
      </c>
      <c r="E36" s="51">
        <f>'Temporary Relocation Numbers'!E36*Assumptions!F$45</f>
        <v>0</v>
      </c>
      <c r="F36" s="51">
        <f>'Temporary Relocation Numbers'!F36*Assumptions!G$45</f>
        <v>0</v>
      </c>
      <c r="G36" s="51">
        <f>'Temporary Relocation Numbers'!G36*Assumptions!H$45</f>
        <v>0</v>
      </c>
      <c r="H36" s="52">
        <f>'Temporary Relocation Numbers'!H36*Assumptions!C$45</f>
        <v>40489.176145270671</v>
      </c>
      <c r="I36" s="52">
        <f>'Temporary Relocation Numbers'!I36*Assumptions!D$45</f>
        <v>41855.565091528966</v>
      </c>
      <c r="J36" s="52">
        <f>'Temporary Relocation Numbers'!J36*Assumptions!E$45</f>
        <v>29117.368924384729</v>
      </c>
      <c r="K36" s="52">
        <f>'Temporary Relocation Numbers'!K36*Assumptions!F$45</f>
        <v>21115.947737007071</v>
      </c>
      <c r="L36" s="52">
        <f>'Temporary Relocation Numbers'!L36*Assumptions!G$45</f>
        <v>21972.164844344064</v>
      </c>
      <c r="M36" s="52">
        <f>'Temporary Relocation Numbers'!M36*Assumptions!H$45</f>
        <v>9567.7516869865758</v>
      </c>
      <c r="N36" s="53">
        <f>'Temporary Relocation Numbers'!N36*Assumptions!C$45</f>
        <v>18342311.701654058</v>
      </c>
      <c r="O36" s="53">
        <f>'Temporary Relocation Numbers'!O36*Assumptions!D$45</f>
        <v>31788655.87774653</v>
      </c>
      <c r="P36" s="53">
        <f>'Temporary Relocation Numbers'!P36*Assumptions!E$45</f>
        <v>25645542.995744523</v>
      </c>
      <c r="Q36" s="53">
        <f>'Temporary Relocation Numbers'!Q36*Assumptions!F$45</f>
        <v>8424814.6707937904</v>
      </c>
      <c r="R36" s="53">
        <f>'Temporary Relocation Numbers'!R36*Assumptions!G$45</f>
        <v>6837813.1470813174</v>
      </c>
      <c r="S36" s="53">
        <f>'Temporary Relocation Numbers'!S36*Assumptions!H$45</f>
        <v>3970022.9046920347</v>
      </c>
      <c r="U36">
        <v>2055</v>
      </c>
      <c r="V36" s="51">
        <f>'Temporary Relocation Numbers'!V36*Assumptions!C$45</f>
        <v>0</v>
      </c>
      <c r="W36" s="51">
        <f>'Temporary Relocation Numbers'!W36*Assumptions!D$45</f>
        <v>0</v>
      </c>
      <c r="X36" s="51">
        <f>'Temporary Relocation Numbers'!X36*Assumptions!E$45</f>
        <v>0</v>
      </c>
      <c r="Y36" s="51">
        <f>'Temporary Relocation Numbers'!Y36*Assumptions!F$45</f>
        <v>0</v>
      </c>
      <c r="Z36" s="51">
        <f>'Temporary Relocation Numbers'!Z36*Assumptions!G$45</f>
        <v>0</v>
      </c>
      <c r="AA36" s="51">
        <f>'Temporary Relocation Numbers'!AA36*Assumptions!H$45</f>
        <v>0</v>
      </c>
      <c r="AB36" s="52">
        <f>'Temporary Relocation Numbers'!AB36*Assumptions!C$45</f>
        <v>37694.43794394665</v>
      </c>
      <c r="AC36" s="52">
        <f>'Temporary Relocation Numbers'!AC36*Assumptions!D$45</f>
        <v>38222.166153719074</v>
      </c>
      <c r="AD36" s="52">
        <f>'Temporary Relocation Numbers'!AD36*Assumptions!E$45</f>
        <v>26310.505225457458</v>
      </c>
      <c r="AE36" s="52">
        <f>'Temporary Relocation Numbers'!AE36*Assumptions!F$45</f>
        <v>21061.612546920809</v>
      </c>
      <c r="AF36" s="52">
        <f>'Temporary Relocation Numbers'!AF36*Assumptions!G$45</f>
        <v>21523.33983204441</v>
      </c>
      <c r="AG36" s="52">
        <f>'Temporary Relocation Numbers'!AG36*Assumptions!H$45</f>
        <v>8750.9910792813353</v>
      </c>
      <c r="AH36" s="53">
        <f>'Temporary Relocation Numbers'!AH36*Assumptions!C$45</f>
        <v>17076245.950420126</v>
      </c>
      <c r="AI36" s="53">
        <f>'Temporary Relocation Numbers'!AI36*Assumptions!D$45</f>
        <v>29029145.445907097</v>
      </c>
      <c r="AJ36" s="53">
        <f>'Temporary Relocation Numbers'!AJ36*Assumptions!E$45</f>
        <v>23173357.275222559</v>
      </c>
      <c r="AK36" s="53">
        <f>'Temporary Relocation Numbers'!AK36*Assumptions!F$45</f>
        <v>8403136.0839607287</v>
      </c>
      <c r="AL36" s="53">
        <f>'Temporary Relocation Numbers'!AL36*Assumptions!G$45</f>
        <v>6698137.262088513</v>
      </c>
      <c r="AM36" s="53">
        <f>'Temporary Relocation Numbers'!AM36*Assumptions!H$45</f>
        <v>3631117.9637694662</v>
      </c>
    </row>
    <row r="37" spans="1:39" x14ac:dyDescent="0.35">
      <c r="A37">
        <v>2056</v>
      </c>
      <c r="B37" s="51">
        <f>'Temporary Relocation Numbers'!B37*Assumptions!C$45</f>
        <v>0</v>
      </c>
      <c r="C37" s="51">
        <f>'Temporary Relocation Numbers'!C37*Assumptions!D$45</f>
        <v>0</v>
      </c>
      <c r="D37" s="51">
        <f>'Temporary Relocation Numbers'!D37*Assumptions!E$45</f>
        <v>0</v>
      </c>
      <c r="E37" s="51">
        <f>'Temporary Relocation Numbers'!E37*Assumptions!F$45</f>
        <v>0</v>
      </c>
      <c r="F37" s="51">
        <f>'Temporary Relocation Numbers'!F37*Assumptions!G$45</f>
        <v>0</v>
      </c>
      <c r="G37" s="51">
        <f>'Temporary Relocation Numbers'!G37*Assumptions!H$45</f>
        <v>0</v>
      </c>
      <c r="H37" s="52">
        <f>'Temporary Relocation Numbers'!H37*Assumptions!C$45</f>
        <v>40733.461530844434</v>
      </c>
      <c r="I37" s="52">
        <f>'Temporary Relocation Numbers'!I37*Assumptions!D$45</f>
        <v>42108.094380346964</v>
      </c>
      <c r="J37" s="52">
        <f>'Temporary Relocation Numbers'!J37*Assumptions!E$45</f>
        <v>29293.044212739977</v>
      </c>
      <c r="K37" s="52">
        <f>'Temporary Relocation Numbers'!K37*Assumptions!F$45</f>
        <v>21243.347647940867</v>
      </c>
      <c r="L37" s="52">
        <f>'Temporary Relocation Numbers'!L37*Assumptions!G$45</f>
        <v>22104.730613072796</v>
      </c>
      <c r="M37" s="52">
        <f>'Temporary Relocation Numbers'!M37*Assumptions!H$45</f>
        <v>9625.4772850956542</v>
      </c>
      <c r="N37" s="53">
        <f>'Temporary Relocation Numbers'!N37*Assumptions!C$45</f>
        <v>18597120.383893434</v>
      </c>
      <c r="O37" s="53">
        <f>'Temporary Relocation Numbers'!O37*Assumptions!D$45</f>
        <v>32230259.185231436</v>
      </c>
      <c r="P37" s="53">
        <f>'Temporary Relocation Numbers'!P37*Assumptions!E$45</f>
        <v>26001807.087334987</v>
      </c>
      <c r="Q37" s="53">
        <f>'Temporary Relocation Numbers'!Q37*Assumptions!F$45</f>
        <v>8541850.9505873732</v>
      </c>
      <c r="R37" s="53">
        <f>'Temporary Relocation Numbers'!R37*Assumptions!G$45</f>
        <v>6932803.0363464598</v>
      </c>
      <c r="S37" s="53">
        <f>'Temporary Relocation Numbers'!S37*Assumptions!H$45</f>
        <v>4025173.8759141336</v>
      </c>
      <c r="U37">
        <v>2056</v>
      </c>
      <c r="V37" s="51">
        <f>'Temporary Relocation Numbers'!V37*Assumptions!C$45</f>
        <v>0</v>
      </c>
      <c r="W37" s="51">
        <f>'Temporary Relocation Numbers'!W37*Assumptions!D$45</f>
        <v>0</v>
      </c>
      <c r="X37" s="51">
        <f>'Temporary Relocation Numbers'!X37*Assumptions!E$45</f>
        <v>0</v>
      </c>
      <c r="Y37" s="51">
        <f>'Temporary Relocation Numbers'!Y37*Assumptions!F$45</f>
        <v>0</v>
      </c>
      <c r="Z37" s="51">
        <f>'Temporary Relocation Numbers'!Z37*Assumptions!G$45</f>
        <v>0</v>
      </c>
      <c r="AA37" s="51">
        <f>'Temporary Relocation Numbers'!AA37*Assumptions!H$45</f>
        <v>0</v>
      </c>
      <c r="AB37" s="52">
        <f>'Temporary Relocation Numbers'!AB37*Assumptions!C$45</f>
        <v>37921.861694780331</v>
      </c>
      <c r="AC37" s="52">
        <f>'Temporary Relocation Numbers'!AC37*Assumptions!D$45</f>
        <v>38452.773873738486</v>
      </c>
      <c r="AD37" s="52">
        <f>'Temporary Relocation Numbers'!AD37*Assumptions!E$45</f>
        <v>26469.245721697265</v>
      </c>
      <c r="AE37" s="52">
        <f>'Temporary Relocation Numbers'!AE37*Assumptions!F$45</f>
        <v>21188.684634615798</v>
      </c>
      <c r="AF37" s="52">
        <f>'Temporary Relocation Numbers'!AF37*Assumptions!G$45</f>
        <v>21653.197682222482</v>
      </c>
      <c r="AG37" s="52">
        <f>'Temporary Relocation Numbers'!AG37*Assumptions!H$45</f>
        <v>8803.7888744818301</v>
      </c>
      <c r="AH37" s="53">
        <f>'Temporary Relocation Numbers'!AH37*Assumptions!C$45</f>
        <v>17313466.634431813</v>
      </c>
      <c r="AI37" s="53">
        <f>'Temporary Relocation Numbers'!AI37*Assumptions!D$45</f>
        <v>29432414.042467885</v>
      </c>
      <c r="AJ37" s="53">
        <f>'Temporary Relocation Numbers'!AJ37*Assumptions!E$45</f>
        <v>23495278.128297437</v>
      </c>
      <c r="AK37" s="53">
        <f>'Temporary Relocation Numbers'!AK37*Assumptions!F$45</f>
        <v>8519871.2080312148</v>
      </c>
      <c r="AL37" s="53">
        <f>'Temporary Relocation Numbers'!AL37*Assumptions!G$45</f>
        <v>6791186.7946104864</v>
      </c>
      <c r="AM37" s="53">
        <f>'Temporary Relocation Numbers'!AM37*Assumptions!H$45</f>
        <v>3681560.9176595337</v>
      </c>
    </row>
    <row r="38" spans="1:39" x14ac:dyDescent="0.35">
      <c r="A38">
        <v>2057</v>
      </c>
      <c r="B38" s="51">
        <f>'Temporary Relocation Numbers'!B38*Assumptions!C$45</f>
        <v>0</v>
      </c>
      <c r="C38" s="51">
        <f>'Temporary Relocation Numbers'!C38*Assumptions!D$45</f>
        <v>0</v>
      </c>
      <c r="D38" s="51">
        <f>'Temporary Relocation Numbers'!D38*Assumptions!E$45</f>
        <v>0</v>
      </c>
      <c r="E38" s="51">
        <f>'Temporary Relocation Numbers'!E38*Assumptions!F$45</f>
        <v>0</v>
      </c>
      <c r="F38" s="51">
        <f>'Temporary Relocation Numbers'!F38*Assumptions!G$45</f>
        <v>0</v>
      </c>
      <c r="G38" s="51">
        <f>'Temporary Relocation Numbers'!G38*Assumptions!H$45</f>
        <v>0</v>
      </c>
      <c r="H38" s="52">
        <f>'Temporary Relocation Numbers'!H38*Assumptions!C$45</f>
        <v>40979.220775737791</v>
      </c>
      <c r="I38" s="52">
        <f>'Temporary Relocation Numbers'!I38*Assumptions!D$45</f>
        <v>42362.147266841195</v>
      </c>
      <c r="J38" s="52">
        <f>'Temporary Relocation Numbers'!J38*Assumptions!E$45</f>
        <v>29469.779411659903</v>
      </c>
      <c r="K38" s="52">
        <f>'Temporary Relocation Numbers'!K38*Assumptions!F$45</f>
        <v>21371.516207173474</v>
      </c>
      <c r="L38" s="52">
        <f>'Temporary Relocation Numbers'!L38*Assumptions!G$45</f>
        <v>22238.09619753034</v>
      </c>
      <c r="M38" s="52">
        <f>'Temporary Relocation Numbers'!M38*Assumptions!H$45</f>
        <v>9683.5511619630088</v>
      </c>
      <c r="N38" s="53">
        <f>'Temporary Relocation Numbers'!N38*Assumptions!C$45</f>
        <v>18855468.830672879</v>
      </c>
      <c r="O38" s="53">
        <f>'Temporary Relocation Numbers'!O38*Assumptions!D$45</f>
        <v>32677997.18057264</v>
      </c>
      <c r="P38" s="53">
        <f>'Temporary Relocation Numbers'!P38*Assumptions!E$45</f>
        <v>26363020.34701198</v>
      </c>
      <c r="Q38" s="53">
        <f>'Temporary Relocation Numbers'!Q38*Assumptions!F$45</f>
        <v>8660513.0810759738</v>
      </c>
      <c r="R38" s="53">
        <f>'Temporary Relocation Numbers'!R38*Assumptions!G$45</f>
        <v>7029112.5111089675</v>
      </c>
      <c r="S38" s="53">
        <f>'Temporary Relocation Numbers'!S38*Assumptions!H$45</f>
        <v>4081090.9962743502</v>
      </c>
      <c r="U38">
        <v>2057</v>
      </c>
      <c r="V38" s="51">
        <f>'Temporary Relocation Numbers'!V38*Assumptions!C$45</f>
        <v>0</v>
      </c>
      <c r="W38" s="51">
        <f>'Temporary Relocation Numbers'!W38*Assumptions!D$45</f>
        <v>0</v>
      </c>
      <c r="X38" s="51">
        <f>'Temporary Relocation Numbers'!X38*Assumptions!E$45</f>
        <v>0</v>
      </c>
      <c r="Y38" s="51">
        <f>'Temporary Relocation Numbers'!Y38*Assumptions!F$45</f>
        <v>0</v>
      </c>
      <c r="Z38" s="51">
        <f>'Temporary Relocation Numbers'!Z38*Assumptions!G$45</f>
        <v>0</v>
      </c>
      <c r="AA38" s="51">
        <f>'Temporary Relocation Numbers'!AA38*Assumptions!H$45</f>
        <v>0</v>
      </c>
      <c r="AB38" s="52">
        <f>'Temporary Relocation Numbers'!AB38*Assumptions!C$45</f>
        <v>38150.657572783544</v>
      </c>
      <c r="AC38" s="52">
        <f>'Temporary Relocation Numbers'!AC38*Assumptions!D$45</f>
        <v>38684.772930929081</v>
      </c>
      <c r="AD38" s="52">
        <f>'Temporary Relocation Numbers'!AD38*Assumptions!E$45</f>
        <v>26628.94395496761</v>
      </c>
      <c r="AE38" s="52">
        <f>'Temporary Relocation Numbers'!AE38*Assumptions!F$45</f>
        <v>21316.523392737148</v>
      </c>
      <c r="AF38" s="52">
        <f>'Temporary Relocation Numbers'!AF38*Assumptions!G$45</f>
        <v>21783.839010307991</v>
      </c>
      <c r="AG38" s="52">
        <f>'Temporary Relocation Numbers'!AG38*Assumptions!H$45</f>
        <v>8856.905217279138</v>
      </c>
      <c r="AH38" s="53">
        <f>'Temporary Relocation Numbers'!AH38*Assumptions!C$45</f>
        <v>17553982.753112592</v>
      </c>
      <c r="AI38" s="53">
        <f>'Temporary Relocation Numbers'!AI38*Assumptions!D$45</f>
        <v>29841284.786748633</v>
      </c>
      <c r="AJ38" s="53">
        <f>'Temporary Relocation Numbers'!AJ38*Assumptions!E$45</f>
        <v>23821671.058267049</v>
      </c>
      <c r="AK38" s="53">
        <f>'Temporary Relocation Numbers'!AK38*Assumptions!F$45</f>
        <v>8638227.9991859403</v>
      </c>
      <c r="AL38" s="53">
        <f>'Temporary Relocation Numbers'!AL38*Assumptions!G$45</f>
        <v>6885528.9574808311</v>
      </c>
      <c r="AM38" s="53">
        <f>'Temporary Relocation Numbers'!AM38*Assumptions!H$45</f>
        <v>3732704.6176070273</v>
      </c>
    </row>
    <row r="39" spans="1:39" x14ac:dyDescent="0.35">
      <c r="A39">
        <v>2058</v>
      </c>
      <c r="B39" s="51">
        <f>'Temporary Relocation Numbers'!B39*Assumptions!C$45</f>
        <v>0</v>
      </c>
      <c r="C39" s="51">
        <f>'Temporary Relocation Numbers'!C39*Assumptions!D$45</f>
        <v>0</v>
      </c>
      <c r="D39" s="51">
        <f>'Temporary Relocation Numbers'!D39*Assumptions!E$45</f>
        <v>0</v>
      </c>
      <c r="E39" s="51">
        <f>'Temporary Relocation Numbers'!E39*Assumptions!F$45</f>
        <v>0</v>
      </c>
      <c r="F39" s="51">
        <f>'Temporary Relocation Numbers'!F39*Assumptions!G$45</f>
        <v>0</v>
      </c>
      <c r="G39" s="51">
        <f>'Temporary Relocation Numbers'!G39*Assumptions!H$45</f>
        <v>0</v>
      </c>
      <c r="H39" s="52">
        <f>'Temporary Relocation Numbers'!H39*Assumptions!C$45</f>
        <v>41226.462772260427</v>
      </c>
      <c r="I39" s="52">
        <f>'Temporary Relocation Numbers'!I39*Assumptions!D$45</f>
        <v>42617.732943410243</v>
      </c>
      <c r="J39" s="52">
        <f>'Temporary Relocation Numbers'!J39*Assumptions!E$45</f>
        <v>29647.580915956296</v>
      </c>
      <c r="K39" s="52">
        <f>'Temporary Relocation Numbers'!K39*Assumptions!F$45</f>
        <v>21500.458052229391</v>
      </c>
      <c r="L39" s="52">
        <f>'Temporary Relocation Numbers'!L39*Assumptions!G$45</f>
        <v>22372.266423285218</v>
      </c>
      <c r="M39" s="52">
        <f>'Temporary Relocation Numbers'!M39*Assumptions!H$45</f>
        <v>9741.9754188764109</v>
      </c>
      <c r="N39" s="53">
        <f>'Temporary Relocation Numbers'!N39*Assumptions!C$45</f>
        <v>19117406.215878047</v>
      </c>
      <c r="O39" s="53">
        <f>'Temporary Relocation Numbers'!O39*Assumptions!D$45</f>
        <v>33131955.085946843</v>
      </c>
      <c r="P39" s="53">
        <f>'Temporary Relocation Numbers'!P39*Assumptions!E$45</f>
        <v>26729251.527886868</v>
      </c>
      <c r="Q39" s="53">
        <f>'Temporary Relocation Numbers'!Q39*Assumptions!F$45</f>
        <v>8780823.6483370699</v>
      </c>
      <c r="R39" s="53">
        <f>'Temporary Relocation Numbers'!R39*Assumptions!G$45</f>
        <v>7126759.9028554745</v>
      </c>
      <c r="S39" s="53">
        <f>'Temporary Relocation Numbers'!S39*Assumptions!H$45</f>
        <v>4137784.9090032387</v>
      </c>
      <c r="U39">
        <v>2058</v>
      </c>
      <c r="V39" s="51">
        <f>'Temporary Relocation Numbers'!V39*Assumptions!C$45</f>
        <v>0</v>
      </c>
      <c r="W39" s="51">
        <f>'Temporary Relocation Numbers'!W39*Assumptions!D$45</f>
        <v>0</v>
      </c>
      <c r="X39" s="51">
        <f>'Temporary Relocation Numbers'!X39*Assumptions!E$45</f>
        <v>0</v>
      </c>
      <c r="Y39" s="51">
        <f>'Temporary Relocation Numbers'!Y39*Assumptions!F$45</f>
        <v>0</v>
      </c>
      <c r="Z39" s="51">
        <f>'Temporary Relocation Numbers'!Z39*Assumptions!G$45</f>
        <v>0</v>
      </c>
      <c r="AA39" s="51">
        <f>'Temporary Relocation Numbers'!AA39*Assumptions!H$45</f>
        <v>0</v>
      </c>
      <c r="AB39" s="52">
        <f>'Temporary Relocation Numbers'!AB39*Assumptions!C$45</f>
        <v>38380.833856480254</v>
      </c>
      <c r="AC39" s="52">
        <f>'Temporary Relocation Numbers'!AC39*Assumptions!D$45</f>
        <v>38918.171719715472</v>
      </c>
      <c r="AD39" s="52">
        <f>'Temporary Relocation Numbers'!AD39*Assumptions!E$45</f>
        <v>26789.60570363154</v>
      </c>
      <c r="AE39" s="52">
        <f>'Temporary Relocation Numbers'!AE39*Assumptions!F$45</f>
        <v>21445.133446876145</v>
      </c>
      <c r="AF39" s="52">
        <f>'Temporary Relocation Numbers'!AF39*Assumptions!G$45</f>
        <v>21915.268543297669</v>
      </c>
      <c r="AG39" s="52">
        <f>'Temporary Relocation Numbers'!AG39*Assumptions!H$45</f>
        <v>8910.3420295825163</v>
      </c>
      <c r="AH39" s="53">
        <f>'Temporary Relocation Numbers'!AH39*Assumptions!C$45</f>
        <v>17797840.086153656</v>
      </c>
      <c r="AI39" s="53">
        <f>'Temporary Relocation Numbers'!AI39*Assumptions!D$45</f>
        <v>30255835.502957184</v>
      </c>
      <c r="AJ39" s="53">
        <f>'Temporary Relocation Numbers'!AJ39*Assumptions!E$45</f>
        <v>24152598.190562449</v>
      </c>
      <c r="AK39" s="53">
        <f>'Temporary Relocation Numbers'!AK39*Assumptions!F$45</f>
        <v>8758228.9853842817</v>
      </c>
      <c r="AL39" s="53">
        <f>'Temporary Relocation Numbers'!AL39*Assumptions!G$45</f>
        <v>6981181.7077292362</v>
      </c>
      <c r="AM39" s="53">
        <f>'Temporary Relocation Numbers'!AM39*Assumptions!H$45</f>
        <v>3784558.7982725711</v>
      </c>
    </row>
    <row r="40" spans="1:39" x14ac:dyDescent="0.35">
      <c r="A40">
        <v>2059</v>
      </c>
      <c r="B40" s="51">
        <f>'Temporary Relocation Numbers'!B40*Assumptions!C$45</f>
        <v>0</v>
      </c>
      <c r="C40" s="51">
        <f>'Temporary Relocation Numbers'!C40*Assumptions!D$45</f>
        <v>0</v>
      </c>
      <c r="D40" s="51">
        <f>'Temporary Relocation Numbers'!D40*Assumptions!E$45</f>
        <v>0</v>
      </c>
      <c r="E40" s="51">
        <f>'Temporary Relocation Numbers'!E40*Assumptions!F$45</f>
        <v>0</v>
      </c>
      <c r="F40" s="51">
        <f>'Temporary Relocation Numbers'!F40*Assumptions!G$45</f>
        <v>0</v>
      </c>
      <c r="G40" s="51">
        <f>'Temporary Relocation Numbers'!G40*Assumptions!H$45</f>
        <v>0</v>
      </c>
      <c r="H40" s="52">
        <f>'Temporary Relocation Numbers'!H40*Assumptions!C$45</f>
        <v>41475.196466372407</v>
      </c>
      <c r="I40" s="52">
        <f>'Temporary Relocation Numbers'!I40*Assumptions!D$45</f>
        <v>42874.860657913683</v>
      </c>
      <c r="J40" s="52">
        <f>'Temporary Relocation Numbers'!J40*Assumptions!E$45</f>
        <v>29826.455159023099</v>
      </c>
      <c r="K40" s="52">
        <f>'Temporary Relocation Numbers'!K40*Assumptions!F$45</f>
        <v>21630.177848612915</v>
      </c>
      <c r="L40" s="52">
        <f>'Temporary Relocation Numbers'!L40*Assumptions!G$45</f>
        <v>22507.246145020297</v>
      </c>
      <c r="M40" s="52">
        <f>'Temporary Relocation Numbers'!M40*Assumptions!H$45</f>
        <v>9800.7521698014443</v>
      </c>
      <c r="N40" s="53">
        <f>'Temporary Relocation Numbers'!N40*Assumptions!C$45</f>
        <v>19382982.396510895</v>
      </c>
      <c r="O40" s="53">
        <f>'Temporary Relocation Numbers'!O40*Assumptions!D$45</f>
        <v>33592219.307424597</v>
      </c>
      <c r="P40" s="53">
        <f>'Temporary Relocation Numbers'!P40*Assumptions!E$45</f>
        <v>27100570.338178989</v>
      </c>
      <c r="Q40" s="53">
        <f>'Temporary Relocation Numbers'!Q40*Assumptions!F$45</f>
        <v>8902805.552210575</v>
      </c>
      <c r="R40" s="53">
        <f>'Temporary Relocation Numbers'!R40*Assumptions!G$45</f>
        <v>7225763.7977309087</v>
      </c>
      <c r="S40" s="53">
        <f>'Temporary Relocation Numbers'!S40*Assumptions!H$45</f>
        <v>4195266.4051855328</v>
      </c>
      <c r="U40">
        <v>2059</v>
      </c>
      <c r="V40" s="51">
        <f>'Temporary Relocation Numbers'!V40*Assumptions!C$45</f>
        <v>0</v>
      </c>
      <c r="W40" s="51">
        <f>'Temporary Relocation Numbers'!W40*Assumptions!D$45</f>
        <v>0</v>
      </c>
      <c r="X40" s="51">
        <f>'Temporary Relocation Numbers'!X40*Assumptions!E$45</f>
        <v>0</v>
      </c>
      <c r="Y40" s="51">
        <f>'Temporary Relocation Numbers'!Y40*Assumptions!F$45</f>
        <v>0</v>
      </c>
      <c r="Z40" s="51">
        <f>'Temporary Relocation Numbers'!Z40*Assumptions!G$45</f>
        <v>0</v>
      </c>
      <c r="AA40" s="51">
        <f>'Temporary Relocation Numbers'!AA40*Assumptions!H$45</f>
        <v>0</v>
      </c>
      <c r="AB40" s="52">
        <f>'Temporary Relocation Numbers'!AB40*Assumptions!C$45</f>
        <v>38612.398874341648</v>
      </c>
      <c r="AC40" s="52">
        <f>'Temporary Relocation Numbers'!AC40*Assumptions!D$45</f>
        <v>39152.978685168811</v>
      </c>
      <c r="AD40" s="52">
        <f>'Temporary Relocation Numbers'!AD40*Assumptions!E$45</f>
        <v>26951.236780915024</v>
      </c>
      <c r="AE40" s="52">
        <f>'Temporary Relocation Numbers'!AE40*Assumptions!F$45</f>
        <v>21574.519450531901</v>
      </c>
      <c r="AF40" s="52">
        <f>'Temporary Relocation Numbers'!AF40*Assumptions!G$45</f>
        <v>22047.491036707859</v>
      </c>
      <c r="AG40" s="52">
        <f>'Temporary Relocation Numbers'!AG40*Assumptions!H$45</f>
        <v>8964.1012448967776</v>
      </c>
      <c r="AH40" s="53">
        <f>'Temporary Relocation Numbers'!AH40*Assumptions!C$45</f>
        <v>18045085.049210899</v>
      </c>
      <c r="AI40" s="53">
        <f>'Temporary Relocation Numbers'!AI40*Assumptions!D$45</f>
        <v>30676145.096423768</v>
      </c>
      <c r="AJ40" s="53">
        <f>'Temporary Relocation Numbers'!AJ40*Assumptions!E$45</f>
        <v>24488122.51365196</v>
      </c>
      <c r="AK40" s="53">
        <f>'Temporary Relocation Numbers'!AK40*Assumptions!F$45</f>
        <v>8879897.0075406786</v>
      </c>
      <c r="AL40" s="53">
        <f>'Temporary Relocation Numbers'!AL40*Assumptions!G$45</f>
        <v>7078163.2518417835</v>
      </c>
      <c r="AM40" s="53">
        <f>'Temporary Relocation Numbers'!AM40*Assumptions!H$45</f>
        <v>3837133.3295492511</v>
      </c>
    </row>
    <row r="41" spans="1:39" x14ac:dyDescent="0.35">
      <c r="A41">
        <v>2060</v>
      </c>
      <c r="B41" s="51">
        <f>'Temporary Relocation Numbers'!B41*Assumptions!C$45</f>
        <v>0</v>
      </c>
      <c r="C41" s="51">
        <f>'Temporary Relocation Numbers'!C41*Assumptions!D$45</f>
        <v>0</v>
      </c>
      <c r="D41" s="51">
        <f>'Temporary Relocation Numbers'!D41*Assumptions!E$45</f>
        <v>0</v>
      </c>
      <c r="E41" s="51">
        <f>'Temporary Relocation Numbers'!E41*Assumptions!F$45</f>
        <v>0</v>
      </c>
      <c r="F41" s="51">
        <f>'Temporary Relocation Numbers'!F41*Assumptions!G$45</f>
        <v>0</v>
      </c>
      <c r="G41" s="51">
        <f>'Temporary Relocation Numbers'!G41*Assumptions!H$45</f>
        <v>0</v>
      </c>
      <c r="H41" s="52">
        <f>'Temporary Relocation Numbers'!H41*Assumptions!C$45</f>
        <v>42126.717547861757</v>
      </c>
      <c r="I41" s="52">
        <f>'Temporary Relocation Numbers'!I41*Assumptions!D$45</f>
        <v>43548.36863290779</v>
      </c>
      <c r="J41" s="52">
        <f>'Temporary Relocation Numbers'!J41*Assumptions!E$45</f>
        <v>30294.989752655612</v>
      </c>
      <c r="K41" s="52">
        <f>'Temporary Relocation Numbers'!K41*Assumptions!F$45</f>
        <v>21969.959647504733</v>
      </c>
      <c r="L41" s="52">
        <f>'Temporary Relocation Numbers'!L41*Assumptions!G$45</f>
        <v>22860.80553952829</v>
      </c>
      <c r="M41" s="52">
        <f>'Temporary Relocation Numbers'!M41*Assumptions!H$45</f>
        <v>9954.7091657196015</v>
      </c>
      <c r="N41" s="53">
        <f>'Temporary Relocation Numbers'!N41*Assumptions!C$45</f>
        <v>19841249.81753958</v>
      </c>
      <c r="O41" s="53">
        <f>'Temporary Relocation Numbers'!O41*Assumptions!D$45</f>
        <v>34386432.467903689</v>
      </c>
      <c r="P41" s="53">
        <f>'Temporary Relocation Numbers'!P41*Assumptions!E$45</f>
        <v>27741302.926344547</v>
      </c>
      <c r="Q41" s="53">
        <f>'Temporary Relocation Numbers'!Q41*Assumptions!F$45</f>
        <v>9113292.5483224764</v>
      </c>
      <c r="R41" s="53">
        <f>'Temporary Relocation Numbers'!R41*Assumptions!G$45</f>
        <v>7396600.8790845303</v>
      </c>
      <c r="S41" s="53">
        <f>'Temporary Relocation Numbers'!S41*Assumptions!H$45</f>
        <v>4294454.1295874668</v>
      </c>
      <c r="U41">
        <v>2060</v>
      </c>
      <c r="V41" s="51">
        <f>'Temporary Relocation Numbers'!V41*Assumptions!C$45</f>
        <v>0</v>
      </c>
      <c r="W41" s="51">
        <f>'Temporary Relocation Numbers'!W41*Assumptions!D$45</f>
        <v>0</v>
      </c>
      <c r="X41" s="51">
        <f>'Temporary Relocation Numbers'!X41*Assumptions!E$45</f>
        <v>0</v>
      </c>
      <c r="Y41" s="51">
        <f>'Temporary Relocation Numbers'!Y41*Assumptions!F$45</f>
        <v>0</v>
      </c>
      <c r="Z41" s="51">
        <f>'Temporary Relocation Numbers'!Z41*Assumptions!G$45</f>
        <v>0</v>
      </c>
      <c r="AA41" s="51">
        <f>'Temporary Relocation Numbers'!AA41*Assumptions!H$45</f>
        <v>0</v>
      </c>
      <c r="AB41" s="52">
        <f>'Temporary Relocation Numbers'!AB41*Assumptions!C$45</f>
        <v>39218.949150574961</v>
      </c>
      <c r="AC41" s="52">
        <f>'Temporary Relocation Numbers'!AC41*Assumptions!D$45</f>
        <v>39768.020763080924</v>
      </c>
      <c r="AD41" s="52">
        <f>'Temporary Relocation Numbers'!AD41*Assumptions!E$45</f>
        <v>27374.605454990236</v>
      </c>
      <c r="AE41" s="52">
        <f>'Temporary Relocation Numbers'!AE41*Assumptions!F$45</f>
        <v>21913.426928798352</v>
      </c>
      <c r="AF41" s="52">
        <f>'Temporary Relocation Numbers'!AF41*Assumptions!G$45</f>
        <v>22393.828279884252</v>
      </c>
      <c r="AG41" s="52">
        <f>'Temporary Relocation Numbers'!AG41*Assumptions!H$45</f>
        <v>9104.9155492338396</v>
      </c>
      <c r="AH41" s="53">
        <f>'Temporary Relocation Numbers'!AH41*Assumptions!C$45</f>
        <v>18471720.86915746</v>
      </c>
      <c r="AI41" s="53">
        <f>'Temporary Relocation Numbers'!AI41*Assumptions!D$45</f>
        <v>31401414.18107044</v>
      </c>
      <c r="AJ41" s="53">
        <f>'Temporary Relocation Numbers'!AJ41*Assumptions!E$45</f>
        <v>25067089.595218617</v>
      </c>
      <c r="AK41" s="53">
        <f>'Temporary Relocation Numbers'!AK41*Assumptions!F$45</f>
        <v>9089842.3821688127</v>
      </c>
      <c r="AL41" s="53">
        <f>'Temporary Relocation Numbers'!AL41*Assumptions!G$45</f>
        <v>7245510.6472366964</v>
      </c>
      <c r="AM41" s="53">
        <f>'Temporary Relocation Numbers'!AM41*Assumptions!H$45</f>
        <v>3927853.7955283304</v>
      </c>
    </row>
    <row r="42" spans="1:39" x14ac:dyDescent="0.35">
      <c r="A42">
        <v>2061</v>
      </c>
      <c r="B42" s="51">
        <f>'Temporary Relocation Numbers'!B42*Assumptions!C$45</f>
        <v>0</v>
      </c>
      <c r="C42" s="51">
        <f>'Temporary Relocation Numbers'!C42*Assumptions!D$45</f>
        <v>0</v>
      </c>
      <c r="D42" s="51">
        <f>'Temporary Relocation Numbers'!D42*Assumptions!E$45</f>
        <v>0</v>
      </c>
      <c r="E42" s="51">
        <f>'Temporary Relocation Numbers'!E42*Assumptions!F$45</f>
        <v>0</v>
      </c>
      <c r="F42" s="51">
        <f>'Temporary Relocation Numbers'!F42*Assumptions!G$45</f>
        <v>0</v>
      </c>
      <c r="G42" s="51">
        <f>'Temporary Relocation Numbers'!G42*Assumptions!H$45</f>
        <v>0</v>
      </c>
      <c r="H42" s="52">
        <f>'Temporary Relocation Numbers'!H42*Assumptions!C$45</f>
        <v>42380.882794450466</v>
      </c>
      <c r="I42" s="52">
        <f>'Temporary Relocation Numbers'!I42*Assumptions!D$45</f>
        <v>43811.111198585822</v>
      </c>
      <c r="J42" s="52">
        <f>'Temporary Relocation Numbers'!J42*Assumptions!E$45</f>
        <v>30477.770040062001</v>
      </c>
      <c r="K42" s="52">
        <f>'Temporary Relocation Numbers'!K42*Assumptions!F$45</f>
        <v>22102.512111508313</v>
      </c>
      <c r="L42" s="52">
        <f>'Temporary Relocation Numbers'!L42*Assumptions!G$45</f>
        <v>22998.732788917445</v>
      </c>
      <c r="M42" s="52">
        <f>'Temporary Relocation Numbers'!M42*Assumptions!H$45</f>
        <v>10014.769413873268</v>
      </c>
      <c r="N42" s="53">
        <f>'Temporary Relocation Numbers'!N42*Assumptions!C$45</f>
        <v>20116881.526466079</v>
      </c>
      <c r="O42" s="53">
        <f>'Temporary Relocation Numbers'!O42*Assumptions!D$45</f>
        <v>34864123.703696467</v>
      </c>
      <c r="P42" s="53">
        <f>'Temporary Relocation Numbers'!P42*Assumptions!E$45</f>
        <v>28126681.005031738</v>
      </c>
      <c r="Q42" s="53">
        <f>'Temporary Relocation Numbers'!Q42*Assumptions!F$45</f>
        <v>9239893.060998885</v>
      </c>
      <c r="R42" s="53">
        <f>'Temporary Relocation Numbers'!R42*Assumptions!G$45</f>
        <v>7499353.3649056135</v>
      </c>
      <c r="S42" s="53">
        <f>'Temporary Relocation Numbers'!S42*Assumptions!H$45</f>
        <v>4354112.0514184926</v>
      </c>
      <c r="U42">
        <v>2061</v>
      </c>
      <c r="V42" s="51">
        <f>'Temporary Relocation Numbers'!V42*Assumptions!C$45</f>
        <v>0</v>
      </c>
      <c r="W42" s="51">
        <f>'Temporary Relocation Numbers'!W42*Assumptions!D$45</f>
        <v>0</v>
      </c>
      <c r="X42" s="51">
        <f>'Temporary Relocation Numbers'!X42*Assumptions!E$45</f>
        <v>0</v>
      </c>
      <c r="Y42" s="51">
        <f>'Temporary Relocation Numbers'!Y42*Assumptions!F$45</f>
        <v>0</v>
      </c>
      <c r="Z42" s="51">
        <f>'Temporary Relocation Numbers'!Z42*Assumptions!G$45</f>
        <v>0</v>
      </c>
      <c r="AA42" s="51">
        <f>'Temporary Relocation Numbers'!AA42*Assumptions!H$45</f>
        <v>0</v>
      </c>
      <c r="AB42" s="52">
        <f>'Temporary Relocation Numbers'!AB42*Assumptions!C$45</f>
        <v>39455.570811649799</v>
      </c>
      <c r="AC42" s="52">
        <f>'Temporary Relocation Numbers'!AC42*Assumptions!D$45</f>
        <v>40007.955165568128</v>
      </c>
      <c r="AD42" s="52">
        <f>'Temporary Relocation Numbers'!AD42*Assumptions!E$45</f>
        <v>27539.766040735652</v>
      </c>
      <c r="AE42" s="52">
        <f>'Temporary Relocation Numbers'!AE42*Assumptions!F$45</f>
        <v>22045.63831110303</v>
      </c>
      <c r="AF42" s="52">
        <f>'Temporary Relocation Numbers'!AF42*Assumptions!G$45</f>
        <v>22528.938091854656</v>
      </c>
      <c r="AG42" s="52">
        <f>'Temporary Relocation Numbers'!AG42*Assumptions!H$45</f>
        <v>9159.8486947634246</v>
      </c>
      <c r="AH42" s="53">
        <f>'Temporary Relocation Numbers'!AH42*Assumptions!C$45</f>
        <v>18728327.284418572</v>
      </c>
      <c r="AI42" s="53">
        <f>'Temporary Relocation Numbers'!AI42*Assumptions!D$45</f>
        <v>31837637.984158996</v>
      </c>
      <c r="AJ42" s="53">
        <f>'Temporary Relocation Numbers'!AJ42*Assumptions!E$45</f>
        <v>25415317.897693589</v>
      </c>
      <c r="AK42" s="53">
        <f>'Temporary Relocation Numbers'!AK42*Assumptions!F$45</f>
        <v>9216117.1286041327</v>
      </c>
      <c r="AL42" s="53">
        <f>'Temporary Relocation Numbers'!AL42*Assumptions!G$45</f>
        <v>7346164.209895717</v>
      </c>
      <c r="AM42" s="53">
        <f>'Temporary Relocation Numbers'!AM42*Assumptions!H$45</f>
        <v>3982418.9597206512</v>
      </c>
    </row>
    <row r="43" spans="1:39" x14ac:dyDescent="0.35">
      <c r="A43">
        <v>2062</v>
      </c>
      <c r="B43" s="51">
        <f>'Temporary Relocation Numbers'!B43*Assumptions!C$45</f>
        <v>0</v>
      </c>
      <c r="C43" s="51">
        <f>'Temporary Relocation Numbers'!C43*Assumptions!D$45</f>
        <v>0</v>
      </c>
      <c r="D43" s="51">
        <f>'Temporary Relocation Numbers'!D43*Assumptions!E$45</f>
        <v>0</v>
      </c>
      <c r="E43" s="51">
        <f>'Temporary Relocation Numbers'!E43*Assumptions!F$45</f>
        <v>0</v>
      </c>
      <c r="F43" s="51">
        <f>'Temporary Relocation Numbers'!F43*Assumptions!G$45</f>
        <v>0</v>
      </c>
      <c r="G43" s="51">
        <f>'Temporary Relocation Numbers'!G43*Assumptions!H$45</f>
        <v>0</v>
      </c>
      <c r="H43" s="52">
        <f>'Temporary Relocation Numbers'!H43*Assumptions!C$45</f>
        <v>42636.581509021817</v>
      </c>
      <c r="I43" s="52">
        <f>'Temporary Relocation Numbers'!I43*Assumptions!D$45</f>
        <v>44075.43898221774</v>
      </c>
      <c r="J43" s="52">
        <f>'Temporary Relocation Numbers'!J43*Assumptions!E$45</f>
        <v>30661.653104981673</v>
      </c>
      <c r="K43" s="52">
        <f>'Temporary Relocation Numbers'!K43*Assumptions!F$45</f>
        <v>22235.864310968638</v>
      </c>
      <c r="L43" s="52">
        <f>'Temporary Relocation Numbers'!L43*Assumptions!G$45</f>
        <v>23137.492201726705</v>
      </c>
      <c r="M43" s="52">
        <f>'Temporary Relocation Numbers'!M43*Assumptions!H$45</f>
        <v>10075.192026546907</v>
      </c>
      <c r="N43" s="53">
        <f>'Temporary Relocation Numbers'!N43*Assumptions!C$45</f>
        <v>20396342.2703407</v>
      </c>
      <c r="O43" s="53">
        <f>'Temporary Relocation Numbers'!O43*Assumptions!D$45</f>
        <v>35348450.955510005</v>
      </c>
      <c r="P43" s="53">
        <f>'Temporary Relocation Numbers'!P43*Assumptions!E$45</f>
        <v>28517412.699009702</v>
      </c>
      <c r="Q43" s="53">
        <f>'Temporary Relocation Numbers'!Q43*Assumptions!F$45</f>
        <v>9368252.289279446</v>
      </c>
      <c r="R43" s="53">
        <f>'Temporary Relocation Numbers'!R43*Assumptions!G$45</f>
        <v>7603533.2730677156</v>
      </c>
      <c r="S43" s="53">
        <f>'Temporary Relocation Numbers'!S43*Assumptions!H$45</f>
        <v>4414598.7322791424</v>
      </c>
      <c r="U43">
        <v>2062</v>
      </c>
      <c r="V43" s="51">
        <f>'Temporary Relocation Numbers'!V43*Assumptions!C$45</f>
        <v>0</v>
      </c>
      <c r="W43" s="51">
        <f>'Temporary Relocation Numbers'!W43*Assumptions!D$45</f>
        <v>0</v>
      </c>
      <c r="X43" s="51">
        <f>'Temporary Relocation Numbers'!X43*Assumptions!E$45</f>
        <v>0</v>
      </c>
      <c r="Y43" s="51">
        <f>'Temporary Relocation Numbers'!Y43*Assumptions!F$45</f>
        <v>0</v>
      </c>
      <c r="Z43" s="51">
        <f>'Temporary Relocation Numbers'!Z43*Assumptions!G$45</f>
        <v>0</v>
      </c>
      <c r="AA43" s="51">
        <f>'Temporary Relocation Numbers'!AA43*Assumptions!H$45</f>
        <v>0</v>
      </c>
      <c r="AB43" s="52">
        <f>'Temporary Relocation Numbers'!AB43*Assumptions!C$45</f>
        <v>39693.620094109283</v>
      </c>
      <c r="AC43" s="52">
        <f>'Temporary Relocation Numbers'!AC43*Assumptions!D$45</f>
        <v>40249.337176369561</v>
      </c>
      <c r="AD43" s="52">
        <f>'Temporary Relocation Numbers'!AD43*Assumptions!E$45</f>
        <v>27705.923098160933</v>
      </c>
      <c r="AE43" s="52">
        <f>'Temporary Relocation Numbers'!AE43*Assumptions!F$45</f>
        <v>22178.647370999064</v>
      </c>
      <c r="AF43" s="52">
        <f>'Temporary Relocation Numbers'!AF43*Assumptions!G$45</f>
        <v>22664.863068658087</v>
      </c>
      <c r="AG43" s="52">
        <f>'Temporary Relocation Numbers'!AG43*Assumptions!H$45</f>
        <v>9215.1132712065028</v>
      </c>
      <c r="AH43" s="53">
        <f>'Temporary Relocation Numbers'!AH43*Assumptions!C$45</f>
        <v>18988498.438061111</v>
      </c>
      <c r="AI43" s="53">
        <f>'Temporary Relocation Numbers'!AI43*Assumptions!D$45</f>
        <v>32279921.743824154</v>
      </c>
      <c r="AJ43" s="53">
        <f>'Temporary Relocation Numbers'!AJ43*Assumptions!E$45</f>
        <v>25768383.736260816</v>
      </c>
      <c r="AK43" s="53">
        <f>'Temporary Relocation Numbers'!AK43*Assumptions!F$45</f>
        <v>9344146.0651471484</v>
      </c>
      <c r="AL43" s="53">
        <f>'Temporary Relocation Numbers'!AL43*Assumptions!G$45</f>
        <v>7448216.0369655164</v>
      </c>
      <c r="AM43" s="53">
        <f>'Temporary Relocation Numbers'!AM43*Assumptions!H$45</f>
        <v>4037742.1351064448</v>
      </c>
    </row>
    <row r="44" spans="1:39" x14ac:dyDescent="0.35">
      <c r="A44">
        <v>2063</v>
      </c>
      <c r="B44" s="51">
        <f>'Temporary Relocation Numbers'!B44*Assumptions!C$45</f>
        <v>0</v>
      </c>
      <c r="C44" s="51">
        <f>'Temporary Relocation Numbers'!C44*Assumptions!D$45</f>
        <v>0</v>
      </c>
      <c r="D44" s="51">
        <f>'Temporary Relocation Numbers'!D44*Assumptions!E$45</f>
        <v>0</v>
      </c>
      <c r="E44" s="51">
        <f>'Temporary Relocation Numbers'!E44*Assumptions!F$45</f>
        <v>0</v>
      </c>
      <c r="F44" s="51">
        <f>'Temporary Relocation Numbers'!F44*Assumptions!G$45</f>
        <v>0</v>
      </c>
      <c r="G44" s="51">
        <f>'Temporary Relocation Numbers'!G44*Assumptions!H$45</f>
        <v>0</v>
      </c>
      <c r="H44" s="52">
        <f>'Temporary Relocation Numbers'!H44*Assumptions!C$45</f>
        <v>42893.822943525411</v>
      </c>
      <c r="I44" s="52">
        <f>'Temporary Relocation Numbers'!I44*Assumptions!D$45</f>
        <v>44341.361547978835</v>
      </c>
      <c r="J44" s="52">
        <f>'Temporary Relocation Numbers'!J44*Assumptions!E$45</f>
        <v>30846.645600857737</v>
      </c>
      <c r="K44" s="52">
        <f>'Temporary Relocation Numbers'!K44*Assumptions!F$45</f>
        <v>22370.021070969924</v>
      </c>
      <c r="L44" s="52">
        <f>'Temporary Relocation Numbers'!L44*Assumptions!G$45</f>
        <v>23277.08879868954</v>
      </c>
      <c r="M44" s="52">
        <f>'Temporary Relocation Numbers'!M44*Assumptions!H$45</f>
        <v>10135.97919001262</v>
      </c>
      <c r="N44" s="53">
        <f>'Temporary Relocation Numbers'!N44*Assumptions!C$45</f>
        <v>20679685.241550811</v>
      </c>
      <c r="O44" s="53">
        <f>'Temporary Relocation Numbers'!O44*Assumptions!D$45</f>
        <v>35839506.4098977</v>
      </c>
      <c r="P44" s="53">
        <f>'Temporary Relocation Numbers'!P44*Assumptions!E$45</f>
        <v>28913572.37991054</v>
      </c>
      <c r="Q44" s="53">
        <f>'Temporary Relocation Numbers'!Q44*Assumptions!F$45</f>
        <v>9498394.6649813056</v>
      </c>
      <c r="R44" s="53">
        <f>'Temporary Relocation Numbers'!R44*Assumptions!G$45</f>
        <v>7709160.4331109542</v>
      </c>
      <c r="S44" s="53">
        <f>'Temporary Relocation Numbers'!S44*Assumptions!H$45</f>
        <v>4475925.6851673238</v>
      </c>
      <c r="U44">
        <v>2063</v>
      </c>
      <c r="V44" s="51">
        <f>'Temporary Relocation Numbers'!V44*Assumptions!C$45</f>
        <v>0</v>
      </c>
      <c r="W44" s="51">
        <f>'Temporary Relocation Numbers'!W44*Assumptions!D$45</f>
        <v>0</v>
      </c>
      <c r="X44" s="51">
        <f>'Temporary Relocation Numbers'!X44*Assumptions!E$45</f>
        <v>0</v>
      </c>
      <c r="Y44" s="51">
        <f>'Temporary Relocation Numbers'!Y44*Assumptions!F$45</f>
        <v>0</v>
      </c>
      <c r="Z44" s="51">
        <f>'Temporary Relocation Numbers'!Z44*Assumptions!G$45</f>
        <v>0</v>
      </c>
      <c r="AA44" s="51">
        <f>'Temporary Relocation Numbers'!AA44*Assumptions!H$45</f>
        <v>0</v>
      </c>
      <c r="AB44" s="52">
        <f>'Temporary Relocation Numbers'!AB44*Assumptions!C$45</f>
        <v>39933.105611293358</v>
      </c>
      <c r="AC44" s="52">
        <f>'Temporary Relocation Numbers'!AC44*Assumptions!D$45</f>
        <v>40492.175529413347</v>
      </c>
      <c r="AD44" s="52">
        <f>'Temporary Relocation Numbers'!AD44*Assumptions!E$45</f>
        <v>27873.08263932887</v>
      </c>
      <c r="AE44" s="52">
        <f>'Temporary Relocation Numbers'!AE44*Assumptions!F$45</f>
        <v>22312.458921154845</v>
      </c>
      <c r="AF44" s="52">
        <f>'Temporary Relocation Numbers'!AF44*Assumptions!G$45</f>
        <v>22801.608128469594</v>
      </c>
      <c r="AG44" s="52">
        <f>'Temporary Relocation Numbers'!AG44*Assumptions!H$45</f>
        <v>9270.7112782018994</v>
      </c>
      <c r="AH44" s="53">
        <f>'Temporary Relocation Numbers'!AH44*Assumptions!C$45</f>
        <v>19252283.850903615</v>
      </c>
      <c r="AI44" s="53">
        <f>'Temporary Relocation Numbers'!AI44*Assumptions!D$45</f>
        <v>32728349.6440867</v>
      </c>
      <c r="AJ44" s="53">
        <f>'Temporary Relocation Numbers'!AJ44*Assumptions!E$45</f>
        <v>26126354.313256465</v>
      </c>
      <c r="AK44" s="53">
        <f>'Temporary Relocation Numbers'!AK44*Assumptions!F$45</f>
        <v>9473953.5607474819</v>
      </c>
      <c r="AL44" s="53">
        <f>'Temporary Relocation Numbers'!AL44*Assumptions!G$45</f>
        <v>7551685.5529285548</v>
      </c>
      <c r="AM44" s="53">
        <f>'Temporary Relocation Numbers'!AM44*Assumptions!H$45</f>
        <v>4093833.8518651403</v>
      </c>
    </row>
    <row r="45" spans="1:39" x14ac:dyDescent="0.35">
      <c r="A45">
        <v>2064</v>
      </c>
      <c r="B45" s="51">
        <f>'Temporary Relocation Numbers'!B45*Assumptions!C$45</f>
        <v>0</v>
      </c>
      <c r="C45" s="51">
        <f>'Temporary Relocation Numbers'!C45*Assumptions!D$45</f>
        <v>0</v>
      </c>
      <c r="D45" s="51">
        <f>'Temporary Relocation Numbers'!D45*Assumptions!E$45</f>
        <v>0</v>
      </c>
      <c r="E45" s="51">
        <f>'Temporary Relocation Numbers'!E45*Assumptions!F$45</f>
        <v>0</v>
      </c>
      <c r="F45" s="51">
        <f>'Temporary Relocation Numbers'!F45*Assumptions!G$45</f>
        <v>0</v>
      </c>
      <c r="G45" s="51">
        <f>'Temporary Relocation Numbers'!G45*Assumptions!H$45</f>
        <v>0</v>
      </c>
      <c r="H45" s="52">
        <f>'Temporary Relocation Numbers'!H45*Assumptions!C$45</f>
        <v>43152.616405731125</v>
      </c>
      <c r="I45" s="52">
        <f>'Temporary Relocation Numbers'!I45*Assumptions!D$45</f>
        <v>44608.888517748477</v>
      </c>
      <c r="J45" s="52">
        <f>'Temporary Relocation Numbers'!J45*Assumptions!E$45</f>
        <v>31032.754221275856</v>
      </c>
      <c r="K45" s="52">
        <f>'Temporary Relocation Numbers'!K45*Assumptions!F$45</f>
        <v>22504.987245707791</v>
      </c>
      <c r="L45" s="52">
        <f>'Temporary Relocation Numbers'!L45*Assumptions!G$45</f>
        <v>23417.527630831268</v>
      </c>
      <c r="M45" s="52">
        <f>'Temporary Relocation Numbers'!M45*Assumptions!H$45</f>
        <v>10197.133103733067</v>
      </c>
      <c r="N45" s="53">
        <f>'Temporary Relocation Numbers'!N45*Assumptions!C$45</f>
        <v>20966964.371424578</v>
      </c>
      <c r="O45" s="53">
        <f>'Temporary Relocation Numbers'!O45*Assumptions!D$45</f>
        <v>36337383.534054957</v>
      </c>
      <c r="P45" s="53">
        <f>'Temporary Relocation Numbers'!P45*Assumptions!E$45</f>
        <v>29315235.45252604</v>
      </c>
      <c r="Q45" s="53">
        <f>'Temporary Relocation Numbers'!Q45*Assumptions!F$45</f>
        <v>9630344.9593247995</v>
      </c>
      <c r="R45" s="53">
        <f>'Temporary Relocation Numbers'!R45*Assumptions!G$45</f>
        <v>7816254.9500444839</v>
      </c>
      <c r="S45" s="53">
        <f>'Temporary Relocation Numbers'!S45*Assumptions!H$45</f>
        <v>4538104.5830178047</v>
      </c>
      <c r="U45">
        <v>2064</v>
      </c>
      <c r="V45" s="51">
        <f>'Temporary Relocation Numbers'!V45*Assumptions!C$45</f>
        <v>0</v>
      </c>
      <c r="W45" s="51">
        <f>'Temporary Relocation Numbers'!W45*Assumptions!D$45</f>
        <v>0</v>
      </c>
      <c r="X45" s="51">
        <f>'Temporary Relocation Numbers'!X45*Assumptions!E$45</f>
        <v>0</v>
      </c>
      <c r="Y45" s="51">
        <f>'Temporary Relocation Numbers'!Y45*Assumptions!F$45</f>
        <v>0</v>
      </c>
      <c r="Z45" s="51">
        <f>'Temporary Relocation Numbers'!Z45*Assumptions!G$45</f>
        <v>0</v>
      </c>
      <c r="AA45" s="51">
        <f>'Temporary Relocation Numbers'!AA45*Assumptions!H$45</f>
        <v>0</v>
      </c>
      <c r="AB45" s="52">
        <f>'Temporary Relocation Numbers'!AB45*Assumptions!C$45</f>
        <v>40174.03602850937</v>
      </c>
      <c r="AC45" s="52">
        <f>'Temporary Relocation Numbers'!AC45*Assumptions!D$45</f>
        <v>40736.47901132251</v>
      </c>
      <c r="AD45" s="52">
        <f>'Temporary Relocation Numbers'!AD45*Assumptions!E$45</f>
        <v>28041.250712575107</v>
      </c>
      <c r="AE45" s="52">
        <f>'Temporary Relocation Numbers'!AE45*Assumptions!F$45</f>
        <v>22447.077803275257</v>
      </c>
      <c r="AF45" s="52">
        <f>'Temporary Relocation Numbers'!AF45*Assumptions!G$45</f>
        <v>22939.178219137284</v>
      </c>
      <c r="AG45" s="52">
        <f>'Temporary Relocation Numbers'!AG45*Assumptions!H$45</f>
        <v>9326.6447274529528</v>
      </c>
      <c r="AH45" s="53">
        <f>'Temporary Relocation Numbers'!AH45*Assumptions!C$45</f>
        <v>19519733.731700517</v>
      </c>
      <c r="AI45" s="53">
        <f>'Temporary Relocation Numbers'!AI45*Assumptions!D$45</f>
        <v>33183007.038439393</v>
      </c>
      <c r="AJ45" s="53">
        <f>'Temporary Relocation Numbers'!AJ45*Assumptions!E$45</f>
        <v>26489297.764581602</v>
      </c>
      <c r="AK45" s="53">
        <f>'Temporary Relocation Numbers'!AK45*Assumptions!F$45</f>
        <v>9605564.3228845876</v>
      </c>
      <c r="AL45" s="53">
        <f>'Temporary Relocation Numbers'!AL45*Assumptions!G$45</f>
        <v>7656592.4521093322</v>
      </c>
      <c r="AM45" s="53">
        <f>'Temporary Relocation Numbers'!AM45*Assumptions!H$45</f>
        <v>4150704.7864598557</v>
      </c>
    </row>
    <row r="46" spans="1:39" x14ac:dyDescent="0.35">
      <c r="A46">
        <v>2065</v>
      </c>
      <c r="B46" s="51">
        <f>'Temporary Relocation Numbers'!B46*Assumptions!C$45</f>
        <v>0</v>
      </c>
      <c r="C46" s="51">
        <f>'Temporary Relocation Numbers'!C46*Assumptions!D$45</f>
        <v>0</v>
      </c>
      <c r="D46" s="51">
        <f>'Temporary Relocation Numbers'!D46*Assumptions!E$45</f>
        <v>0</v>
      </c>
      <c r="E46" s="51">
        <f>'Temporary Relocation Numbers'!E46*Assumptions!F$45</f>
        <v>0</v>
      </c>
      <c r="F46" s="51">
        <f>'Temporary Relocation Numbers'!F46*Assumptions!G$45</f>
        <v>0</v>
      </c>
      <c r="G46" s="51">
        <f>'Temporary Relocation Numbers'!G46*Assumptions!H$45</f>
        <v>0</v>
      </c>
      <c r="H46" s="52">
        <f>'Temporary Relocation Numbers'!H46*Assumptions!C$45</f>
        <v>43412.971259565864</v>
      </c>
      <c r="I46" s="52">
        <f>'Temporary Relocation Numbers'!I46*Assumptions!D$45</f>
        <v>44878.029571458159</v>
      </c>
      <c r="J46" s="52">
        <f>'Temporary Relocation Numbers'!J46*Assumptions!E$45</f>
        <v>31219.985700206449</v>
      </c>
      <c r="K46" s="52">
        <f>'Temporary Relocation Numbers'!K46*Assumptions!F$45</f>
        <v>22640.767718664945</v>
      </c>
      <c r="L46" s="52">
        <f>'Temporary Relocation Numbers'!L46*Assumptions!G$45</f>
        <v>23558.813779651806</v>
      </c>
      <c r="M46" s="52">
        <f>'Temporary Relocation Numbers'!M46*Assumptions!H$45</f>
        <v>10258.655980441024</v>
      </c>
      <c r="N46" s="53">
        <f>'Temporary Relocation Numbers'!N46*Assumptions!C$45</f>
        <v>21258234.340496182</v>
      </c>
      <c r="O46" s="53">
        <f>'Temporary Relocation Numbers'!O46*Assumptions!D$45</f>
        <v>36842177.093609624</v>
      </c>
      <c r="P46" s="53">
        <f>'Temporary Relocation Numbers'!P46*Assumptions!E$45</f>
        <v>29722478.369160235</v>
      </c>
      <c r="Q46" s="53">
        <f>'Temporary Relocation Numbers'!Q46*Assumptions!F$45</f>
        <v>9764128.2876483947</v>
      </c>
      <c r="R46" s="53">
        <f>'Temporary Relocation Numbers'!R46*Assumptions!G$45</f>
        <v>7924837.2081732769</v>
      </c>
      <c r="S46" s="53">
        <f>'Temporary Relocation Numbers'!S46*Assumptions!H$45</f>
        <v>4601147.2609240431</v>
      </c>
      <c r="U46">
        <v>2065</v>
      </c>
      <c r="V46" s="51">
        <f>'Temporary Relocation Numbers'!V46*Assumptions!C$45</f>
        <v>0</v>
      </c>
      <c r="W46" s="51">
        <f>'Temporary Relocation Numbers'!W46*Assumptions!D$45</f>
        <v>0</v>
      </c>
      <c r="X46" s="51">
        <f>'Temporary Relocation Numbers'!X46*Assumptions!E$45</f>
        <v>0</v>
      </c>
      <c r="Y46" s="51">
        <f>'Temporary Relocation Numbers'!Y46*Assumptions!F$45</f>
        <v>0</v>
      </c>
      <c r="Z46" s="51">
        <f>'Temporary Relocation Numbers'!Z46*Assumptions!G$45</f>
        <v>0</v>
      </c>
      <c r="AA46" s="51">
        <f>'Temporary Relocation Numbers'!AA46*Assumptions!H$45</f>
        <v>0</v>
      </c>
      <c r="AB46" s="52">
        <f>'Temporary Relocation Numbers'!AB46*Assumptions!C$45</f>
        <v>40416.420063345431</v>
      </c>
      <c r="AC46" s="52">
        <f>'Temporary Relocation Numbers'!AC46*Assumptions!D$45</f>
        <v>40982.256461732803</v>
      </c>
      <c r="AD46" s="52">
        <f>'Temporary Relocation Numbers'!AD46*Assumptions!E$45</f>
        <v>28210.433402727027</v>
      </c>
      <c r="AE46" s="52">
        <f>'Temporary Relocation Numbers'!AE46*Assumptions!F$45</f>
        <v>22582.508888276916</v>
      </c>
      <c r="AF46" s="52">
        <f>'Temporary Relocation Numbers'!AF46*Assumptions!G$45</f>
        <v>23077.578318361371</v>
      </c>
      <c r="AG46" s="52">
        <f>'Temporary Relocation Numbers'!AG46*Assumptions!H$45</f>
        <v>9382.9156428003225</v>
      </c>
      <c r="AH46" s="53">
        <f>'Temporary Relocation Numbers'!AH46*Assumptions!C$45</f>
        <v>19790898.986698855</v>
      </c>
      <c r="AI46" s="53">
        <f>'Temporary Relocation Numbers'!AI46*Assumptions!D$45</f>
        <v>33643980.466093108</v>
      </c>
      <c r="AJ46" s="53">
        <f>'Temporary Relocation Numbers'!AJ46*Assumptions!E$45</f>
        <v>26857283.172671184</v>
      </c>
      <c r="AK46" s="53">
        <f>'Temporary Relocation Numbers'!AK46*Assumptions!F$45</f>
        <v>9739003.4022705853</v>
      </c>
      <c r="AL46" s="53">
        <f>'Temporary Relocation Numbers'!AL46*Assumptions!G$45</f>
        <v>7762956.7024229905</v>
      </c>
      <c r="AM46" s="53">
        <f>'Temporary Relocation Numbers'!AM46*Assumptions!H$45</f>
        <v>4208365.7636695672</v>
      </c>
    </row>
    <row r="47" spans="1:39" x14ac:dyDescent="0.35">
      <c r="A47">
        <v>2066</v>
      </c>
      <c r="B47" s="51">
        <f>'Temporary Relocation Numbers'!B47*Assumptions!C$45</f>
        <v>0</v>
      </c>
      <c r="C47" s="51">
        <f>'Temporary Relocation Numbers'!C47*Assumptions!D$45</f>
        <v>0</v>
      </c>
      <c r="D47" s="51">
        <f>'Temporary Relocation Numbers'!D47*Assumptions!E$45</f>
        <v>0</v>
      </c>
      <c r="E47" s="51">
        <f>'Temporary Relocation Numbers'!E47*Assumptions!F$45</f>
        <v>0</v>
      </c>
      <c r="F47" s="51">
        <f>'Temporary Relocation Numbers'!F47*Assumptions!G$45</f>
        <v>0</v>
      </c>
      <c r="G47" s="51">
        <f>'Temporary Relocation Numbers'!G47*Assumptions!H$45</f>
        <v>0</v>
      </c>
      <c r="H47" s="52">
        <f>'Temporary Relocation Numbers'!H47*Assumptions!C$45</f>
        <v>43674.896925452369</v>
      </c>
      <c r="I47" s="52">
        <f>'Temporary Relocation Numbers'!I47*Assumptions!D$45</f>
        <v>45148.794447441811</v>
      </c>
      <c r="J47" s="52">
        <f>'Temporary Relocation Numbers'!J47*Assumptions!E$45</f>
        <v>31408.34681224831</v>
      </c>
      <c r="K47" s="52">
        <f>'Temporary Relocation Numbers'!K47*Assumptions!F$45</f>
        <v>22777.367402787833</v>
      </c>
      <c r="L47" s="52">
        <f>'Temporary Relocation Numbers'!L47*Assumptions!G$45</f>
        <v>23700.95235730955</v>
      </c>
      <c r="M47" s="52">
        <f>'Temporary Relocation Numbers'!M47*Assumptions!H$45</f>
        <v>10320.550046219474</v>
      </c>
      <c r="N47" s="53">
        <f>'Temporary Relocation Numbers'!N47*Assumptions!C$45</f>
        <v>21553550.588913724</v>
      </c>
      <c r="O47" s="53">
        <f>'Temporary Relocation Numbers'!O47*Assumptions!D$45</f>
        <v>37353983.170659646</v>
      </c>
      <c r="P47" s="53">
        <f>'Temporary Relocation Numbers'!P47*Assumptions!E$45</f>
        <v>30135378.64418124</v>
      </c>
      <c r="Q47" s="53">
        <f>'Temporary Relocation Numbers'!Q47*Assumptions!F$45</f>
        <v>9899770.1141891275</v>
      </c>
      <c r="R47" s="53">
        <f>'Temporary Relocation Numbers'!R47*Assumptions!G$45</f>
        <v>8034927.8749780552</v>
      </c>
      <c r="S47" s="53">
        <f>'Temporary Relocation Numbers'!S47*Assumptions!H$45</f>
        <v>4665065.7183908643</v>
      </c>
      <c r="U47">
        <v>2066</v>
      </c>
      <c r="V47" s="51">
        <f>'Temporary Relocation Numbers'!V47*Assumptions!C$45</f>
        <v>0</v>
      </c>
      <c r="W47" s="51">
        <f>'Temporary Relocation Numbers'!W47*Assumptions!D$45</f>
        <v>0</v>
      </c>
      <c r="X47" s="51">
        <f>'Temporary Relocation Numbers'!X47*Assumptions!E$45</f>
        <v>0</v>
      </c>
      <c r="Y47" s="51">
        <f>'Temporary Relocation Numbers'!Y47*Assumptions!F$45</f>
        <v>0</v>
      </c>
      <c r="Z47" s="51">
        <f>'Temporary Relocation Numbers'!Z47*Assumptions!G$45</f>
        <v>0</v>
      </c>
      <c r="AA47" s="51">
        <f>'Temporary Relocation Numbers'!AA47*Assumptions!H$45</f>
        <v>0</v>
      </c>
      <c r="AB47" s="52">
        <f>'Temporary Relocation Numbers'!AB47*Assumptions!C$45</f>
        <v>40660.266485985936</v>
      </c>
      <c r="AC47" s="52">
        <f>'Temporary Relocation Numbers'!AC47*Assumptions!D$45</f>
        <v>41229.516773612639</v>
      </c>
      <c r="AD47" s="52">
        <f>'Temporary Relocation Numbers'!AD47*Assumptions!E$45</f>
        <v>28380.636831323904</v>
      </c>
      <c r="AE47" s="52">
        <f>'Temporary Relocation Numbers'!AE47*Assumptions!F$45</f>
        <v>22718.757076464361</v>
      </c>
      <c r="AF47" s="52">
        <f>'Temporary Relocation Numbers'!AF47*Assumptions!G$45</f>
        <v>23216.813433874282</v>
      </c>
      <c r="AG47" s="52">
        <f>'Temporary Relocation Numbers'!AG47*Assumptions!H$45</f>
        <v>9439.5260602952058</v>
      </c>
      <c r="AH47" s="53">
        <f>'Temporary Relocation Numbers'!AH47*Assumptions!C$45</f>
        <v>20065831.229327716</v>
      </c>
      <c r="AI47" s="53">
        <f>'Temporary Relocation Numbers'!AI47*Assumptions!D$45</f>
        <v>34111357.668448642</v>
      </c>
      <c r="AJ47" s="53">
        <f>'Temporary Relocation Numbers'!AJ47*Assumptions!E$45</f>
        <v>27230380.579643108</v>
      </c>
      <c r="AK47" s="53">
        <f>'Temporary Relocation Numbers'!AK47*Assumptions!F$45</f>
        <v>9874296.1976183765</v>
      </c>
      <c r="AL47" s="53">
        <f>'Temporary Relocation Numbers'!AL47*Assumptions!G$45</f>
        <v>7870798.5491760001</v>
      </c>
      <c r="AM47" s="53">
        <f>'Temporary Relocation Numbers'!AM47*Assumptions!H$45</f>
        <v>4266827.7586494712</v>
      </c>
    </row>
    <row r="48" spans="1:39" x14ac:dyDescent="0.35">
      <c r="A48">
        <v>2067</v>
      </c>
      <c r="B48" s="51">
        <f>'Temporary Relocation Numbers'!B48*Assumptions!C$45</f>
        <v>0</v>
      </c>
      <c r="C48" s="51">
        <f>'Temporary Relocation Numbers'!C48*Assumptions!D$45</f>
        <v>0</v>
      </c>
      <c r="D48" s="51">
        <f>'Temporary Relocation Numbers'!D48*Assumptions!E$45</f>
        <v>0</v>
      </c>
      <c r="E48" s="51">
        <f>'Temporary Relocation Numbers'!E48*Assumptions!F$45</f>
        <v>0</v>
      </c>
      <c r="F48" s="51">
        <f>'Temporary Relocation Numbers'!F48*Assumptions!G$45</f>
        <v>0</v>
      </c>
      <c r="G48" s="51">
        <f>'Temporary Relocation Numbers'!G48*Assumptions!H$45</f>
        <v>0</v>
      </c>
      <c r="H48" s="52">
        <f>'Temporary Relocation Numbers'!H48*Assumptions!C$45</f>
        <v>43938.402880650072</v>
      </c>
      <c r="I48" s="52">
        <f>'Temporary Relocation Numbers'!I48*Assumptions!D$45</f>
        <v>45421.192942788126</v>
      </c>
      <c r="J48" s="52">
        <f>'Temporary Relocation Numbers'!J48*Assumptions!E$45</f>
        <v>31597.844372873798</v>
      </c>
      <c r="K48" s="52">
        <f>'Temporary Relocation Numbers'!K48*Assumptions!F$45</f>
        <v>22914.791240664446</v>
      </c>
      <c r="L48" s="52">
        <f>'Temporary Relocation Numbers'!L48*Assumptions!G$45</f>
        <v>23843.94850680633</v>
      </c>
      <c r="M48" s="52">
        <f>'Temporary Relocation Numbers'!M48*Assumptions!H$45</f>
        <v>10382.817540582126</v>
      </c>
      <c r="N48" s="53">
        <f>'Temporary Relocation Numbers'!N48*Assumptions!C$45</f>
        <v>21852969.326991614</v>
      </c>
      <c r="O48" s="53">
        <f>'Temporary Relocation Numbers'!O48*Assumptions!D$45</f>
        <v>37872899.182061255</v>
      </c>
      <c r="P48" s="53">
        <f>'Temporary Relocation Numbers'!P48*Assumptions!E$45</f>
        <v>30554014.868775312</v>
      </c>
      <c r="Q48" s="53">
        <f>'Temporary Relocation Numbers'!Q48*Assumptions!F$45</f>
        <v>10037296.256929453</v>
      </c>
      <c r="R48" s="53">
        <f>'Temporary Relocation Numbers'!R48*Assumptions!G$45</f>
        <v>8146547.9050491247</v>
      </c>
      <c r="S48" s="53">
        <f>'Temporary Relocation Numbers'!S48*Assumptions!H$45</f>
        <v>4729872.1216184366</v>
      </c>
      <c r="U48">
        <v>2067</v>
      </c>
      <c r="V48" s="51">
        <f>'Temporary Relocation Numbers'!V48*Assumptions!C$45</f>
        <v>0</v>
      </c>
      <c r="W48" s="51">
        <f>'Temporary Relocation Numbers'!W48*Assumptions!D$45</f>
        <v>0</v>
      </c>
      <c r="X48" s="51">
        <f>'Temporary Relocation Numbers'!X48*Assumptions!E$45</f>
        <v>0</v>
      </c>
      <c r="Y48" s="51">
        <f>'Temporary Relocation Numbers'!Y48*Assumptions!F$45</f>
        <v>0</v>
      </c>
      <c r="Z48" s="51">
        <f>'Temporary Relocation Numbers'!Z48*Assumptions!G$45</f>
        <v>0</v>
      </c>
      <c r="AA48" s="51">
        <f>'Temporary Relocation Numbers'!AA48*Assumptions!H$45</f>
        <v>0</v>
      </c>
      <c r="AB48" s="52">
        <f>'Temporary Relocation Numbers'!AB48*Assumptions!C$45</f>
        <v>40905.584119528867</v>
      </c>
      <c r="AC48" s="52">
        <f>'Temporary Relocation Numbers'!AC48*Assumptions!D$45</f>
        <v>41478.268893584784</v>
      </c>
      <c r="AD48" s="52">
        <f>'Temporary Relocation Numbers'!AD48*Assumptions!E$45</f>
        <v>28551.867156838412</v>
      </c>
      <c r="AE48" s="52">
        <f>'Temporary Relocation Numbers'!AE48*Assumptions!F$45</f>
        <v>22855.827297707408</v>
      </c>
      <c r="AF48" s="52">
        <f>'Temporary Relocation Numbers'!AF48*Assumptions!G$45</f>
        <v>23356.888603621854</v>
      </c>
      <c r="AG48" s="52">
        <f>'Temporary Relocation Numbers'!AG48*Assumptions!H$45</f>
        <v>9496.4780282729989</v>
      </c>
      <c r="AH48" s="53">
        <f>'Temporary Relocation Numbers'!AH48*Assumptions!C$45</f>
        <v>20344582.790022295</v>
      </c>
      <c r="AI48" s="53">
        <f>'Temporary Relocation Numbers'!AI48*Assumptions!D$45</f>
        <v>34585227.605797358</v>
      </c>
      <c r="AJ48" s="53">
        <f>'Temporary Relocation Numbers'!AJ48*Assumptions!E$45</f>
        <v>27608661.000630047</v>
      </c>
      <c r="AK48" s="53">
        <f>'Temporary Relocation Numbers'!AK48*Assumptions!F$45</f>
        <v>10011468.460476033</v>
      </c>
      <c r="AL48" s="53">
        <f>'Temporary Relocation Numbers'!AL48*Assumptions!G$45</f>
        <v>7980138.5189196309</v>
      </c>
      <c r="AM48" s="53">
        <f>'Temporary Relocation Numbers'!AM48*Assumptions!H$45</f>
        <v>4326101.8990199985</v>
      </c>
    </row>
    <row r="49" spans="1:39" x14ac:dyDescent="0.35">
      <c r="A49">
        <v>2068</v>
      </c>
      <c r="B49" s="51">
        <f>'Temporary Relocation Numbers'!B49*Assumptions!C$45</f>
        <v>0</v>
      </c>
      <c r="C49" s="51">
        <f>'Temporary Relocation Numbers'!C49*Assumptions!D$45</f>
        <v>0</v>
      </c>
      <c r="D49" s="51">
        <f>'Temporary Relocation Numbers'!D49*Assumptions!E$45</f>
        <v>0</v>
      </c>
      <c r="E49" s="51">
        <f>'Temporary Relocation Numbers'!E49*Assumptions!F$45</f>
        <v>0</v>
      </c>
      <c r="F49" s="51">
        <f>'Temporary Relocation Numbers'!F49*Assumptions!G$45</f>
        <v>0</v>
      </c>
      <c r="G49" s="51">
        <f>'Temporary Relocation Numbers'!G49*Assumptions!H$45</f>
        <v>0</v>
      </c>
      <c r="H49" s="52">
        <f>'Temporary Relocation Numbers'!H49*Assumptions!C$45</f>
        <v>44203.498659598103</v>
      </c>
      <c r="I49" s="52">
        <f>'Temporary Relocation Numbers'!I49*Assumptions!D$45</f>
        <v>45695.23491369508</v>
      </c>
      <c r="J49" s="52">
        <f>'Temporary Relocation Numbers'!J49*Assumptions!E$45</f>
        <v>31788.485238675381</v>
      </c>
      <c r="K49" s="52">
        <f>'Temporary Relocation Numbers'!K49*Assumptions!F$45</f>
        <v>23053.044204703121</v>
      </c>
      <c r="L49" s="52">
        <f>'Temporary Relocation Numbers'!L49*Assumptions!G$45</f>
        <v>23987.807402173512</v>
      </c>
      <c r="M49" s="52">
        <f>'Temporary Relocation Numbers'!M49*Assumptions!H$45</f>
        <v>10445.46071655446</v>
      </c>
      <c r="N49" s="53">
        <f>'Temporary Relocation Numbers'!N49*Assumptions!C$45</f>
        <v>22156547.545909677</v>
      </c>
      <c r="O49" s="53">
        <f>'Temporary Relocation Numbers'!O49*Assumptions!D$45</f>
        <v>38399023.897971265</v>
      </c>
      <c r="P49" s="53">
        <f>'Temporary Relocation Numbers'!P49*Assumptions!E$45</f>
        <v>30978466.725905884</v>
      </c>
      <c r="Q49" s="53">
        <f>'Temporary Relocation Numbers'!Q49*Assumptions!F$45</f>
        <v>10176732.89251142</v>
      </c>
      <c r="R49" s="53">
        <f>'Temporary Relocation Numbers'!R49*Assumptions!G$45</f>
        <v>8259718.5440748613</v>
      </c>
      <c r="S49" s="53">
        <f>'Temporary Relocation Numbers'!S49*Assumptions!H$45</f>
        <v>4795578.8058179896</v>
      </c>
      <c r="U49">
        <v>2068</v>
      </c>
      <c r="V49" s="51">
        <f>'Temporary Relocation Numbers'!V49*Assumptions!C$45</f>
        <v>0</v>
      </c>
      <c r="W49" s="51">
        <f>'Temporary Relocation Numbers'!W49*Assumptions!D$45</f>
        <v>0</v>
      </c>
      <c r="X49" s="51">
        <f>'Temporary Relocation Numbers'!X49*Assumptions!E$45</f>
        <v>0</v>
      </c>
      <c r="Y49" s="51">
        <f>'Temporary Relocation Numbers'!Y49*Assumptions!F$45</f>
        <v>0</v>
      </c>
      <c r="Z49" s="51">
        <f>'Temporary Relocation Numbers'!Z49*Assumptions!G$45</f>
        <v>0</v>
      </c>
      <c r="AA49" s="51">
        <f>'Temporary Relocation Numbers'!AA49*Assumptions!H$45</f>
        <v>0</v>
      </c>
      <c r="AB49" s="52">
        <f>'Temporary Relocation Numbers'!AB49*Assumptions!C$45</f>
        <v>41152.381840305068</v>
      </c>
      <c r="AC49" s="52">
        <f>'Temporary Relocation Numbers'!AC49*Assumptions!D$45</f>
        <v>41728.521822250135</v>
      </c>
      <c r="AD49" s="52">
        <f>'Temporary Relocation Numbers'!AD49*Assumptions!E$45</f>
        <v>28724.130574899431</v>
      </c>
      <c r="AE49" s="52">
        <f>'Temporary Relocation Numbers'!AE49*Assumptions!F$45</f>
        <v>22993.724511619468</v>
      </c>
      <c r="AF49" s="52">
        <f>'Temporary Relocation Numbers'!AF49*Assumptions!G$45</f>
        <v>23497.808895945596</v>
      </c>
      <c r="AG49" s="52">
        <f>'Temporary Relocation Numbers'!AG49*Assumptions!H$45</f>
        <v>9553.773607427438</v>
      </c>
      <c r="AH49" s="53">
        <f>'Temporary Relocation Numbers'!AH49*Assumptions!C$45</f>
        <v>20627206.726184491</v>
      </c>
      <c r="AI49" s="53">
        <f>'Temporary Relocation Numbers'!AI49*Assumptions!D$45</f>
        <v>35065680.474253803</v>
      </c>
      <c r="AJ49" s="53">
        <f>'Temporary Relocation Numbers'!AJ49*Assumptions!E$45</f>
        <v>27992196.437296387</v>
      </c>
      <c r="AK49" s="53">
        <f>'Temporary Relocation Numbers'!AK49*Assumptions!F$45</f>
        <v>10150546.30012832</v>
      </c>
      <c r="AL49" s="53">
        <f>'Temporary Relocation Numbers'!AL49*Assumptions!G$45</f>
        <v>8090997.423356968</v>
      </c>
      <c r="AM49" s="53">
        <f>'Temporary Relocation Numbers'!AM49*Assumptions!H$45</f>
        <v>4386199.4669848438</v>
      </c>
    </row>
    <row r="50" spans="1:39" x14ac:dyDescent="0.35">
      <c r="A50">
        <v>2069</v>
      </c>
      <c r="B50" s="51">
        <f>'Temporary Relocation Numbers'!B50*Assumptions!C$45</f>
        <v>0</v>
      </c>
      <c r="C50" s="51">
        <f>'Temporary Relocation Numbers'!C50*Assumptions!D$45</f>
        <v>0</v>
      </c>
      <c r="D50" s="51">
        <f>'Temporary Relocation Numbers'!D50*Assumptions!E$45</f>
        <v>0</v>
      </c>
      <c r="E50" s="51">
        <f>'Temporary Relocation Numbers'!E50*Assumptions!F$45</f>
        <v>0</v>
      </c>
      <c r="F50" s="51">
        <f>'Temporary Relocation Numbers'!F50*Assumptions!G$45</f>
        <v>0</v>
      </c>
      <c r="G50" s="51">
        <f>'Temporary Relocation Numbers'!G50*Assumptions!H$45</f>
        <v>0</v>
      </c>
      <c r="H50" s="52">
        <f>'Temporary Relocation Numbers'!H50*Assumptions!C$45</f>
        <v>44470.193854260164</v>
      </c>
      <c r="I50" s="52">
        <f>'Temporary Relocation Numbers'!I50*Assumptions!D$45</f>
        <v>45970.930275826562</v>
      </c>
      <c r="J50" s="52">
        <f>'Temporary Relocation Numbers'!J50*Assumptions!E$45</f>
        <v>31980.276307613756</v>
      </c>
      <c r="K50" s="52">
        <f>'Temporary Relocation Numbers'!K50*Assumptions!F$45</f>
        <v>23192.131297312502</v>
      </c>
      <c r="L50" s="52">
        <f>'Temporary Relocation Numbers'!L50*Assumptions!G$45</f>
        <v>24132.53424865922</v>
      </c>
      <c r="M50" s="52">
        <f>'Temporary Relocation Numbers'!M50*Assumptions!H$45</f>
        <v>10508.481840755259</v>
      </c>
      <c r="N50" s="53">
        <f>'Temporary Relocation Numbers'!N50*Assumptions!C$45</f>
        <v>22464343.028560758</v>
      </c>
      <c r="O50" s="53">
        <f>'Temporary Relocation Numbers'!O50*Assumptions!D$45</f>
        <v>38932457.460646898</v>
      </c>
      <c r="P50" s="53">
        <f>'Temporary Relocation Numbers'!P50*Assumptions!E$45</f>
        <v>31408815.005480289</v>
      </c>
      <c r="Q50" s="53">
        <f>'Temporary Relocation Numbers'!Q50*Assumptions!F$45</f>
        <v>10318106.561219115</v>
      </c>
      <c r="R50" s="53">
        <f>'Temporary Relocation Numbers'!R50*Assumptions!G$45</f>
        <v>8374461.3328856099</v>
      </c>
      <c r="S50" s="53">
        <f>'Temporary Relocation Numbers'!S50*Assumptions!H$45</f>
        <v>4862198.2775596753</v>
      </c>
      <c r="U50">
        <v>2069</v>
      </c>
      <c r="V50" s="51">
        <f>'Temporary Relocation Numbers'!V50*Assumptions!C$45</f>
        <v>0</v>
      </c>
      <c r="W50" s="51">
        <f>'Temporary Relocation Numbers'!W50*Assumptions!D$45</f>
        <v>0</v>
      </c>
      <c r="X50" s="51">
        <f>'Temporary Relocation Numbers'!X50*Assumptions!E$45</f>
        <v>0</v>
      </c>
      <c r="Y50" s="51">
        <f>'Temporary Relocation Numbers'!Y50*Assumptions!F$45</f>
        <v>0</v>
      </c>
      <c r="Z50" s="51">
        <f>'Temporary Relocation Numbers'!Z50*Assumptions!G$45</f>
        <v>0</v>
      </c>
      <c r="AA50" s="51">
        <f>'Temporary Relocation Numbers'!AA50*Assumptions!H$45</f>
        <v>0</v>
      </c>
      <c r="AB50" s="52">
        <f>'Temporary Relocation Numbers'!AB50*Assumptions!C$45</f>
        <v>41400.66857819938</v>
      </c>
      <c r="AC50" s="52">
        <f>'Temporary Relocation Numbers'!AC50*Assumptions!D$45</f>
        <v>41980.284614513381</v>
      </c>
      <c r="AD50" s="52">
        <f>'Temporary Relocation Numbers'!AD50*Assumptions!E$45</f>
        <v>28897.433318516258</v>
      </c>
      <c r="AE50" s="52">
        <f>'Temporary Relocation Numbers'!AE50*Assumptions!F$45</f>
        <v>23132.453707737077</v>
      </c>
      <c r="AF50" s="52">
        <f>'Temporary Relocation Numbers'!AF50*Assumptions!G$45</f>
        <v>23639.579409766124</v>
      </c>
      <c r="AG50" s="52">
        <f>'Temporary Relocation Numbers'!AG50*Assumptions!H$45</f>
        <v>9611.4148708851426</v>
      </c>
      <c r="AH50" s="53">
        <f>'Temporary Relocation Numbers'!AH50*Assumptions!C$45</f>
        <v>20913756.832281757</v>
      </c>
      <c r="AI50" s="53">
        <f>'Temporary Relocation Numbers'!AI50*Assumptions!D$45</f>
        <v>35552807.722923659</v>
      </c>
      <c r="AJ50" s="53">
        <f>'Temporary Relocation Numbers'!AJ50*Assumptions!E$45</f>
        <v>28381059.89154299</v>
      </c>
      <c r="AK50" s="53">
        <f>'Temporary Relocation Numbers'!AK50*Assumptions!F$45</f>
        <v>10291556.188566329</v>
      </c>
      <c r="AL50" s="53">
        <f>'Temporary Relocation Numbers'!AL50*Assumptions!G$45</f>
        <v>8203396.3633042062</v>
      </c>
      <c r="AM50" s="53">
        <f>'Temporary Relocation Numbers'!AM50*Assumptions!H$45</f>
        <v>4447131.9014784014</v>
      </c>
    </row>
    <row r="51" spans="1:39" x14ac:dyDescent="0.35">
      <c r="A51">
        <v>2070</v>
      </c>
      <c r="B51" s="51">
        <f>'Temporary Relocation Numbers'!B51*Assumptions!C$45</f>
        <v>0</v>
      </c>
      <c r="C51" s="51">
        <f>'Temporary Relocation Numbers'!C51*Assumptions!D$45</f>
        <v>0</v>
      </c>
      <c r="D51" s="51">
        <f>'Temporary Relocation Numbers'!D51*Assumptions!E$45</f>
        <v>0</v>
      </c>
      <c r="E51" s="51">
        <f>'Temporary Relocation Numbers'!E51*Assumptions!F$45</f>
        <v>0</v>
      </c>
      <c r="F51" s="51">
        <f>'Temporary Relocation Numbers'!F51*Assumptions!G$45</f>
        <v>0</v>
      </c>
      <c r="G51" s="51">
        <f>'Temporary Relocation Numbers'!G51*Assumptions!H$45</f>
        <v>0</v>
      </c>
      <c r="H51" s="52">
        <f>'Temporary Relocation Numbers'!H51*Assumptions!C$45</f>
        <v>44302.714207321391</v>
      </c>
      <c r="I51" s="52">
        <f>'Temporary Relocation Numbers'!I51*Assumptions!D$45</f>
        <v>45797.798690268959</v>
      </c>
      <c r="J51" s="52">
        <f>'Temporary Relocation Numbers'!J51*Assumptions!E$45</f>
        <v>31859.835065496471</v>
      </c>
      <c r="K51" s="52">
        <f>'Temporary Relocation Numbers'!K51*Assumptions!F$45</f>
        <v>23104.787177020131</v>
      </c>
      <c r="L51" s="52">
        <f>'Temporary Relocation Numbers'!L51*Assumptions!G$45</f>
        <v>24041.64846729859</v>
      </c>
      <c r="M51" s="52">
        <f>'Temporary Relocation Numbers'!M51*Assumptions!H$45</f>
        <v>10468.905740990098</v>
      </c>
      <c r="N51" s="53">
        <f>'Temporary Relocation Numbers'!N51*Assumptions!C$45</f>
        <v>22554556.335375454</v>
      </c>
      <c r="O51" s="53">
        <f>'Temporary Relocation Numbers'!O51*Assumptions!D$45</f>
        <v>39088804.153068826</v>
      </c>
      <c r="P51" s="53">
        <f>'Temporary Relocation Numbers'!P51*Assumptions!E$45</f>
        <v>31534947.920258727</v>
      </c>
      <c r="Q51" s="53">
        <f>'Temporary Relocation Numbers'!Q51*Assumptions!F$45</f>
        <v>10359542.471976461</v>
      </c>
      <c r="R51" s="53">
        <f>'Temporary Relocation Numbers'!R51*Assumptions!G$45</f>
        <v>8408091.8667797409</v>
      </c>
      <c r="S51" s="53">
        <f>'Temporary Relocation Numbers'!S51*Assumptions!H$45</f>
        <v>4881724.109427969</v>
      </c>
      <c r="U51">
        <v>2070</v>
      </c>
      <c r="V51" s="51">
        <f>'Temporary Relocation Numbers'!V51*Assumptions!C$45</f>
        <v>0</v>
      </c>
      <c r="W51" s="51">
        <f>'Temporary Relocation Numbers'!W51*Assumptions!D$45</f>
        <v>0</v>
      </c>
      <c r="X51" s="51">
        <f>'Temporary Relocation Numbers'!X51*Assumptions!E$45</f>
        <v>0</v>
      </c>
      <c r="Y51" s="51">
        <f>'Temporary Relocation Numbers'!Y51*Assumptions!F$45</f>
        <v>0</v>
      </c>
      <c r="Z51" s="51">
        <f>'Temporary Relocation Numbers'!Z51*Assumptions!G$45</f>
        <v>0</v>
      </c>
      <c r="AA51" s="51">
        <f>'Temporary Relocation Numbers'!AA51*Assumptions!H$45</f>
        <v>0</v>
      </c>
      <c r="AB51" s="52">
        <f>'Temporary Relocation Numbers'!AB51*Assumptions!C$45</f>
        <v>41244.749101454348</v>
      </c>
      <c r="AC51" s="52">
        <f>'Temporary Relocation Numbers'!AC51*Assumptions!D$45</f>
        <v>41822.182239950547</v>
      </c>
      <c r="AD51" s="52">
        <f>'Temporary Relocation Numbers'!AD51*Assumptions!E$45</f>
        <v>28788.602402566517</v>
      </c>
      <c r="AE51" s="52">
        <f>'Temporary Relocation Numbers'!AE51*Assumptions!F$45</f>
        <v>23045.33433981851</v>
      </c>
      <c r="AF51" s="52">
        <f>'Temporary Relocation Numbers'!AF51*Assumptions!G$45</f>
        <v>23550.550150611016</v>
      </c>
      <c r="AG51" s="52">
        <f>'Temporary Relocation Numbers'!AG51*Assumptions!H$45</f>
        <v>9575.2172241100125</v>
      </c>
      <c r="AH51" s="53">
        <f>'Temporary Relocation Numbers'!AH51*Assumptions!C$45</f>
        <v>20997743.226157591</v>
      </c>
      <c r="AI51" s="53">
        <f>'Temporary Relocation Numbers'!AI51*Assumptions!D$45</f>
        <v>35695582.267772526</v>
      </c>
      <c r="AJ51" s="53">
        <f>'Temporary Relocation Numbers'!AJ51*Assumptions!E$45</f>
        <v>28495033.812813099</v>
      </c>
      <c r="AK51" s="53">
        <f>'Temporary Relocation Numbers'!AK51*Assumptions!F$45</f>
        <v>10332885.477157556</v>
      </c>
      <c r="AL51" s="53">
        <f>'Temporary Relocation Numbers'!AL51*Assumptions!G$45</f>
        <v>8236339.9268931523</v>
      </c>
      <c r="AM51" s="53">
        <f>'Temporary Relocation Numbers'!AM51*Assumptions!H$45</f>
        <v>4464990.891352416</v>
      </c>
    </row>
    <row r="52" spans="1:39" x14ac:dyDescent="0.35">
      <c r="A52">
        <v>2071</v>
      </c>
      <c r="B52" s="51">
        <f>'Temporary Relocation Numbers'!B52*Assumptions!C$45</f>
        <v>0</v>
      </c>
      <c r="C52" s="51">
        <f>'Temporary Relocation Numbers'!C52*Assumptions!D$45</f>
        <v>0</v>
      </c>
      <c r="D52" s="51">
        <f>'Temporary Relocation Numbers'!D52*Assumptions!E$45</f>
        <v>0</v>
      </c>
      <c r="E52" s="51">
        <f>'Temporary Relocation Numbers'!E52*Assumptions!F$45</f>
        <v>0</v>
      </c>
      <c r="F52" s="51">
        <f>'Temporary Relocation Numbers'!F52*Assumptions!G$45</f>
        <v>0</v>
      </c>
      <c r="G52" s="51">
        <f>'Temporary Relocation Numbers'!G52*Assumptions!H$45</f>
        <v>0</v>
      </c>
      <c r="H52" s="52">
        <f>'Temporary Relocation Numbers'!H52*Assumptions!C$45</f>
        <v>44570.008004144271</v>
      </c>
      <c r="I52" s="52">
        <f>'Temporary Relocation Numbers'!I52*Assumptions!D$45</f>
        <v>46074.112855599</v>
      </c>
      <c r="J52" s="52">
        <f>'Temporary Relocation Numbers'!J52*Assumptions!E$45</f>
        <v>32052.056612938362</v>
      </c>
      <c r="K52" s="52">
        <f>'Temporary Relocation Numbers'!K52*Assumptions!F$45</f>
        <v>23244.186453110298</v>
      </c>
      <c r="L52" s="52">
        <f>'Temporary Relocation Numbers'!L52*Assumptions!G$45</f>
        <v>24186.700155794071</v>
      </c>
      <c r="M52" s="52">
        <f>'Temporary Relocation Numbers'!M52*Assumptions!H$45</f>
        <v>10532.068317237576</v>
      </c>
      <c r="N52" s="53">
        <f>'Temporary Relocation Numbers'!N52*Assumptions!C$45</f>
        <v>22867880.89728399</v>
      </c>
      <c r="O52" s="53">
        <f>'Temporary Relocation Numbers'!O52*Assumptions!D$45</f>
        <v>39631820.041063905</v>
      </c>
      <c r="P52" s="53">
        <f>'Temporary Relocation Numbers'!P52*Assumptions!E$45</f>
        <v>31973026.754309043</v>
      </c>
      <c r="Q52" s="53">
        <f>'Temporary Relocation Numbers'!Q52*Assumptions!F$45</f>
        <v>10503455.70433359</v>
      </c>
      <c r="R52" s="53">
        <f>'Temporary Relocation Numbers'!R52*Assumptions!G$45</f>
        <v>8524895.835852433</v>
      </c>
      <c r="S52" s="53">
        <f>'Temporary Relocation Numbers'!S52*Assumptions!H$45</f>
        <v>4949540.2989907768</v>
      </c>
      <c r="U52">
        <v>2071</v>
      </c>
      <c r="V52" s="51">
        <f>'Temporary Relocation Numbers'!V52*Assumptions!C$45</f>
        <v>0</v>
      </c>
      <c r="W52" s="51">
        <f>'Temporary Relocation Numbers'!W52*Assumptions!D$45</f>
        <v>0</v>
      </c>
      <c r="X52" s="51">
        <f>'Temporary Relocation Numbers'!X52*Assumptions!E$45</f>
        <v>0</v>
      </c>
      <c r="Y52" s="51">
        <f>'Temporary Relocation Numbers'!Y52*Assumptions!F$45</f>
        <v>0</v>
      </c>
      <c r="Z52" s="51">
        <f>'Temporary Relocation Numbers'!Z52*Assumptions!G$45</f>
        <v>0</v>
      </c>
      <c r="AA52" s="51">
        <f>'Temporary Relocation Numbers'!AA52*Assumptions!H$45</f>
        <v>0</v>
      </c>
      <c r="AB52" s="52">
        <f>'Temporary Relocation Numbers'!AB52*Assumptions!C$45</f>
        <v>41493.593123397208</v>
      </c>
      <c r="AC52" s="52">
        <f>'Temporary Relocation Numbers'!AC52*Assumptions!D$45</f>
        <v>42074.510118328864</v>
      </c>
      <c r="AD52" s="52">
        <f>'Temporary Relocation Numbers'!AD52*Assumptions!E$45</f>
        <v>28962.294127308171</v>
      </c>
      <c r="AE52" s="52">
        <f>'Temporary Relocation Numbers'!AE52*Assumptions!F$45</f>
        <v>23184.374916111799</v>
      </c>
      <c r="AF52" s="52">
        <f>'Temporary Relocation Numbers'!AF52*Assumptions!G$45</f>
        <v>23692.638870899485</v>
      </c>
      <c r="AG52" s="52">
        <f>'Temporary Relocation Numbers'!AG52*Assumptions!H$45</f>
        <v>9632.9878644202017</v>
      </c>
      <c r="AH52" s="53">
        <f>'Temporary Relocation Numbers'!AH52*Assumptions!C$45</f>
        <v>21289440.770528473</v>
      </c>
      <c r="AI52" s="53">
        <f>'Temporary Relocation Numbers'!AI52*Assumptions!D$45</f>
        <v>36191460.019026622</v>
      </c>
      <c r="AJ52" s="53">
        <f>'Temporary Relocation Numbers'!AJ52*Assumptions!E$45</f>
        <v>28890882.609535612</v>
      </c>
      <c r="AK52" s="53">
        <f>'Temporary Relocation Numbers'!AK52*Assumptions!F$45</f>
        <v>10476428.394483916</v>
      </c>
      <c r="AL52" s="53">
        <f>'Temporary Relocation Numbers'!AL52*Assumptions!G$45</f>
        <v>8350757.9434105484</v>
      </c>
      <c r="AM52" s="53">
        <f>'Temporary Relocation Numbers'!AM52*Assumptions!H$45</f>
        <v>4527017.8846639339</v>
      </c>
    </row>
    <row r="53" spans="1:39" x14ac:dyDescent="0.35">
      <c r="A53">
        <v>2072</v>
      </c>
      <c r="B53" s="51">
        <f>'Temporary Relocation Numbers'!B53*Assumptions!C$45</f>
        <v>0</v>
      </c>
      <c r="C53" s="51">
        <f>'Temporary Relocation Numbers'!C53*Assumptions!D$45</f>
        <v>0</v>
      </c>
      <c r="D53" s="51">
        <f>'Temporary Relocation Numbers'!D53*Assumptions!E$45</f>
        <v>0</v>
      </c>
      <c r="E53" s="51">
        <f>'Temporary Relocation Numbers'!E53*Assumptions!F$45</f>
        <v>0</v>
      </c>
      <c r="F53" s="51">
        <f>'Temporary Relocation Numbers'!F53*Assumptions!G$45</f>
        <v>0</v>
      </c>
      <c r="G53" s="51">
        <f>'Temporary Relocation Numbers'!G53*Assumptions!H$45</f>
        <v>0</v>
      </c>
      <c r="H53" s="52">
        <f>'Temporary Relocation Numbers'!H53*Assumptions!C$45</f>
        <v>44838.914478093102</v>
      </c>
      <c r="I53" s="52">
        <f>'Temporary Relocation Numbers'!I53*Assumptions!D$45</f>
        <v>46352.094121098606</v>
      </c>
      <c r="J53" s="52">
        <f>'Temporary Relocation Numbers'!J53*Assumptions!E$45</f>
        <v>32245.437900323195</v>
      </c>
      <c r="K53" s="52">
        <f>'Temporary Relocation Numbers'!K53*Assumptions!F$45</f>
        <v>23384.426773873391</v>
      </c>
      <c r="L53" s="52">
        <f>'Temporary Relocation Numbers'!L53*Assumptions!G$45</f>
        <v>24332.626991946931</v>
      </c>
      <c r="M53" s="52">
        <f>'Temporary Relocation Numbers'!M53*Assumptions!H$45</f>
        <v>10595.611975437349</v>
      </c>
      <c r="N53" s="53">
        <f>'Temporary Relocation Numbers'!N53*Assumptions!C$45</f>
        <v>23185558.117681369</v>
      </c>
      <c r="O53" s="53">
        <f>'Temporary Relocation Numbers'!O53*Assumptions!D$45</f>
        <v>40182379.425489843</v>
      </c>
      <c r="P53" s="53">
        <f>'Temporary Relocation Numbers'!P53*Assumptions!E$45</f>
        <v>32417191.314751823</v>
      </c>
      <c r="Q53" s="53">
        <f>'Temporary Relocation Numbers'!Q53*Assumptions!F$45</f>
        <v>10649368.158036986</v>
      </c>
      <c r="R53" s="53">
        <f>'Temporary Relocation Numbers'!R53*Assumptions!G$45</f>
        <v>8643322.42839396</v>
      </c>
      <c r="S53" s="53">
        <f>'Temporary Relocation Numbers'!S53*Assumptions!H$45</f>
        <v>5018298.5810323348</v>
      </c>
      <c r="U53">
        <v>2072</v>
      </c>
      <c r="V53" s="51">
        <f>'Temporary Relocation Numbers'!V53*Assumptions!C$45</f>
        <v>0</v>
      </c>
      <c r="W53" s="51">
        <f>'Temporary Relocation Numbers'!W53*Assumptions!D$45</f>
        <v>0</v>
      </c>
      <c r="X53" s="51">
        <f>'Temporary Relocation Numbers'!X53*Assumptions!E$45</f>
        <v>0</v>
      </c>
      <c r="Y53" s="51">
        <f>'Temporary Relocation Numbers'!Y53*Assumptions!F$45</f>
        <v>0</v>
      </c>
      <c r="Z53" s="51">
        <f>'Temporary Relocation Numbers'!Z53*Assumptions!G$45</f>
        <v>0</v>
      </c>
      <c r="AA53" s="51">
        <f>'Temporary Relocation Numbers'!AA53*Assumptions!H$45</f>
        <v>0</v>
      </c>
      <c r="AB53" s="52">
        <f>'Temporary Relocation Numbers'!AB53*Assumptions!C$45</f>
        <v>41743.938508510051</v>
      </c>
      <c r="AC53" s="52">
        <f>'Temporary Relocation Numbers'!AC53*Assumptions!D$45</f>
        <v>42328.360379203667</v>
      </c>
      <c r="AD53" s="52">
        <f>'Temporary Relocation Numbers'!AD53*Assumptions!E$45</f>
        <v>29137.033795080257</v>
      </c>
      <c r="AE53" s="52">
        <f>'Temporary Relocation Numbers'!AE53*Assumptions!F$45</f>
        <v>23324.254372916461</v>
      </c>
      <c r="AF53" s="52">
        <f>'Temporary Relocation Numbers'!AF53*Assumptions!G$45</f>
        <v>23835.584862220028</v>
      </c>
      <c r="AG53" s="52">
        <f>'Temporary Relocation Numbers'!AG53*Assumptions!H$45</f>
        <v>9691.1070552440469</v>
      </c>
      <c r="AH53" s="53">
        <f>'Temporary Relocation Numbers'!AH53*Assumptions!C$45</f>
        <v>21585190.534058128</v>
      </c>
      <c r="AI53" s="53">
        <f>'Temporary Relocation Numbers'!AI53*Assumptions!D$45</f>
        <v>36694226.430685371</v>
      </c>
      <c r="AJ53" s="53">
        <f>'Temporary Relocation Numbers'!AJ53*Assumptions!E$45</f>
        <v>29292230.47921576</v>
      </c>
      <c r="AK53" s="53">
        <f>'Temporary Relocation Numbers'!AK53*Assumptions!F$45</f>
        <v>10621965.38879488</v>
      </c>
      <c r="AL53" s="53">
        <f>'Temporary Relocation Numbers'!AL53*Assumptions!G$45</f>
        <v>8466765.4380966481</v>
      </c>
      <c r="AM53" s="53">
        <f>'Temporary Relocation Numbers'!AM53*Assumptions!H$45</f>
        <v>4589906.5477958163</v>
      </c>
    </row>
    <row r="54" spans="1:39" x14ac:dyDescent="0.35">
      <c r="A54">
        <v>2073</v>
      </c>
      <c r="B54" s="51">
        <f>'Temporary Relocation Numbers'!B54*Assumptions!C$45</f>
        <v>0</v>
      </c>
      <c r="C54" s="51">
        <f>'Temporary Relocation Numbers'!C54*Assumptions!D$45</f>
        <v>0</v>
      </c>
      <c r="D54" s="51">
        <f>'Temporary Relocation Numbers'!D54*Assumptions!E$45</f>
        <v>0</v>
      </c>
      <c r="E54" s="51">
        <f>'Temporary Relocation Numbers'!E54*Assumptions!F$45</f>
        <v>0</v>
      </c>
      <c r="F54" s="51">
        <f>'Temporary Relocation Numbers'!F54*Assumptions!G$45</f>
        <v>0</v>
      </c>
      <c r="G54" s="51">
        <f>'Temporary Relocation Numbers'!G54*Assumptions!H$45</f>
        <v>0</v>
      </c>
      <c r="H54" s="52">
        <f>'Temporary Relocation Numbers'!H54*Assumptions!C$45</f>
        <v>45109.443359014003</v>
      </c>
      <c r="I54" s="52">
        <f>'Temporary Relocation Numbers'!I54*Assumptions!D$45</f>
        <v>46631.752544967188</v>
      </c>
      <c r="J54" s="52">
        <f>'Temporary Relocation Numbers'!J54*Assumptions!E$45</f>
        <v>32439.985924768367</v>
      </c>
      <c r="K54" s="52">
        <f>'Temporary Relocation Numbers'!K54*Assumptions!F$45</f>
        <v>23525.513213626611</v>
      </c>
      <c r="L54" s="52">
        <f>'Temporary Relocation Numbers'!L54*Assumptions!G$45</f>
        <v>24479.434255829594</v>
      </c>
      <c r="M54" s="52">
        <f>'Temporary Relocation Numbers'!M54*Assumptions!H$45</f>
        <v>10659.539014790362</v>
      </c>
      <c r="N54" s="53">
        <f>'Temporary Relocation Numbers'!N54*Assumptions!C$45</f>
        <v>23507648.463055771</v>
      </c>
      <c r="O54" s="53">
        <f>'Temporary Relocation Numbers'!O54*Assumptions!D$45</f>
        <v>40740587.099483751</v>
      </c>
      <c r="P54" s="53">
        <f>'Temporary Relocation Numbers'!P54*Assumptions!E$45</f>
        <v>32867526.143598326</v>
      </c>
      <c r="Q54" s="53">
        <f>'Temporary Relocation Numbers'!Q54*Assumptions!F$45</f>
        <v>10797307.605973998</v>
      </c>
      <c r="R54" s="53">
        <f>'Temporary Relocation Numbers'!R54*Assumptions!G$45</f>
        <v>8763394.1856496409</v>
      </c>
      <c r="S54" s="53">
        <f>'Temporary Relocation Numbers'!S54*Assumptions!H$45</f>
        <v>5088012.0429620678</v>
      </c>
      <c r="U54">
        <v>2073</v>
      </c>
      <c r="V54" s="51">
        <f>'Temporary Relocation Numbers'!V54*Assumptions!C$45</f>
        <v>0</v>
      </c>
      <c r="W54" s="51">
        <f>'Temporary Relocation Numbers'!W54*Assumptions!D$45</f>
        <v>0</v>
      </c>
      <c r="X54" s="51">
        <f>'Temporary Relocation Numbers'!X54*Assumptions!E$45</f>
        <v>0</v>
      </c>
      <c r="Y54" s="51">
        <f>'Temporary Relocation Numbers'!Y54*Assumptions!F$45</f>
        <v>0</v>
      </c>
      <c r="Z54" s="51">
        <f>'Temporary Relocation Numbers'!Z54*Assumptions!G$45</f>
        <v>0</v>
      </c>
      <c r="AA54" s="51">
        <f>'Temporary Relocation Numbers'!AA54*Assumptions!H$45</f>
        <v>0</v>
      </c>
      <c r="AB54" s="52">
        <f>'Temporary Relocation Numbers'!AB54*Assumptions!C$45</f>
        <v>41995.79431504292</v>
      </c>
      <c r="AC54" s="52">
        <f>'Temporary Relocation Numbers'!AC54*Assumptions!D$45</f>
        <v>42583.742207641946</v>
      </c>
      <c r="AD54" s="52">
        <f>'Temporary Relocation Numbers'!AD54*Assumptions!E$45</f>
        <v>29312.827728490236</v>
      </c>
      <c r="AE54" s="52">
        <f>'Temporary Relocation Numbers'!AE54*Assumptions!F$45</f>
        <v>23464.977771492551</v>
      </c>
      <c r="AF54" s="52">
        <f>'Temporary Relocation Numbers'!AF54*Assumptions!G$45</f>
        <v>23979.393296789116</v>
      </c>
      <c r="AG54" s="52">
        <f>'Temporary Relocation Numbers'!AG54*Assumptions!H$45</f>
        <v>9749.5768995089184</v>
      </c>
      <c r="AH54" s="53">
        <f>'Temporary Relocation Numbers'!AH54*Assumptions!C$45</f>
        <v>21885048.809575986</v>
      </c>
      <c r="AI54" s="53">
        <f>'Temporary Relocation Numbers'!AI54*Assumptions!D$45</f>
        <v>37203977.199000634</v>
      </c>
      <c r="AJ54" s="53">
        <f>'Temporary Relocation Numbers'!AJ54*Assumptions!E$45</f>
        <v>29699153.814162023</v>
      </c>
      <c r="AK54" s="53">
        <f>'Temporary Relocation Numbers'!AK54*Assumptions!F$45</f>
        <v>10769524.161513094</v>
      </c>
      <c r="AL54" s="53">
        <f>'Temporary Relocation Numbers'!AL54*Assumptions!G$45</f>
        <v>8584384.4917471595</v>
      </c>
      <c r="AM54" s="53">
        <f>'Temporary Relocation Numbers'!AM54*Assumptions!H$45</f>
        <v>4653668.8509378042</v>
      </c>
    </row>
    <row r="55" spans="1:39" x14ac:dyDescent="0.35">
      <c r="A55">
        <v>2074</v>
      </c>
      <c r="B55" s="51">
        <f>'Temporary Relocation Numbers'!B55*Assumptions!C$45</f>
        <v>0</v>
      </c>
      <c r="C55" s="51">
        <f>'Temporary Relocation Numbers'!C55*Assumptions!D$45</f>
        <v>0</v>
      </c>
      <c r="D55" s="51">
        <f>'Temporary Relocation Numbers'!D55*Assumptions!E$45</f>
        <v>0</v>
      </c>
      <c r="E55" s="51">
        <f>'Temporary Relocation Numbers'!E55*Assumptions!F$45</f>
        <v>0</v>
      </c>
      <c r="F55" s="51">
        <f>'Temporary Relocation Numbers'!F55*Assumptions!G$45</f>
        <v>0</v>
      </c>
      <c r="G55" s="51">
        <f>'Temporary Relocation Numbers'!G55*Assumptions!H$45</f>
        <v>0</v>
      </c>
      <c r="H55" s="52">
        <f>'Temporary Relocation Numbers'!H55*Assumptions!C$45</f>
        <v>45381.604435456691</v>
      </c>
      <c r="I55" s="52">
        <f>'Temporary Relocation Numbers'!I55*Assumptions!D$45</f>
        <v>46913.098246088804</v>
      </c>
      <c r="J55" s="52">
        <f>'Temporary Relocation Numbers'!J55*Assumptions!E$45</f>
        <v>32635.707725607353</v>
      </c>
      <c r="K55" s="52">
        <f>'Temporary Relocation Numbers'!K55*Assumptions!F$45</f>
        <v>23667.450877302257</v>
      </c>
      <c r="L55" s="52">
        <f>'Temporary Relocation Numbers'!L55*Assumptions!G$45</f>
        <v>24627.127259371013</v>
      </c>
      <c r="M55" s="52">
        <f>'Temporary Relocation Numbers'!M55*Assumptions!H$45</f>
        <v>10723.851748369423</v>
      </c>
      <c r="N55" s="53">
        <f>'Temporary Relocation Numbers'!N55*Assumptions!C$45</f>
        <v>23834213.239886895</v>
      </c>
      <c r="O55" s="53">
        <f>'Temporary Relocation Numbers'!O55*Assumptions!D$45</f>
        <v>41306549.311953485</v>
      </c>
      <c r="P55" s="53">
        <f>'Temporary Relocation Numbers'!P55*Assumptions!E$45</f>
        <v>33324116.957304921</v>
      </c>
      <c r="Q55" s="53">
        <f>'Temporary Relocation Numbers'!Q55*Assumptions!F$45</f>
        <v>10947302.206848828</v>
      </c>
      <c r="R55" s="53">
        <f>'Temporary Relocation Numbers'!R55*Assumptions!G$45</f>
        <v>8885133.9620044474</v>
      </c>
      <c r="S55" s="53">
        <f>'Temporary Relocation Numbers'!S55*Assumptions!H$45</f>
        <v>5158693.9539977582</v>
      </c>
      <c r="U55">
        <v>2074</v>
      </c>
      <c r="V55" s="51">
        <f>'Temporary Relocation Numbers'!V55*Assumptions!C$45</f>
        <v>0</v>
      </c>
      <c r="W55" s="51">
        <f>'Temporary Relocation Numbers'!W55*Assumptions!D$45</f>
        <v>0</v>
      </c>
      <c r="X55" s="51">
        <f>'Temporary Relocation Numbers'!X55*Assumptions!E$45</f>
        <v>0</v>
      </c>
      <c r="Y55" s="51">
        <f>'Temporary Relocation Numbers'!Y55*Assumptions!F$45</f>
        <v>0</v>
      </c>
      <c r="Z55" s="51">
        <f>'Temporary Relocation Numbers'!Z55*Assumptions!G$45</f>
        <v>0</v>
      </c>
      <c r="AA55" s="51">
        <f>'Temporary Relocation Numbers'!AA55*Assumptions!H$45</f>
        <v>0</v>
      </c>
      <c r="AB55" s="52">
        <f>'Temporary Relocation Numbers'!AB55*Assumptions!C$45</f>
        <v>42249.169655897436</v>
      </c>
      <c r="AC55" s="52">
        <f>'Temporary Relocation Numbers'!AC55*Assumptions!D$45</f>
        <v>42840.664844127416</v>
      </c>
      <c r="AD55" s="52">
        <f>'Temporary Relocation Numbers'!AD55*Assumptions!E$45</f>
        <v>29489.682288292086</v>
      </c>
      <c r="AE55" s="52">
        <f>'Temporary Relocation Numbers'!AE55*Assumptions!F$45</f>
        <v>23606.550203636456</v>
      </c>
      <c r="AF55" s="52">
        <f>'Temporary Relocation Numbers'!AF55*Assumptions!G$45</f>
        <v>24124.069378029042</v>
      </c>
      <c r="AG55" s="52">
        <f>'Temporary Relocation Numbers'!AG55*Assumptions!H$45</f>
        <v>9808.3995128298775</v>
      </c>
      <c r="AH55" s="53">
        <f>'Temporary Relocation Numbers'!AH55*Assumptions!C$45</f>
        <v>22189072.671923146</v>
      </c>
      <c r="AI55" s="53">
        <f>'Temporary Relocation Numbers'!AI55*Assumptions!D$45</f>
        <v>37720809.349622406</v>
      </c>
      <c r="AJ55" s="53">
        <f>'Temporary Relocation Numbers'!AJ55*Assumptions!E$45</f>
        <v>30111730.067913536</v>
      </c>
      <c r="AK55" s="53">
        <f>'Temporary Relocation Numbers'!AK55*Assumptions!F$45</f>
        <v>10919132.798885273</v>
      </c>
      <c r="AL55" s="53">
        <f>'Temporary Relocation Numbers'!AL55*Assumptions!G$45</f>
        <v>8703637.4919009451</v>
      </c>
      <c r="AM55" s="53">
        <f>'Temporary Relocation Numbers'!AM55*Assumptions!H$45</f>
        <v>4718316.9305677526</v>
      </c>
    </row>
    <row r="56" spans="1:39" x14ac:dyDescent="0.35">
      <c r="A56">
        <v>2075</v>
      </c>
      <c r="B56" s="51">
        <f>'Temporary Relocation Numbers'!B56*Assumptions!C$45</f>
        <v>0</v>
      </c>
      <c r="C56" s="51">
        <f>'Temporary Relocation Numbers'!C56*Assumptions!D$45</f>
        <v>0</v>
      </c>
      <c r="D56" s="51">
        <f>'Temporary Relocation Numbers'!D56*Assumptions!E$45</f>
        <v>0</v>
      </c>
      <c r="E56" s="51">
        <f>'Temporary Relocation Numbers'!E56*Assumptions!F$45</f>
        <v>0</v>
      </c>
      <c r="F56" s="51">
        <f>'Temporary Relocation Numbers'!F56*Assumptions!G$45</f>
        <v>0</v>
      </c>
      <c r="G56" s="51">
        <f>'Temporary Relocation Numbers'!G56*Assumptions!H$45</f>
        <v>0</v>
      </c>
      <c r="H56" s="52">
        <f>'Temporary Relocation Numbers'!H56*Assumptions!C$45</f>
        <v>45655.407555028592</v>
      </c>
      <c r="I56" s="52">
        <f>'Temporary Relocation Numbers'!I56*Assumptions!D$45</f>
        <v>47196.141404398259</v>
      </c>
      <c r="J56" s="52">
        <f>'Temporary Relocation Numbers'!J56*Assumptions!E$45</f>
        <v>32832.610384644395</v>
      </c>
      <c r="K56" s="52">
        <f>'Temporary Relocation Numbers'!K56*Assumptions!F$45</f>
        <v>23810.244900632486</v>
      </c>
      <c r="L56" s="52">
        <f>'Temporary Relocation Numbers'!L56*Assumptions!G$45</f>
        <v>24775.711346548895</v>
      </c>
      <c r="M56" s="52">
        <f>'Temporary Relocation Numbers'!M56*Assumptions!H$45</f>
        <v>10788.552503202942</v>
      </c>
      <c r="N56" s="53">
        <f>'Temporary Relocation Numbers'!N56*Assumptions!C$45</f>
        <v>24165314.606314991</v>
      </c>
      <c r="O56" s="53">
        <f>'Temporary Relocation Numbers'!O56*Assumptions!D$45</f>
        <v>41880373.787801057</v>
      </c>
      <c r="P56" s="53">
        <f>'Temporary Relocation Numbers'!P56*Assumptions!E$45</f>
        <v>33787050.663088359</v>
      </c>
      <c r="Q56" s="53">
        <f>'Temporary Relocation Numbers'!Q56*Assumptions!F$45</f>
        <v>11099380.510542236</v>
      </c>
      <c r="R56" s="53">
        <f>'Temporary Relocation Numbers'!R56*Assumptions!G$45</f>
        <v>9008564.9293330889</v>
      </c>
      <c r="S56" s="53">
        <f>'Temporary Relocation Numbers'!S56*Assumptions!H$45</f>
        <v>5230357.7676911997</v>
      </c>
      <c r="U56">
        <v>2075</v>
      </c>
      <c r="V56" s="51">
        <f>'Temporary Relocation Numbers'!V56*Assumptions!C$45</f>
        <v>0</v>
      </c>
      <c r="W56" s="51">
        <f>'Temporary Relocation Numbers'!W56*Assumptions!D$45</f>
        <v>0</v>
      </c>
      <c r="X56" s="51">
        <f>'Temporary Relocation Numbers'!X56*Assumptions!E$45</f>
        <v>0</v>
      </c>
      <c r="Y56" s="51">
        <f>'Temporary Relocation Numbers'!Y56*Assumptions!F$45</f>
        <v>0</v>
      </c>
      <c r="Z56" s="51">
        <f>'Temporary Relocation Numbers'!Z56*Assumptions!G$45</f>
        <v>0</v>
      </c>
      <c r="AA56" s="51">
        <f>'Temporary Relocation Numbers'!AA56*Assumptions!H$45</f>
        <v>0</v>
      </c>
      <c r="AB56" s="52">
        <f>'Temporary Relocation Numbers'!AB56*Assumptions!C$45</f>
        <v>42504.073698956548</v>
      </c>
      <c r="AC56" s="52">
        <f>'Temporary Relocation Numbers'!AC56*Assumptions!D$45</f>
        <v>43099.137584894845</v>
      </c>
      <c r="AD56" s="52">
        <f>'Temporary Relocation Numbers'!AD56*Assumptions!E$45</f>
        <v>29667.603873616437</v>
      </c>
      <c r="AE56" s="52">
        <f>'Temporary Relocation Numbers'!AE56*Assumptions!F$45</f>
        <v>23748.976791865145</v>
      </c>
      <c r="AF56" s="52">
        <f>'Temporary Relocation Numbers'!AF56*Assumptions!G$45</f>
        <v>24269.618340756166</v>
      </c>
      <c r="AG56" s="52">
        <f>'Temporary Relocation Numbers'!AG56*Assumptions!H$45</f>
        <v>9867.5770235862437</v>
      </c>
      <c r="AH56" s="53">
        <f>'Temporary Relocation Numbers'!AH56*Assumptions!C$45</f>
        <v>22497319.988815952</v>
      </c>
      <c r="AI56" s="53">
        <f>'Temporary Relocation Numbers'!AI56*Assumptions!D$45</f>
        <v>38244821.256066732</v>
      </c>
      <c r="AJ56" s="53">
        <f>'Temporary Relocation Numbers'!AJ56*Assumptions!E$45</f>
        <v>30530037.769982558</v>
      </c>
      <c r="AK56" s="53">
        <f>'Temporary Relocation Numbers'!AK56*Assumptions!F$45</f>
        <v>11070819.777328111</v>
      </c>
      <c r="AL56" s="53">
        <f>'Temporary Relocation Numbers'!AL56*Assumptions!G$45</f>
        <v>8824547.1371012535</v>
      </c>
      <c r="AM56" s="53">
        <f>'Temporary Relocation Numbers'!AM56*Assumptions!H$45</f>
        <v>4783863.0917616691</v>
      </c>
    </row>
    <row r="57" spans="1:39" x14ac:dyDescent="0.35">
      <c r="A57">
        <v>2076</v>
      </c>
      <c r="B57" s="51">
        <f>'Temporary Relocation Numbers'!B57*Assumptions!C$45</f>
        <v>0</v>
      </c>
      <c r="C57" s="51">
        <f>'Temporary Relocation Numbers'!C57*Assumptions!D$45</f>
        <v>0</v>
      </c>
      <c r="D57" s="51">
        <f>'Temporary Relocation Numbers'!D57*Assumptions!E$45</f>
        <v>0</v>
      </c>
      <c r="E57" s="51">
        <f>'Temporary Relocation Numbers'!E57*Assumptions!F$45</f>
        <v>0</v>
      </c>
      <c r="F57" s="51">
        <f>'Temporary Relocation Numbers'!F57*Assumptions!G$45</f>
        <v>0</v>
      </c>
      <c r="G57" s="51">
        <f>'Temporary Relocation Numbers'!G57*Assumptions!H$45</f>
        <v>0</v>
      </c>
      <c r="H57" s="52">
        <f>'Temporary Relocation Numbers'!H57*Assumptions!C$45</f>
        <v>45930.862624751215</v>
      </c>
      <c r="I57" s="52">
        <f>'Temporary Relocation Numbers'!I57*Assumptions!D$45</f>
        <v>47480.892261249515</v>
      </c>
      <c r="J57" s="52">
        <f>'Temporary Relocation Numbers'!J57*Assumptions!E$45</f>
        <v>33030.701026410701</v>
      </c>
      <c r="K57" s="52">
        <f>'Temporary Relocation Numbers'!K57*Assumptions!F$45</f>
        <v>23953.900450335146</v>
      </c>
      <c r="L57" s="52">
        <f>'Temporary Relocation Numbers'!L57*Assumptions!G$45</f>
        <v>24925.191893583007</v>
      </c>
      <c r="M57" s="52">
        <f>'Temporary Relocation Numbers'!M57*Assumptions!H$45</f>
        <v>10853.643620359089</v>
      </c>
      <c r="N57" s="53">
        <f>'Temporary Relocation Numbers'!N57*Assumptions!C$45</f>
        <v>24501015.583971996</v>
      </c>
      <c r="O57" s="53">
        <f>'Temporary Relocation Numbers'!O57*Assumptions!D$45</f>
        <v>42462169.748426862</v>
      </c>
      <c r="P57" s="53">
        <f>'Temporary Relocation Numbers'!P57*Assumptions!E$45</f>
        <v>34256415.375467546</v>
      </c>
      <c r="Q57" s="53">
        <f>'Temporary Relocation Numbers'!Q57*Assumptions!F$45</f>
        <v>11253571.463545701</v>
      </c>
      <c r="R57" s="53">
        <f>'Temporary Relocation Numbers'!R57*Assumptions!G$45</f>
        <v>9133710.5814105291</v>
      </c>
      <c r="S57" s="53">
        <f>'Temporary Relocation Numbers'!S57*Assumptions!H$45</f>
        <v>5303017.1244889395</v>
      </c>
      <c r="U57">
        <v>2076</v>
      </c>
      <c r="V57" s="51">
        <f>'Temporary Relocation Numbers'!V57*Assumptions!C$45</f>
        <v>0</v>
      </c>
      <c r="W57" s="51">
        <f>'Temporary Relocation Numbers'!W57*Assumptions!D$45</f>
        <v>0</v>
      </c>
      <c r="X57" s="51">
        <f>'Temporary Relocation Numbers'!X57*Assumptions!E$45</f>
        <v>0</v>
      </c>
      <c r="Y57" s="51">
        <f>'Temporary Relocation Numbers'!Y57*Assumptions!F$45</f>
        <v>0</v>
      </c>
      <c r="Z57" s="51">
        <f>'Temporary Relocation Numbers'!Z57*Assumptions!G$45</f>
        <v>0</v>
      </c>
      <c r="AA57" s="51">
        <f>'Temporary Relocation Numbers'!AA57*Assumptions!H$45</f>
        <v>0</v>
      </c>
      <c r="AB57" s="52">
        <f>'Temporary Relocation Numbers'!AB57*Assumptions!C$45</f>
        <v>42760.515667416257</v>
      </c>
      <c r="AC57" s="52">
        <f>'Temporary Relocation Numbers'!AC57*Assumptions!D$45</f>
        <v>43359.169782266516</v>
      </c>
      <c r="AD57" s="52">
        <f>'Temporary Relocation Numbers'!AD57*Assumptions!E$45</f>
        <v>29846.598922202094</v>
      </c>
      <c r="AE57" s="52">
        <f>'Temporary Relocation Numbers'!AE57*Assumptions!F$45</f>
        <v>23892.262689601575</v>
      </c>
      <c r="AF57" s="52">
        <f>'Temporary Relocation Numbers'!AF57*Assumptions!G$45</f>
        <v>24416.045451370319</v>
      </c>
      <c r="AG57" s="52">
        <f>'Temporary Relocation Numbers'!AG57*Assumptions!H$45</f>
        <v>9927.1115729985831</v>
      </c>
      <c r="AH57" s="53">
        <f>'Temporary Relocation Numbers'!AH57*Assumptions!C$45</f>
        <v>22809849.431860507</v>
      </c>
      <c r="AI57" s="53">
        <f>'Temporary Relocation Numbers'!AI57*Assumptions!D$45</f>
        <v>38776112.658439964</v>
      </c>
      <c r="AJ57" s="53">
        <f>'Temporary Relocation Numbers'!AJ57*Assumptions!E$45</f>
        <v>30954156.540801726</v>
      </c>
      <c r="AK57" s="53">
        <f>'Temporary Relocation Numbers'!AK57*Assumptions!F$45</f>
        <v>11224613.968848484</v>
      </c>
      <c r="AL57" s="53">
        <f>'Temporary Relocation Numbers'!AL57*Assumptions!G$45</f>
        <v>8947136.4412161335</v>
      </c>
      <c r="AM57" s="53">
        <f>'Temporary Relocation Numbers'!AM57*Assumptions!H$45</f>
        <v>4850319.8105358593</v>
      </c>
    </row>
    <row r="58" spans="1:39" x14ac:dyDescent="0.35">
      <c r="A58">
        <v>2077</v>
      </c>
      <c r="B58" s="51">
        <f>'Temporary Relocation Numbers'!B58*Assumptions!C$45</f>
        <v>0</v>
      </c>
      <c r="C58" s="51">
        <f>'Temporary Relocation Numbers'!C58*Assumptions!D$45</f>
        <v>0</v>
      </c>
      <c r="D58" s="51">
        <f>'Temporary Relocation Numbers'!D58*Assumptions!E$45</f>
        <v>0</v>
      </c>
      <c r="E58" s="51">
        <f>'Temporary Relocation Numbers'!E58*Assumptions!F$45</f>
        <v>0</v>
      </c>
      <c r="F58" s="51">
        <f>'Temporary Relocation Numbers'!F58*Assumptions!G$45</f>
        <v>0</v>
      </c>
      <c r="G58" s="51">
        <f>'Temporary Relocation Numbers'!G58*Assumptions!H$45</f>
        <v>0</v>
      </c>
      <c r="H58" s="52">
        <f>'Temporary Relocation Numbers'!H58*Assumptions!C$45</f>
        <v>46207.97961141861</v>
      </c>
      <c r="I58" s="52">
        <f>'Temporary Relocation Numbers'!I58*Assumptions!D$45</f>
        <v>47767.361119786183</v>
      </c>
      <c r="J58" s="52">
        <f>'Temporary Relocation Numbers'!J58*Assumptions!E$45</f>
        <v>33229.986818422323</v>
      </c>
      <c r="K58" s="52">
        <f>'Temporary Relocation Numbers'!K58*Assumptions!F$45</f>
        <v>24098.422724300679</v>
      </c>
      <c r="L58" s="52">
        <f>'Temporary Relocation Numbers'!L58*Assumptions!G$45</f>
        <v>25075.574309129763</v>
      </c>
      <c r="M58" s="52">
        <f>'Temporary Relocation Numbers'!M58*Assumptions!H$45</f>
        <v>10919.127455030524</v>
      </c>
      <c r="N58" s="53">
        <f>'Temporary Relocation Numbers'!N58*Assumptions!C$45</f>
        <v>24841380.069977064</v>
      </c>
      <c r="O58" s="53">
        <f>'Temporary Relocation Numbers'!O58*Assumptions!D$45</f>
        <v>43052047.932518862</v>
      </c>
      <c r="P58" s="53">
        <f>'Temporary Relocation Numbers'!P58*Assumptions!E$45</f>
        <v>34732300.433035307</v>
      </c>
      <c r="Q58" s="53">
        <f>'Temporary Relocation Numbers'!Q58*Assumptions!F$45</f>
        <v>11409904.414471077</v>
      </c>
      <c r="R58" s="53">
        <f>'Temporary Relocation Numbers'!R58*Assumptions!G$45</f>
        <v>9260594.7383837793</v>
      </c>
      <c r="S58" s="53">
        <f>'Temporary Relocation Numbers'!S58*Assumptions!H$45</f>
        <v>5376685.8543285914</v>
      </c>
      <c r="U58">
        <v>2077</v>
      </c>
      <c r="V58" s="51">
        <f>'Temporary Relocation Numbers'!V58*Assumptions!C$45</f>
        <v>0</v>
      </c>
      <c r="W58" s="51">
        <f>'Temporary Relocation Numbers'!W58*Assumptions!D$45</f>
        <v>0</v>
      </c>
      <c r="X58" s="51">
        <f>'Temporary Relocation Numbers'!X58*Assumptions!E$45</f>
        <v>0</v>
      </c>
      <c r="Y58" s="51">
        <f>'Temporary Relocation Numbers'!Y58*Assumptions!F$45</f>
        <v>0</v>
      </c>
      <c r="Z58" s="51">
        <f>'Temporary Relocation Numbers'!Z58*Assumptions!G$45</f>
        <v>0</v>
      </c>
      <c r="AA58" s="51">
        <f>'Temporary Relocation Numbers'!AA58*Assumptions!H$45</f>
        <v>0</v>
      </c>
      <c r="AB58" s="52">
        <f>'Temporary Relocation Numbers'!AB58*Assumptions!C$45</f>
        <v>43018.504840119327</v>
      </c>
      <c r="AC58" s="52">
        <f>'Temporary Relocation Numbers'!AC58*Assumptions!D$45</f>
        <v>43620.770844990446</v>
      </c>
      <c r="AD58" s="52">
        <f>'Temporary Relocation Numbers'!AD58*Assumptions!E$45</f>
        <v>30026.673910629019</v>
      </c>
      <c r="AE58" s="52">
        <f>'Temporary Relocation Numbers'!AE58*Assumptions!F$45</f>
        <v>24036.413081361035</v>
      </c>
      <c r="AF58" s="52">
        <f>'Temporary Relocation Numbers'!AF58*Assumptions!G$45</f>
        <v>24563.356008045379</v>
      </c>
      <c r="AG58" s="52">
        <f>'Temporary Relocation Numbers'!AG58*Assumptions!H$45</f>
        <v>9987.0053152061992</v>
      </c>
      <c r="AH58" s="53">
        <f>'Temporary Relocation Numbers'!AH58*Assumptions!C$45</f>
        <v>23126720.487720203</v>
      </c>
      <c r="AI58" s="53">
        <f>'Temporary Relocation Numbers'!AI58*Assumptions!D$45</f>
        <v>39314784.682423264</v>
      </c>
      <c r="AJ58" s="53">
        <f>'Temporary Relocation Numbers'!AJ58*Assumptions!E$45</f>
        <v>31384167.106878929</v>
      </c>
      <c r="AK58" s="53">
        <f>'Temporary Relocation Numbers'!AK58*Assumptions!F$45</f>
        <v>11380544.646538906</v>
      </c>
      <c r="AL58" s="53">
        <f>'Temporary Relocation Numbers'!AL58*Assumptions!G$45</f>
        <v>9071428.7378188856</v>
      </c>
      <c r="AM58" s="53">
        <f>'Temporary Relocation Numbers'!AM58*Assumptions!H$45</f>
        <v>4917699.7362215985</v>
      </c>
    </row>
    <row r="59" spans="1:39" x14ac:dyDescent="0.35">
      <c r="A59">
        <v>2078</v>
      </c>
      <c r="B59" s="51">
        <f>'Temporary Relocation Numbers'!B59*Assumptions!C$45</f>
        <v>0</v>
      </c>
      <c r="C59" s="51">
        <f>'Temporary Relocation Numbers'!C59*Assumptions!D$45</f>
        <v>0</v>
      </c>
      <c r="D59" s="51">
        <f>'Temporary Relocation Numbers'!D59*Assumptions!E$45</f>
        <v>0</v>
      </c>
      <c r="E59" s="51">
        <f>'Temporary Relocation Numbers'!E59*Assumptions!F$45</f>
        <v>0</v>
      </c>
      <c r="F59" s="51">
        <f>'Temporary Relocation Numbers'!F59*Assumptions!G$45</f>
        <v>0</v>
      </c>
      <c r="G59" s="51">
        <f>'Temporary Relocation Numbers'!G59*Assumptions!H$45</f>
        <v>0</v>
      </c>
      <c r="H59" s="52">
        <f>'Temporary Relocation Numbers'!H59*Assumptions!C$45</f>
        <v>46486.768541957972</v>
      </c>
      <c r="I59" s="52">
        <f>'Temporary Relocation Numbers'!I59*Assumptions!D$45</f>
        <v>48055.558345314334</v>
      </c>
      <c r="J59" s="52">
        <f>'Temporary Relocation Numbers'!J59*Assumptions!E$45</f>
        <v>33430.47497143942</v>
      </c>
      <c r="K59" s="52">
        <f>'Temporary Relocation Numbers'!K59*Assumptions!F$45</f>
        <v>24243.816951780231</v>
      </c>
      <c r="L59" s="52">
        <f>'Temporary Relocation Numbers'!L59*Assumptions!G$45</f>
        <v>25226.864034477876</v>
      </c>
      <c r="M59" s="52">
        <f>'Temporary Relocation Numbers'!M59*Assumptions!H$45</f>
        <v>10985.006376619614</v>
      </c>
      <c r="N59" s="53">
        <f>'Temporary Relocation Numbers'!N59*Assumptions!C$45</f>
        <v>25186472.849098649</v>
      </c>
      <c r="O59" s="53">
        <f>'Temporary Relocation Numbers'!O59*Assumptions!D$45</f>
        <v>43650120.617130481</v>
      </c>
      <c r="P59" s="53">
        <f>'Temporary Relocation Numbers'!P59*Assumptions!E$45</f>
        <v>35214796.415462941</v>
      </c>
      <c r="Q59" s="53">
        <f>'Temporary Relocation Numbers'!Q59*Assumptions!F$45</f>
        <v>11568409.119636802</v>
      </c>
      <c r="R59" s="53">
        <f>'Temporary Relocation Numbers'!R59*Assumptions!G$45</f>
        <v>9389241.5513058193</v>
      </c>
      <c r="S59" s="53">
        <f>'Temporary Relocation Numbers'!S59*Assumptions!H$45</f>
        <v>5451377.9792712163</v>
      </c>
      <c r="U59">
        <v>2078</v>
      </c>
      <c r="V59" s="51">
        <f>'Temporary Relocation Numbers'!V59*Assumptions!C$45</f>
        <v>0</v>
      </c>
      <c r="W59" s="51">
        <f>'Temporary Relocation Numbers'!W59*Assumptions!D$45</f>
        <v>0</v>
      </c>
      <c r="X59" s="51">
        <f>'Temporary Relocation Numbers'!X59*Assumptions!E$45</f>
        <v>0</v>
      </c>
      <c r="Y59" s="51">
        <f>'Temporary Relocation Numbers'!Y59*Assumptions!F$45</f>
        <v>0</v>
      </c>
      <c r="Z59" s="51">
        <f>'Temporary Relocation Numbers'!Z59*Assumptions!G$45</f>
        <v>0</v>
      </c>
      <c r="AA59" s="51">
        <f>'Temporary Relocation Numbers'!AA59*Assumptions!H$45</f>
        <v>0</v>
      </c>
      <c r="AB59" s="52">
        <f>'Temporary Relocation Numbers'!AB59*Assumptions!C$45</f>
        <v>43278.050551891058</v>
      </c>
      <c r="AC59" s="52">
        <f>'Temporary Relocation Numbers'!AC59*Assumptions!D$45</f>
        <v>43883.950238580976</v>
      </c>
      <c r="AD59" s="52">
        <f>'Temporary Relocation Numbers'!AD59*Assumptions!E$45</f>
        <v>30207.835354552652</v>
      </c>
      <c r="AE59" s="52">
        <f>'Temporary Relocation Numbers'!AE59*Assumptions!F$45</f>
        <v>24181.433182938879</v>
      </c>
      <c r="AF59" s="52">
        <f>'Temporary Relocation Numbers'!AF59*Assumptions!G$45</f>
        <v>24711.555340920964</v>
      </c>
      <c r="AG59" s="52">
        <f>'Temporary Relocation Numbers'!AG59*Assumptions!H$45</f>
        <v>10047.260417345078</v>
      </c>
      <c r="AH59" s="53">
        <f>'Temporary Relocation Numbers'!AH59*Assumptions!C$45</f>
        <v>23447993.469438355</v>
      </c>
      <c r="AI59" s="53">
        <f>'Temporary Relocation Numbers'!AI59*Assumptions!D$45</f>
        <v>39860939.858520791</v>
      </c>
      <c r="AJ59" s="53">
        <f>'Temporary Relocation Numbers'!AJ59*Assumptions!E$45</f>
        <v>31820151.316162802</v>
      </c>
      <c r="AK59" s="53">
        <f>'Temporary Relocation Numbers'!AK59*Assumptions!F$45</f>
        <v>11538641.490149377</v>
      </c>
      <c r="AL59" s="53">
        <f>'Temporary Relocation Numbers'!AL59*Assumptions!G$45</f>
        <v>9197447.6846293677</v>
      </c>
      <c r="AM59" s="53">
        <f>'Temporary Relocation Numbers'!AM59*Assumptions!H$45</f>
        <v>4986015.6938728103</v>
      </c>
    </row>
    <row r="60" spans="1:39" x14ac:dyDescent="0.35">
      <c r="A60">
        <v>2079</v>
      </c>
      <c r="B60" s="51">
        <f>'Temporary Relocation Numbers'!B60*Assumptions!C$45</f>
        <v>0</v>
      </c>
      <c r="C60" s="51">
        <f>'Temporary Relocation Numbers'!C60*Assumptions!D$45</f>
        <v>0</v>
      </c>
      <c r="D60" s="51">
        <f>'Temporary Relocation Numbers'!D60*Assumptions!E$45</f>
        <v>0</v>
      </c>
      <c r="E60" s="51">
        <f>'Temporary Relocation Numbers'!E60*Assumptions!F$45</f>
        <v>0</v>
      </c>
      <c r="F60" s="51">
        <f>'Temporary Relocation Numbers'!F60*Assumptions!G$45</f>
        <v>0</v>
      </c>
      <c r="G60" s="51">
        <f>'Temporary Relocation Numbers'!G60*Assumptions!H$45</f>
        <v>0</v>
      </c>
      <c r="H60" s="52">
        <f>'Temporary Relocation Numbers'!H60*Assumptions!C$45</f>
        <v>46767.239503792465</v>
      </c>
      <c r="I60" s="52">
        <f>'Temporary Relocation Numbers'!I60*Assumptions!D$45</f>
        <v>48345.494365677616</v>
      </c>
      <c r="J60" s="52">
        <f>'Temporary Relocation Numbers'!J60*Assumptions!E$45</f>
        <v>33632.172739727197</v>
      </c>
      <c r="K60" s="52">
        <f>'Temporary Relocation Numbers'!K60*Assumptions!F$45</f>
        <v>24390.088393574861</v>
      </c>
      <c r="L60" s="52">
        <f>'Temporary Relocation Numbers'!L60*Assumptions!G$45</f>
        <v>25379.066543745259</v>
      </c>
      <c r="M60" s="52">
        <f>'Temporary Relocation Numbers'!M60*Assumptions!H$45</f>
        <v>11051.282768824158</v>
      </c>
      <c r="N60" s="53">
        <f>'Temporary Relocation Numbers'!N60*Assumptions!C$45</f>
        <v>25536359.606085654</v>
      </c>
      <c r="O60" s="53">
        <f>'Temporary Relocation Numbers'!O60*Assumptions!D$45</f>
        <v>44256501.639051385</v>
      </c>
      <c r="P60" s="53">
        <f>'Temporary Relocation Numbers'!P60*Assumptions!E$45</f>
        <v>35703995.16074121</v>
      </c>
      <c r="Q60" s="53">
        <f>'Temporary Relocation Numbers'!Q60*Assumptions!F$45</f>
        <v>11729115.748731691</v>
      </c>
      <c r="R60" s="53">
        <f>'Temporary Relocation Numbers'!R60*Assumptions!G$45</f>
        <v>9519675.5067324769</v>
      </c>
      <c r="S60" s="53">
        <f>'Temporary Relocation Numbers'!S60*Assumptions!H$45</f>
        <v>5527107.7161702793</v>
      </c>
      <c r="U60">
        <v>2079</v>
      </c>
      <c r="V60" s="51">
        <f>'Temporary Relocation Numbers'!V60*Assumptions!C$45</f>
        <v>0</v>
      </c>
      <c r="W60" s="51">
        <f>'Temporary Relocation Numbers'!W60*Assumptions!D$45</f>
        <v>0</v>
      </c>
      <c r="X60" s="51">
        <f>'Temporary Relocation Numbers'!X60*Assumptions!E$45</f>
        <v>0</v>
      </c>
      <c r="Y60" s="51">
        <f>'Temporary Relocation Numbers'!Y60*Assumptions!F$45</f>
        <v>0</v>
      </c>
      <c r="Z60" s="51">
        <f>'Temporary Relocation Numbers'!Z60*Assumptions!G$45</f>
        <v>0</v>
      </c>
      <c r="AA60" s="51">
        <f>'Temporary Relocation Numbers'!AA60*Assumptions!H$45</f>
        <v>0</v>
      </c>
      <c r="AB60" s="52">
        <f>'Temporary Relocation Numbers'!AB60*Assumptions!C$45</f>
        <v>43539.162193876997</v>
      </c>
      <c r="AC60" s="52">
        <f>'Temporary Relocation Numbers'!AC60*Assumptions!D$45</f>
        <v>44148.717485661262</v>
      </c>
      <c r="AD60" s="52">
        <f>'Temporary Relocation Numbers'!AD60*Assumptions!E$45</f>
        <v>30390.089808939654</v>
      </c>
      <c r="AE60" s="52">
        <f>'Temporary Relocation Numbers'!AE60*Assumptions!F$45</f>
        <v>24327.328241599153</v>
      </c>
      <c r="AF60" s="52">
        <f>'Temporary Relocation Numbers'!AF60*Assumptions!G$45</f>
        <v>24860.648812295265</v>
      </c>
      <c r="AG60" s="52">
        <f>'Temporary Relocation Numbers'!AG60*Assumptions!H$45</f>
        <v>10107.879059626293</v>
      </c>
      <c r="AH60" s="53">
        <f>'Temporary Relocation Numbers'!AH60*Assumptions!C$45</f>
        <v>23773729.527918175</v>
      </c>
      <c r="AI60" s="53">
        <f>'Temporary Relocation Numbers'!AI60*Assumptions!D$45</f>
        <v>40414682.141575366</v>
      </c>
      <c r="AJ60" s="53">
        <f>'Temporary Relocation Numbers'!AJ60*Assumptions!E$45</f>
        <v>32262192.153621566</v>
      </c>
      <c r="AK60" s="53">
        <f>'Temporary Relocation Numbers'!AK60*Assumptions!F$45</f>
        <v>11698934.591736583</v>
      </c>
      <c r="AL60" s="53">
        <f>'Temporary Relocation Numbers'!AL60*Assumptions!G$45</f>
        <v>9325217.2680169716</v>
      </c>
      <c r="AM60" s="53">
        <f>'Temporary Relocation Numbers'!AM60*Assumptions!H$45</f>
        <v>5055280.686707166</v>
      </c>
    </row>
    <row r="61" spans="1:39" x14ac:dyDescent="0.35">
      <c r="A61">
        <v>2080</v>
      </c>
      <c r="B61" s="51">
        <f>'Temporary Relocation Numbers'!B61*Assumptions!C$45</f>
        <v>0</v>
      </c>
      <c r="C61" s="51">
        <f>'Temporary Relocation Numbers'!C61*Assumptions!D$45</f>
        <v>0</v>
      </c>
      <c r="D61" s="51">
        <f>'Temporary Relocation Numbers'!D61*Assumptions!E$45</f>
        <v>0</v>
      </c>
      <c r="E61" s="51">
        <f>'Temporary Relocation Numbers'!E61*Assumptions!F$45</f>
        <v>0</v>
      </c>
      <c r="F61" s="51">
        <f>'Temporary Relocation Numbers'!F61*Assumptions!G$45</f>
        <v>0</v>
      </c>
      <c r="G61" s="51">
        <f>'Temporary Relocation Numbers'!G61*Assumptions!H$45</f>
        <v>0</v>
      </c>
      <c r="H61" s="52">
        <f>'Temporary Relocation Numbers'!H61*Assumptions!C$45</f>
        <v>45674.58777000579</v>
      </c>
      <c r="I61" s="52">
        <f>'Temporary Relocation Numbers'!I61*Assumptions!D$45</f>
        <v>47215.968894430851</v>
      </c>
      <c r="J61" s="52">
        <f>'Temporary Relocation Numbers'!J61*Assumptions!E$45</f>
        <v>32846.403636291107</v>
      </c>
      <c r="K61" s="52">
        <f>'Temporary Relocation Numbers'!K61*Assumptions!F$45</f>
        <v>23820.247781787446</v>
      </c>
      <c r="L61" s="52">
        <f>'Temporary Relocation Numbers'!L61*Assumptions!G$45</f>
        <v>24786.11982815684</v>
      </c>
      <c r="M61" s="52">
        <f>'Temporary Relocation Numbers'!M61*Assumptions!H$45</f>
        <v>10793.084863494656</v>
      </c>
      <c r="N61" s="53">
        <f>'Temporary Relocation Numbers'!N61*Assumptions!C$45</f>
        <v>25134551.552707791</v>
      </c>
      <c r="O61" s="53">
        <f>'Temporary Relocation Numbers'!O61*Assumptions!D$45</f>
        <v>43560136.96345903</v>
      </c>
      <c r="P61" s="53">
        <f>'Temporary Relocation Numbers'!P61*Assumptions!E$45</f>
        <v>35142201.975860946</v>
      </c>
      <c r="Q61" s="53">
        <f>'Temporary Relocation Numbers'!Q61*Assumptions!F$45</f>
        <v>11544561.127809202</v>
      </c>
      <c r="R61" s="53">
        <f>'Temporary Relocation Numbers'!R61*Assumptions!G$45</f>
        <v>9369885.8600031324</v>
      </c>
      <c r="S61" s="53">
        <f>'Temporary Relocation Numbers'!S61*Assumptions!H$45</f>
        <v>5440140.0971947499</v>
      </c>
      <c r="U61">
        <v>2080</v>
      </c>
      <c r="V61" s="51">
        <f>'Temporary Relocation Numbers'!V61*Assumptions!C$45</f>
        <v>0</v>
      </c>
      <c r="W61" s="51">
        <f>'Temporary Relocation Numbers'!W61*Assumptions!D$45</f>
        <v>0</v>
      </c>
      <c r="X61" s="51">
        <f>'Temporary Relocation Numbers'!X61*Assumptions!E$45</f>
        <v>0</v>
      </c>
      <c r="Y61" s="51">
        <f>'Temporary Relocation Numbers'!Y61*Assumptions!F$45</f>
        <v>0</v>
      </c>
      <c r="Z61" s="51">
        <f>'Temporary Relocation Numbers'!Z61*Assumptions!G$45</f>
        <v>0</v>
      </c>
      <c r="AA61" s="51">
        <f>'Temporary Relocation Numbers'!AA61*Assumptions!H$45</f>
        <v>0</v>
      </c>
      <c r="AB61" s="52">
        <f>'Temporary Relocation Numbers'!AB61*Assumptions!C$45</f>
        <v>42521.930012471443</v>
      </c>
      <c r="AC61" s="52">
        <f>'Temporary Relocation Numbers'!AC61*Assumptions!D$45</f>
        <v>43117.243889678459</v>
      </c>
      <c r="AD61" s="52">
        <f>'Temporary Relocation Numbers'!AD61*Assumptions!E$45</f>
        <v>29680.067479805217</v>
      </c>
      <c r="AE61" s="52">
        <f>'Temporary Relocation Numbers'!AE61*Assumptions!F$45</f>
        <v>23758.953933779998</v>
      </c>
      <c r="AF61" s="52">
        <f>'Temporary Relocation Numbers'!AF61*Assumptions!G$45</f>
        <v>24279.814208499309</v>
      </c>
      <c r="AG61" s="52">
        <f>'Temporary Relocation Numbers'!AG61*Assumptions!H$45</f>
        <v>9871.7224744485229</v>
      </c>
      <c r="AH61" s="53">
        <f>'Temporary Relocation Numbers'!AH61*Assumptions!C$45</f>
        <v>23399656.005673908</v>
      </c>
      <c r="AI61" s="53">
        <f>'Temporary Relocation Numbers'!AI61*Assumptions!D$45</f>
        <v>39778767.508100301</v>
      </c>
      <c r="AJ61" s="53">
        <f>'Temporary Relocation Numbers'!AJ61*Assumptions!E$45</f>
        <v>31754554.854221225</v>
      </c>
      <c r="AK61" s="53">
        <f>'Temporary Relocation Numbers'!AK61*Assumptions!F$45</f>
        <v>11514854.863560278</v>
      </c>
      <c r="AL61" s="53">
        <f>'Temporary Relocation Numbers'!AL61*Assumptions!G$45</f>
        <v>9178487.3716814518</v>
      </c>
      <c r="AM61" s="53">
        <f>'Temporary Relocation Numbers'!AM61*Assumptions!H$45</f>
        <v>4975737.1447404232</v>
      </c>
    </row>
    <row r="62" spans="1:39" x14ac:dyDescent="0.35">
      <c r="A62">
        <v>2081</v>
      </c>
      <c r="B62" s="51">
        <f>'Temporary Relocation Numbers'!B62*Assumptions!C$45</f>
        <v>0</v>
      </c>
      <c r="C62" s="51">
        <f>'Temporary Relocation Numbers'!C62*Assumptions!D$45</f>
        <v>0</v>
      </c>
      <c r="D62" s="51">
        <f>'Temporary Relocation Numbers'!D62*Assumptions!E$45</f>
        <v>0</v>
      </c>
      <c r="E62" s="51">
        <f>'Temporary Relocation Numbers'!E62*Assumptions!F$45</f>
        <v>0</v>
      </c>
      <c r="F62" s="51">
        <f>'Temporary Relocation Numbers'!F62*Assumptions!G$45</f>
        <v>0</v>
      </c>
      <c r="G62" s="51">
        <f>'Temporary Relocation Numbers'!G62*Assumptions!H$45</f>
        <v>0</v>
      </c>
      <c r="H62" s="52">
        <f>'Temporary Relocation Numbers'!H62*Assumptions!C$45</f>
        <v>45950.158560685413</v>
      </c>
      <c r="I62" s="52">
        <f>'Temporary Relocation Numbers'!I62*Assumptions!D$45</f>
        <v>47500.839377476288</v>
      </c>
      <c r="J62" s="52">
        <f>'Temporary Relocation Numbers'!J62*Assumptions!E$45</f>
        <v>33044.577497577244</v>
      </c>
      <c r="K62" s="52">
        <f>'Temporary Relocation Numbers'!K62*Assumptions!F$45</f>
        <v>23963.96368237674</v>
      </c>
      <c r="L62" s="52">
        <f>'Temporary Relocation Numbers'!L62*Assumptions!G$45</f>
        <v>24935.663173207246</v>
      </c>
      <c r="M62" s="52">
        <f>'Temporary Relocation Numbers'!M62*Assumptions!H$45</f>
        <v>10858.203325968409</v>
      </c>
      <c r="N62" s="53">
        <f>'Temporary Relocation Numbers'!N62*Assumptions!C$45</f>
        <v>25483717.026721921</v>
      </c>
      <c r="O62" s="53">
        <f>'Temporary Relocation Numbers'!O62*Assumptions!D$45</f>
        <v>44165267.945767246</v>
      </c>
      <c r="P62" s="53">
        <f>'Temporary Relocation Numbers'!P62*Assumptions!E$45</f>
        <v>35630392.249917381</v>
      </c>
      <c r="Q62" s="53">
        <f>'Temporary Relocation Numbers'!Q62*Assumptions!F$45</f>
        <v>11704936.464127559</v>
      </c>
      <c r="R62" s="53">
        <f>'Temporary Relocation Numbers'!R62*Assumptions!G$45</f>
        <v>9500050.9290279597</v>
      </c>
      <c r="S62" s="53">
        <f>'Temporary Relocation Numbers'!S62*Assumptions!H$45</f>
        <v>5515713.7190975295</v>
      </c>
      <c r="U62">
        <v>2081</v>
      </c>
      <c r="V62" s="51">
        <f>'Temporary Relocation Numbers'!V62*Assumptions!C$45</f>
        <v>0</v>
      </c>
      <c r="W62" s="51">
        <f>'Temporary Relocation Numbers'!W62*Assumptions!D$45</f>
        <v>0</v>
      </c>
      <c r="X62" s="51">
        <f>'Temporary Relocation Numbers'!X62*Assumptions!E$45</f>
        <v>0</v>
      </c>
      <c r="Y62" s="51">
        <f>'Temporary Relocation Numbers'!Y62*Assumptions!F$45</f>
        <v>0</v>
      </c>
      <c r="Z62" s="51">
        <f>'Temporary Relocation Numbers'!Z62*Assumptions!G$45</f>
        <v>0</v>
      </c>
      <c r="AA62" s="51">
        <f>'Temporary Relocation Numbers'!AA62*Assumptions!H$45</f>
        <v>0</v>
      </c>
      <c r="AB62" s="52">
        <f>'Temporary Relocation Numbers'!AB62*Assumptions!C$45</f>
        <v>42778.479714326779</v>
      </c>
      <c r="AC62" s="52">
        <f>'Temporary Relocation Numbers'!AC62*Assumptions!D$45</f>
        <v>43377.385328730634</v>
      </c>
      <c r="AD62" s="52">
        <f>'Temporary Relocation Numbers'!AD62*Assumptions!E$45</f>
        <v>29859.137725693796</v>
      </c>
      <c r="AE62" s="52">
        <f>'Temporary Relocation Numbers'!AE62*Assumptions!F$45</f>
        <v>23902.300027109202</v>
      </c>
      <c r="AF62" s="52">
        <f>'Temporary Relocation Numbers'!AF62*Assumptions!G$45</f>
        <v>24426.302834355807</v>
      </c>
      <c r="AG62" s="52">
        <f>'Temporary Relocation Numbers'!AG62*Assumptions!H$45</f>
        <v>9931.282034818325</v>
      </c>
      <c r="AH62" s="53">
        <f>'Temporary Relocation Numbers'!AH62*Assumptions!C$45</f>
        <v>23724720.567253821</v>
      </c>
      <c r="AI62" s="53">
        <f>'Temporary Relocation Numbers'!AI62*Assumptions!D$45</f>
        <v>40331368.265012041</v>
      </c>
      <c r="AJ62" s="53">
        <f>'Temporary Relocation Numbers'!AJ62*Assumptions!E$45</f>
        <v>32195684.435329158</v>
      </c>
      <c r="AK62" s="53">
        <f>'Temporary Relocation Numbers'!AK62*Assumptions!F$45</f>
        <v>11674817.524847778</v>
      </c>
      <c r="AL62" s="53">
        <f>'Temporary Relocation Numbers'!AL62*Assumptions!G$45</f>
        <v>9305993.5612048768</v>
      </c>
      <c r="AM62" s="53">
        <f>'Temporary Relocation Numbers'!AM62*Assumptions!H$45</f>
        <v>5044859.349489918</v>
      </c>
    </row>
    <row r="63" spans="1:39" x14ac:dyDescent="0.35">
      <c r="A63">
        <v>2082</v>
      </c>
      <c r="B63" s="51">
        <f>'Temporary Relocation Numbers'!B63*Assumptions!C$45</f>
        <v>0</v>
      </c>
      <c r="C63" s="51">
        <f>'Temporary Relocation Numbers'!C63*Assumptions!D$45</f>
        <v>0</v>
      </c>
      <c r="D63" s="51">
        <f>'Temporary Relocation Numbers'!D63*Assumptions!E$45</f>
        <v>0</v>
      </c>
      <c r="E63" s="51">
        <f>'Temporary Relocation Numbers'!E63*Assumptions!F$45</f>
        <v>0</v>
      </c>
      <c r="F63" s="51">
        <f>'Temporary Relocation Numbers'!F63*Assumptions!G$45</f>
        <v>0</v>
      </c>
      <c r="G63" s="51">
        <f>'Temporary Relocation Numbers'!G63*Assumptions!H$45</f>
        <v>0</v>
      </c>
      <c r="H63" s="52">
        <f>'Temporary Relocation Numbers'!H63*Assumptions!C$45</f>
        <v>46227.39196649487</v>
      </c>
      <c r="I63" s="52">
        <f>'Temporary Relocation Numbers'!I63*Assumptions!D$45</f>
        <v>47787.428583953872</v>
      </c>
      <c r="J63" s="52">
        <f>'Temporary Relocation Numbers'!J63*Assumptions!E$45</f>
        <v>33243.947011201206</v>
      </c>
      <c r="K63" s="52">
        <f>'Temporary Relocation Numbers'!K63*Assumptions!F$45</f>
        <v>24108.546671346958</v>
      </c>
      <c r="L63" s="52">
        <f>'Temporary Relocation Numbers'!L63*Assumptions!G$45</f>
        <v>25086.108765652716</v>
      </c>
      <c r="M63" s="52">
        <f>'Temporary Relocation Numbers'!M63*Assumptions!H$45</f>
        <v>10923.714670941335</v>
      </c>
      <c r="N63" s="53">
        <f>'Temporary Relocation Numbers'!N63*Assumptions!C$45</f>
        <v>25837733.055876765</v>
      </c>
      <c r="O63" s="53">
        <f>'Temporary Relocation Numbers'!O63*Assumptions!D$45</f>
        <v>44778805.318212777</v>
      </c>
      <c r="P63" s="53">
        <f>'Temporary Relocation Numbers'!P63*Assumptions!E$45</f>
        <v>36125364.391081825</v>
      </c>
      <c r="Q63" s="53">
        <f>'Temporary Relocation Numbers'!Q63*Assumptions!F$45</f>
        <v>11867539.710906476</v>
      </c>
      <c r="R63" s="53">
        <f>'Temporary Relocation Numbers'!R63*Assumptions!G$45</f>
        <v>9632024.2319467086</v>
      </c>
      <c r="S63" s="53">
        <f>'Temporary Relocation Numbers'!S63*Assumptions!H$45</f>
        <v>5592337.1985821854</v>
      </c>
      <c r="U63">
        <v>2082</v>
      </c>
      <c r="V63" s="51">
        <f>'Temporary Relocation Numbers'!V63*Assumptions!C$45</f>
        <v>0</v>
      </c>
      <c r="W63" s="51">
        <f>'Temporary Relocation Numbers'!W63*Assumptions!D$45</f>
        <v>0</v>
      </c>
      <c r="X63" s="51">
        <f>'Temporary Relocation Numbers'!X63*Assumptions!E$45</f>
        <v>0</v>
      </c>
      <c r="Y63" s="51">
        <f>'Temporary Relocation Numbers'!Y63*Assumptions!F$45</f>
        <v>0</v>
      </c>
      <c r="Z63" s="51">
        <f>'Temporary Relocation Numbers'!Z63*Assumptions!G$45</f>
        <v>0</v>
      </c>
      <c r="AA63" s="51">
        <f>'Temporary Relocation Numbers'!AA63*Assumptions!H$45</f>
        <v>0</v>
      </c>
      <c r="AB63" s="52">
        <f>'Temporary Relocation Numbers'!AB63*Assumptions!C$45</f>
        <v>43036.577270418791</v>
      </c>
      <c r="AC63" s="52">
        <f>'Temporary Relocation Numbers'!AC63*Assumptions!D$45</f>
        <v>43639.096292228431</v>
      </c>
      <c r="AD63" s="52">
        <f>'Temporary Relocation Numbers'!AD63*Assumptions!E$45</f>
        <v>30039.28836511531</v>
      </c>
      <c r="AE63" s="52">
        <f>'Temporary Relocation Numbers'!AE63*Assumptions!F$45</f>
        <v>24046.510977642556</v>
      </c>
      <c r="AF63" s="52">
        <f>'Temporary Relocation Numbers'!AF63*Assumptions!G$45</f>
        <v>24573.67527741622</v>
      </c>
      <c r="AG63" s="52">
        <f>'Temporary Relocation Numbers'!AG63*Assumptions!H$45</f>
        <v>9991.2009388832739</v>
      </c>
      <c r="AH63" s="53">
        <f>'Temporary Relocation Numbers'!AH63*Assumptions!C$45</f>
        <v>24054300.877662245</v>
      </c>
      <c r="AI63" s="53">
        <f>'Temporary Relocation Numbers'!AI63*Assumptions!D$45</f>
        <v>40891645.669936523</v>
      </c>
      <c r="AJ63" s="53">
        <f>'Temporary Relocation Numbers'!AJ63*Assumptions!E$45</f>
        <v>32642942.123356622</v>
      </c>
      <c r="AK63" s="53">
        <f>'Temporary Relocation Numbers'!AK63*Assumptions!F$45</f>
        <v>11837002.36377532</v>
      </c>
      <c r="AL63" s="53">
        <f>'Temporary Relocation Numbers'!AL63*Assumptions!G$45</f>
        <v>9435271.0478613079</v>
      </c>
      <c r="AM63" s="53">
        <f>'Temporary Relocation Numbers'!AM63*Assumptions!H$45</f>
        <v>5114941.7896880405</v>
      </c>
    </row>
    <row r="64" spans="1:39" x14ac:dyDescent="0.35">
      <c r="A64">
        <v>2083</v>
      </c>
      <c r="B64" s="51">
        <f>'Temporary Relocation Numbers'!B64*Assumptions!C$45</f>
        <v>0</v>
      </c>
      <c r="C64" s="51">
        <f>'Temporary Relocation Numbers'!C64*Assumptions!D$45</f>
        <v>0</v>
      </c>
      <c r="D64" s="51">
        <f>'Temporary Relocation Numbers'!D64*Assumptions!E$45</f>
        <v>0</v>
      </c>
      <c r="E64" s="51">
        <f>'Temporary Relocation Numbers'!E64*Assumptions!F$45</f>
        <v>0</v>
      </c>
      <c r="F64" s="51">
        <f>'Temporary Relocation Numbers'!F64*Assumptions!G$45</f>
        <v>0</v>
      </c>
      <c r="G64" s="51">
        <f>'Temporary Relocation Numbers'!G64*Assumptions!H$45</f>
        <v>0</v>
      </c>
      <c r="H64" s="52">
        <f>'Temporary Relocation Numbers'!H64*Assumptions!C$45</f>
        <v>46506.298018573762</v>
      </c>
      <c r="I64" s="52">
        <f>'Temporary Relocation Numbers'!I64*Assumptions!D$45</f>
        <v>48075.746883524233</v>
      </c>
      <c r="J64" s="52">
        <f>'Temporary Relocation Numbers'!J64*Assumptions!E$45</f>
        <v>33444.519390952468</v>
      </c>
      <c r="K64" s="52">
        <f>'Temporary Relocation Numbers'!K64*Assumptions!F$45</f>
        <v>24254.001980146095</v>
      </c>
      <c r="L64" s="52">
        <f>'Temporary Relocation Numbers'!L64*Assumptions!G$45</f>
        <v>25237.462049067908</v>
      </c>
      <c r="M64" s="52">
        <f>'Temporary Relocation Numbers'!M64*Assumptions!H$45</f>
        <v>10989.621268811205</v>
      </c>
      <c r="N64" s="53">
        <f>'Temporary Relocation Numbers'!N64*Assumptions!C$45</f>
        <v>26196667.023367178</v>
      </c>
      <c r="O64" s="53">
        <f>'Temporary Relocation Numbers'!O64*Assumptions!D$45</f>
        <v>45400865.861124508</v>
      </c>
      <c r="P64" s="53">
        <f>'Temporary Relocation Numbers'!P64*Assumptions!E$45</f>
        <v>36627212.612049446</v>
      </c>
      <c r="Q64" s="53">
        <f>'Temporary Relocation Numbers'!Q64*Assumptions!F$45</f>
        <v>12032401.817948677</v>
      </c>
      <c r="R64" s="53">
        <f>'Temporary Relocation Numbers'!R64*Assumptions!G$45</f>
        <v>9765830.8884772863</v>
      </c>
      <c r="S64" s="53">
        <f>'Temporary Relocation Numbers'!S64*Assumptions!H$45</f>
        <v>5670025.1201150203</v>
      </c>
      <c r="U64">
        <v>2083</v>
      </c>
      <c r="V64" s="51">
        <f>'Temporary Relocation Numbers'!V64*Assumptions!C$45</f>
        <v>0</v>
      </c>
      <c r="W64" s="51">
        <f>'Temporary Relocation Numbers'!W64*Assumptions!D$45</f>
        <v>0</v>
      </c>
      <c r="X64" s="51">
        <f>'Temporary Relocation Numbers'!X64*Assumptions!E$45</f>
        <v>0</v>
      </c>
      <c r="Y64" s="51">
        <f>'Temporary Relocation Numbers'!Y64*Assumptions!F$45</f>
        <v>0</v>
      </c>
      <c r="Z64" s="51">
        <f>'Temporary Relocation Numbers'!Z64*Assumptions!G$45</f>
        <v>0</v>
      </c>
      <c r="AA64" s="51">
        <f>'Temporary Relocation Numbers'!AA64*Assumptions!H$45</f>
        <v>0</v>
      </c>
      <c r="AB64" s="52">
        <f>'Temporary Relocation Numbers'!AB64*Assumptions!C$45</f>
        <v>43296.232019494419</v>
      </c>
      <c r="AC64" s="52">
        <f>'Temporary Relocation Numbers'!AC64*Assumptions!D$45</f>
        <v>43902.386249662697</v>
      </c>
      <c r="AD64" s="52">
        <f>'Temporary Relocation Numbers'!AD64*Assumptions!E$45</f>
        <v>30220.525916462491</v>
      </c>
      <c r="AE64" s="52">
        <f>'Temporary Relocation Numbers'!AE64*Assumptions!F$45</f>
        <v>24191.592003366593</v>
      </c>
      <c r="AF64" s="52">
        <f>'Temporary Relocation Numbers'!AF64*Assumptions!G$45</f>
        <v>24721.936870059399</v>
      </c>
      <c r="AG64" s="52">
        <f>'Temporary Relocation Numbers'!AG64*Assumptions!H$45</f>
        <v>10051.481354689786</v>
      </c>
      <c r="AH64" s="53">
        <f>'Temporary Relocation Numbers'!AH64*Assumptions!C$45</f>
        <v>24388459.669014256</v>
      </c>
      <c r="AI64" s="53">
        <f>'Temporary Relocation Numbers'!AI64*Assumptions!D$45</f>
        <v>41459706.365732901</v>
      </c>
      <c r="AJ64" s="53">
        <f>'Temporary Relocation Numbers'!AJ64*Assumptions!E$45</f>
        <v>33096413.049058884</v>
      </c>
      <c r="AK64" s="53">
        <f>'Temporary Relocation Numbers'!AK64*Assumptions!F$45</f>
        <v>12001440.250506135</v>
      </c>
      <c r="AL64" s="53">
        <f>'Temporary Relocation Numbers'!AL64*Assumptions!G$45</f>
        <v>9566344.4382486269</v>
      </c>
      <c r="AM64" s="53">
        <f>'Temporary Relocation Numbers'!AM64*Assumptions!H$45</f>
        <v>5185997.8047836693</v>
      </c>
    </row>
    <row r="65" spans="1:39" x14ac:dyDescent="0.35">
      <c r="A65">
        <v>2084</v>
      </c>
      <c r="B65" s="51">
        <f>'Temporary Relocation Numbers'!B65*Assumptions!C$45</f>
        <v>0</v>
      </c>
      <c r="C65" s="51">
        <f>'Temporary Relocation Numbers'!C65*Assumptions!D$45</f>
        <v>0</v>
      </c>
      <c r="D65" s="51">
        <f>'Temporary Relocation Numbers'!D65*Assumptions!E$45</f>
        <v>0</v>
      </c>
      <c r="E65" s="51">
        <f>'Temporary Relocation Numbers'!E65*Assumptions!F$45</f>
        <v>0</v>
      </c>
      <c r="F65" s="51">
        <f>'Temporary Relocation Numbers'!F65*Assumptions!G$45</f>
        <v>0</v>
      </c>
      <c r="G65" s="51">
        <f>'Temporary Relocation Numbers'!G65*Assumptions!H$45</f>
        <v>0</v>
      </c>
      <c r="H65" s="52">
        <f>'Temporary Relocation Numbers'!H65*Assumptions!C$45</f>
        <v>46786.886808583084</v>
      </c>
      <c r="I65" s="52">
        <f>'Temporary Relocation Numbers'!I65*Assumptions!D$45</f>
        <v>48365.804708411837</v>
      </c>
      <c r="J65" s="52">
        <f>'Temporary Relocation Numbers'!J65*Assumptions!E$45</f>
        <v>33646.301894143813</v>
      </c>
      <c r="K65" s="52">
        <f>'Temporary Relocation Numbers'!K65*Assumptions!F$45</f>
        <v>24400.334871785308</v>
      </c>
      <c r="L65" s="52">
        <f>'Temporary Relocation Numbers'!L65*Assumptions!G$45</f>
        <v>25389.728499870453</v>
      </c>
      <c r="M65" s="52">
        <f>'Temporary Relocation Numbers'!M65*Assumptions!H$45</f>
        <v>11055.925504277224</v>
      </c>
      <c r="N65" s="53">
        <f>'Temporary Relocation Numbers'!N65*Assumptions!C$45</f>
        <v>26560587.248465408</v>
      </c>
      <c r="O65" s="53">
        <f>'Temporary Relocation Numbers'!O65*Assumptions!D$45</f>
        <v>46031567.977126397</v>
      </c>
      <c r="P65" s="53">
        <f>'Temporary Relocation Numbers'!P65*Assumptions!E$45</f>
        <v>37136032.43430423</v>
      </c>
      <c r="Q65" s="53">
        <f>'Temporary Relocation Numbers'!Q65*Assumptions!F$45</f>
        <v>12199554.165006962</v>
      </c>
      <c r="R65" s="53">
        <f>'Temporary Relocation Numbers'!R65*Assumptions!G$45</f>
        <v>9901496.3672970049</v>
      </c>
      <c r="S65" s="53">
        <f>'Temporary Relocation Numbers'!S65*Assumptions!H$45</f>
        <v>5748792.2707675947</v>
      </c>
      <c r="U65">
        <v>2084</v>
      </c>
      <c r="V65" s="51">
        <f>'Temporary Relocation Numbers'!V65*Assumptions!C$45</f>
        <v>0</v>
      </c>
      <c r="W65" s="51">
        <f>'Temporary Relocation Numbers'!W65*Assumptions!D$45</f>
        <v>0</v>
      </c>
      <c r="X65" s="51">
        <f>'Temporary Relocation Numbers'!X65*Assumptions!E$45</f>
        <v>0</v>
      </c>
      <c r="Y65" s="51">
        <f>'Temporary Relocation Numbers'!Y65*Assumptions!F$45</f>
        <v>0</v>
      </c>
      <c r="Z65" s="51">
        <f>'Temporary Relocation Numbers'!Z65*Assumptions!G$45</f>
        <v>0</v>
      </c>
      <c r="AA65" s="51">
        <f>'Temporary Relocation Numbers'!AA65*Assumptions!H$45</f>
        <v>0</v>
      </c>
      <c r="AB65" s="52">
        <f>'Temporary Relocation Numbers'!AB65*Assumptions!C$45</f>
        <v>43557.45335664451</v>
      </c>
      <c r="AC65" s="52">
        <f>'Temporary Relocation Numbers'!AC65*Assumptions!D$45</f>
        <v>44167.264727657115</v>
      </c>
      <c r="AD65" s="52">
        <f>'Temporary Relocation Numbers'!AD65*Assumptions!E$45</f>
        <v>30402.856937455796</v>
      </c>
      <c r="AE65" s="52">
        <f>'Temporary Relocation Numbers'!AE65*Assumptions!F$45</f>
        <v>24337.548353749771</v>
      </c>
      <c r="AF65" s="52">
        <f>'Temporary Relocation Numbers'!AF65*Assumptions!G$45</f>
        <v>24871.092976836298</v>
      </c>
      <c r="AG65" s="52">
        <f>'Temporary Relocation Numbers'!AG65*Assumptions!H$45</f>
        <v>10112.125463364855</v>
      </c>
      <c r="AH65" s="53">
        <f>'Temporary Relocation Numbers'!AH65*Assumptions!C$45</f>
        <v>24727260.544890177</v>
      </c>
      <c r="AI65" s="53">
        <f>'Temporary Relocation Numbers'!AI65*Assumptions!D$45</f>
        <v>42035658.476727232</v>
      </c>
      <c r="AJ65" s="53">
        <f>'Temporary Relocation Numbers'!AJ65*Assumptions!E$45</f>
        <v>33556183.525815099</v>
      </c>
      <c r="AK65" s="53">
        <f>'Temporary Relocation Numbers'!AK65*Assumptions!F$45</f>
        <v>12168162.484047187</v>
      </c>
      <c r="AL65" s="53">
        <f>'Temporary Relocation Numbers'!AL65*Assumptions!G$45</f>
        <v>9699238.6807959434</v>
      </c>
      <c r="AM65" s="53">
        <f>'Temporary Relocation Numbers'!AM65*Assumptions!H$45</f>
        <v>5258040.9195353426</v>
      </c>
    </row>
    <row r="66" spans="1:39" x14ac:dyDescent="0.35">
      <c r="A66">
        <v>2085</v>
      </c>
      <c r="B66" s="51">
        <f>'Temporary Relocation Numbers'!B66*Assumptions!C$45</f>
        <v>0</v>
      </c>
      <c r="C66" s="51">
        <f>'Temporary Relocation Numbers'!C66*Assumptions!D$45</f>
        <v>0</v>
      </c>
      <c r="D66" s="51">
        <f>'Temporary Relocation Numbers'!D66*Assumptions!E$45</f>
        <v>0</v>
      </c>
      <c r="E66" s="51">
        <f>'Temporary Relocation Numbers'!E66*Assumptions!F$45</f>
        <v>0</v>
      </c>
      <c r="F66" s="51">
        <f>'Temporary Relocation Numbers'!F66*Assumptions!G$45</f>
        <v>0</v>
      </c>
      <c r="G66" s="51">
        <f>'Temporary Relocation Numbers'!G66*Assumptions!H$45</f>
        <v>0</v>
      </c>
      <c r="H66" s="52">
        <f>'Temporary Relocation Numbers'!H66*Assumptions!C$45</f>
        <v>47069.168489070311</v>
      </c>
      <c r="I66" s="52">
        <f>'Temporary Relocation Numbers'!I66*Assumptions!D$45</f>
        <v>48657.612553782361</v>
      </c>
      <c r="J66" s="52">
        <f>'Temporary Relocation Numbers'!J66*Assumptions!E$45</f>
        <v>33849.301821873923</v>
      </c>
      <c r="K66" s="52">
        <f>'Temporary Relocation Numbers'!K66*Assumptions!F$45</f>
        <v>24547.550641029338</v>
      </c>
      <c r="L66" s="52">
        <f>'Temporary Relocation Numbers'!L66*Assumptions!G$45</f>
        <v>25542.913627519156</v>
      </c>
      <c r="M66" s="52">
        <f>'Temporary Relocation Numbers'!M66*Assumptions!H$45</f>
        <v>11122.629776426325</v>
      </c>
      <c r="N66" s="53">
        <f>'Temporary Relocation Numbers'!N66*Assumptions!C$45</f>
        <v>26929562.999524906</v>
      </c>
      <c r="O66" s="53">
        <f>'Temporary Relocation Numbers'!O66*Assumptions!D$45</f>
        <v>46671031.713674165</v>
      </c>
      <c r="P66" s="53">
        <f>'Temporary Relocation Numbers'!P66*Assumptions!E$45</f>
        <v>37651920.706300512</v>
      </c>
      <c r="Q66" s="53">
        <f>'Temporary Relocation Numbers'!Q66*Assumptions!F$45</f>
        <v>12369028.56775702</v>
      </c>
      <c r="R66" s="53">
        <f>'Temporary Relocation Numbers'!R66*Assumptions!G$45</f>
        <v>10039046.490890279</v>
      </c>
      <c r="S66" s="53">
        <f>'Temporary Relocation Numbers'!S66*Assumptions!H$45</f>
        <v>5828653.6430312693</v>
      </c>
      <c r="U66">
        <v>2085</v>
      </c>
      <c r="V66" s="51">
        <f>'Temporary Relocation Numbers'!V66*Assumptions!C$45</f>
        <v>0</v>
      </c>
      <c r="W66" s="51">
        <f>'Temporary Relocation Numbers'!W66*Assumptions!D$45</f>
        <v>0</v>
      </c>
      <c r="X66" s="51">
        <f>'Temporary Relocation Numbers'!X66*Assumptions!E$45</f>
        <v>0</v>
      </c>
      <c r="Y66" s="51">
        <f>'Temporary Relocation Numbers'!Y66*Assumptions!F$45</f>
        <v>0</v>
      </c>
      <c r="Z66" s="51">
        <f>'Temporary Relocation Numbers'!Z66*Assumptions!G$45</f>
        <v>0</v>
      </c>
      <c r="AA66" s="51">
        <f>'Temporary Relocation Numbers'!AA66*Assumptions!H$45</f>
        <v>0</v>
      </c>
      <c r="AB66" s="52">
        <f>'Temporary Relocation Numbers'!AB66*Assumptions!C$45</f>
        <v>43820.250733643785</v>
      </c>
      <c r="AC66" s="52">
        <f>'Temporary Relocation Numbers'!AC66*Assumptions!D$45</f>
        <v>44433.741310312755</v>
      </c>
      <c r="AD66" s="52">
        <f>'Temporary Relocation Numbers'!AD66*Assumptions!E$45</f>
        <v>30586.288025380698</v>
      </c>
      <c r="AE66" s="52">
        <f>'Temporary Relocation Numbers'!AE66*Assumptions!F$45</f>
        <v>24484.385309932448</v>
      </c>
      <c r="AF66" s="52">
        <f>'Temporary Relocation Numbers'!AF66*Assumptions!G$45</f>
        <v>25021.148994664087</v>
      </c>
      <c r="AG66" s="52">
        <f>'Temporary Relocation Numbers'!AG66*Assumptions!H$45</f>
        <v>10173.135459194986</v>
      </c>
      <c r="AH66" s="53">
        <f>'Temporary Relocation Numbers'!AH66*Assumptions!C$45</f>
        <v>25070767.992441878</v>
      </c>
      <c r="AI66" s="53">
        <f>'Temporary Relocation Numbers'!AI66*Assumptions!D$45</f>
        <v>42619611.629292682</v>
      </c>
      <c r="AJ66" s="53">
        <f>'Temporary Relocation Numbers'!AJ66*Assumptions!E$45</f>
        <v>34022341.066057108</v>
      </c>
      <c r="AK66" s="53">
        <f>'Temporary Relocation Numbers'!AK66*Assumptions!F$45</f>
        <v>12337200.798206633</v>
      </c>
      <c r="AL66" s="53">
        <f>'Temporary Relocation Numbers'!AL66*Assumptions!G$45</f>
        <v>9833979.0705122445</v>
      </c>
      <c r="AM66" s="53">
        <f>'Temporary Relocation Numbers'!AM66*Assumptions!H$45</f>
        <v>5331084.8465855354</v>
      </c>
    </row>
    <row r="67" spans="1:39" x14ac:dyDescent="0.35">
      <c r="A67">
        <v>2086</v>
      </c>
      <c r="B67" s="51">
        <f>'Temporary Relocation Numbers'!B67*Assumptions!C$45</f>
        <v>0</v>
      </c>
      <c r="C67" s="51">
        <f>'Temporary Relocation Numbers'!C67*Assumptions!D$45</f>
        <v>0</v>
      </c>
      <c r="D67" s="51">
        <f>'Temporary Relocation Numbers'!D67*Assumptions!E$45</f>
        <v>0</v>
      </c>
      <c r="E67" s="51">
        <f>'Temporary Relocation Numbers'!E67*Assumptions!F$45</f>
        <v>0</v>
      </c>
      <c r="F67" s="51">
        <f>'Temporary Relocation Numbers'!F67*Assumptions!G$45</f>
        <v>0</v>
      </c>
      <c r="G67" s="51">
        <f>'Temporary Relocation Numbers'!G67*Assumptions!H$45</f>
        <v>0</v>
      </c>
      <c r="H67" s="52">
        <f>'Temporary Relocation Numbers'!H67*Assumptions!C$45</f>
        <v>47353.153273836833</v>
      </c>
      <c r="I67" s="52">
        <f>'Temporary Relocation Numbers'!I67*Assumptions!D$45</f>
        <v>48951.18097812256</v>
      </c>
      <c r="J67" s="52">
        <f>'Temporary Relocation Numbers'!J67*Assumptions!E$45</f>
        <v>34053.526519291598</v>
      </c>
      <c r="K67" s="52">
        <f>'Temporary Relocation Numbers'!K67*Assumptions!F$45</f>
        <v>24695.654614588093</v>
      </c>
      <c r="L67" s="52">
        <f>'Temporary Relocation Numbers'!L67*Assumptions!G$45</f>
        <v>25697.022974713283</v>
      </c>
      <c r="M67" s="52">
        <f>'Temporary Relocation Numbers'!M67*Assumptions!H$45</f>
        <v>11189.736498819981</v>
      </c>
      <c r="N67" s="53">
        <f>'Temporary Relocation Numbers'!N67*Assumptions!C$45</f>
        <v>27303664.507164881</v>
      </c>
      <c r="O67" s="53">
        <f>'Temporary Relocation Numbers'!O67*Assumptions!D$45</f>
        <v>47319378.785905033</v>
      </c>
      <c r="P67" s="53">
        <f>'Temporary Relocation Numbers'!P67*Assumptions!E$45</f>
        <v>38174975.621897034</v>
      </c>
      <c r="Q67" s="53">
        <f>'Temporary Relocation Numbers'!Q67*Assumptions!F$45</f>
        <v>12540857.283853211</v>
      </c>
      <c r="R67" s="53">
        <f>'Temporary Relocation Numbers'!R67*Assumptions!G$45</f>
        <v>10178507.440463658</v>
      </c>
      <c r="S67" s="53">
        <f>'Temporary Relocation Numbers'!S67*Assumptions!H$45</f>
        <v>5909624.4376708884</v>
      </c>
      <c r="U67">
        <v>2086</v>
      </c>
      <c r="V67" s="51">
        <f>'Temporary Relocation Numbers'!V67*Assumptions!C$45</f>
        <v>0</v>
      </c>
      <c r="W67" s="51">
        <f>'Temporary Relocation Numbers'!W67*Assumptions!D$45</f>
        <v>0</v>
      </c>
      <c r="X67" s="51">
        <f>'Temporary Relocation Numbers'!X67*Assumptions!E$45</f>
        <v>0</v>
      </c>
      <c r="Y67" s="51">
        <f>'Temporary Relocation Numbers'!Y67*Assumptions!F$45</f>
        <v>0</v>
      </c>
      <c r="Z67" s="51">
        <f>'Temporary Relocation Numbers'!Z67*Assumptions!G$45</f>
        <v>0</v>
      </c>
      <c r="AA67" s="51">
        <f>'Temporary Relocation Numbers'!AA67*Assumptions!H$45</f>
        <v>0</v>
      </c>
      <c r="AB67" s="52">
        <f>'Temporary Relocation Numbers'!AB67*Assumptions!C$45</f>
        <v>44084.633659292842</v>
      </c>
      <c r="AC67" s="52">
        <f>'Temporary Relocation Numbers'!AC67*Assumptions!D$45</f>
        <v>44701.825639554962</v>
      </c>
      <c r="AD67" s="52">
        <f>'Temporary Relocation Numbers'!AD67*Assumptions!E$45</f>
        <v>30770.825817326429</v>
      </c>
      <c r="AE67" s="52">
        <f>'Temporary Relocation Numbers'!AE67*Assumptions!F$45</f>
        <v>24632.108184917932</v>
      </c>
      <c r="AF67" s="52">
        <f>'Temporary Relocation Numbers'!AF67*Assumptions!G$45</f>
        <v>25172.110353021439</v>
      </c>
      <c r="AG67" s="52">
        <f>'Temporary Relocation Numbers'!AG67*Assumptions!H$45</f>
        <v>10234.513549705571</v>
      </c>
      <c r="AH67" s="53">
        <f>'Temporary Relocation Numbers'!AH67*Assumptions!C$45</f>
        <v>25419047.394667231</v>
      </c>
      <c r="AI67" s="53">
        <f>'Temporary Relocation Numbers'!AI67*Assumptions!D$45</f>
        <v>43211676.97271581</v>
      </c>
      <c r="AJ67" s="53">
        <f>'Temporary Relocation Numbers'!AJ67*Assumptions!E$45</f>
        <v>34494974.397926539</v>
      </c>
      <c r="AK67" s="53">
        <f>'Temporary Relocation Numbers'!AK67*Assumptions!F$45</f>
        <v>12508587.367633974</v>
      </c>
      <c r="AL67" s="53">
        <f>'Temporary Relocation Numbers'!AL67*Assumptions!G$45</f>
        <v>9970591.2538010534</v>
      </c>
      <c r="AM67" s="53">
        <f>'Temporary Relocation Numbers'!AM67*Assumptions!H$45</f>
        <v>5405143.4890707256</v>
      </c>
    </row>
    <row r="68" spans="1:39" x14ac:dyDescent="0.35">
      <c r="A68">
        <v>2087</v>
      </c>
      <c r="B68" s="51">
        <f>'Temporary Relocation Numbers'!B68*Assumptions!C$45</f>
        <v>0</v>
      </c>
      <c r="C68" s="51">
        <f>'Temporary Relocation Numbers'!C68*Assumptions!D$45</f>
        <v>0</v>
      </c>
      <c r="D68" s="51">
        <f>'Temporary Relocation Numbers'!D68*Assumptions!E$45</f>
        <v>0</v>
      </c>
      <c r="E68" s="51">
        <f>'Temporary Relocation Numbers'!E68*Assumptions!F$45</f>
        <v>0</v>
      </c>
      <c r="F68" s="51">
        <f>'Temporary Relocation Numbers'!F68*Assumptions!G$45</f>
        <v>0</v>
      </c>
      <c r="G68" s="51">
        <f>'Temporary Relocation Numbers'!G68*Assumptions!H$45</f>
        <v>0</v>
      </c>
      <c r="H68" s="52">
        <f>'Temporary Relocation Numbers'!H68*Assumptions!C$45</f>
        <v>47638.851438307487</v>
      </c>
      <c r="I68" s="52">
        <f>'Temporary Relocation Numbers'!I68*Assumptions!D$45</f>
        <v>49246.52060362215</v>
      </c>
      <c r="J68" s="52">
        <f>'Temporary Relocation Numbers'!J68*Assumptions!E$45</f>
        <v>34258.983375861477</v>
      </c>
      <c r="K68" s="52">
        <f>'Temporary Relocation Numbers'!K68*Assumptions!F$45</f>
        <v>24844.652151309416</v>
      </c>
      <c r="L68" s="52">
        <f>'Temporary Relocation Numbers'!L68*Assumptions!G$45</f>
        <v>25852.06211759317</v>
      </c>
      <c r="M68" s="52">
        <f>'Temporary Relocation Numbers'!M68*Assumptions!H$45</f>
        <v>11257.248099581517</v>
      </c>
      <c r="N68" s="53">
        <f>'Temporary Relocation Numbers'!N68*Assumptions!C$45</f>
        <v>27682962.977637887</v>
      </c>
      <c r="O68" s="53">
        <f>'Temporary Relocation Numbers'!O68*Assumptions!D$45</f>
        <v>47976732.599804863</v>
      </c>
      <c r="P68" s="53">
        <f>'Temporary Relocation Numbers'!P68*Assumptions!E$45</f>
        <v>38705296.739047088</v>
      </c>
      <c r="Q68" s="53">
        <f>'Temporary Relocation Numbers'!Q68*Assumptions!F$45</f>
        <v>12715073.01906844</v>
      </c>
      <c r="R68" s="53">
        <f>'Temporary Relocation Numbers'!R68*Assumptions!G$45</f>
        <v>10319905.760929134</v>
      </c>
      <c r="S68" s="53">
        <f>'Temporary Relocation Numbers'!S68*Assumptions!H$45</f>
        <v>5991720.0666180681</v>
      </c>
      <c r="U68">
        <v>2087</v>
      </c>
      <c r="V68" s="51">
        <f>'Temporary Relocation Numbers'!V68*Assumptions!C$45</f>
        <v>0</v>
      </c>
      <c r="W68" s="51">
        <f>'Temporary Relocation Numbers'!W68*Assumptions!D$45</f>
        <v>0</v>
      </c>
      <c r="X68" s="51">
        <f>'Temporary Relocation Numbers'!X68*Assumptions!E$45</f>
        <v>0</v>
      </c>
      <c r="Y68" s="51">
        <f>'Temporary Relocation Numbers'!Y68*Assumptions!F$45</f>
        <v>0</v>
      </c>
      <c r="Z68" s="51">
        <f>'Temporary Relocation Numbers'!Z68*Assumptions!G$45</f>
        <v>0</v>
      </c>
      <c r="AA68" s="51">
        <f>'Temporary Relocation Numbers'!AA68*Assumptions!H$45</f>
        <v>0</v>
      </c>
      <c r="AB68" s="52">
        <f>'Temporary Relocation Numbers'!AB68*Assumptions!C$45</f>
        <v>44350.61169976223</v>
      </c>
      <c r="AC68" s="52">
        <f>'Temporary Relocation Numbers'!AC68*Assumptions!D$45</f>
        <v>44971.527415482175</v>
      </c>
      <c r="AD68" s="52">
        <f>'Temporary Relocation Numbers'!AD68*Assumptions!E$45</f>
        <v>30956.476990426097</v>
      </c>
      <c r="AE68" s="52">
        <f>'Temporary Relocation Numbers'!AE68*Assumptions!F$45</f>
        <v>24780.722323764774</v>
      </c>
      <c r="AF68" s="52">
        <f>'Temporary Relocation Numbers'!AF68*Assumptions!G$45</f>
        <v>25323.982514144955</v>
      </c>
      <c r="AG68" s="52">
        <f>'Temporary Relocation Numbers'!AG68*Assumptions!H$45</f>
        <v>10296.261955740791</v>
      </c>
      <c r="AH68" s="53">
        <f>'Temporary Relocation Numbers'!AH68*Assumptions!C$45</f>
        <v>25772165.042855009</v>
      </c>
      <c r="AI68" s="53">
        <f>'Temporary Relocation Numbers'!AI68*Assumptions!D$45</f>
        <v>43811967.200352602</v>
      </c>
      <c r="AJ68" s="53">
        <f>'Temporary Relocation Numbers'!AJ68*Assumptions!E$45</f>
        <v>34974173.482163221</v>
      </c>
      <c r="AK68" s="53">
        <f>'Temporary Relocation Numbers'!AK68*Assumptions!F$45</f>
        <v>12682354.813944213</v>
      </c>
      <c r="AL68" s="53">
        <f>'Temporary Relocation Numbers'!AL68*Assumptions!G$45</f>
        <v>10109101.233341923</v>
      </c>
      <c r="AM68" s="53">
        <f>'Temporary Relocation Numbers'!AM68*Assumptions!H$45</f>
        <v>5480230.9432677133</v>
      </c>
    </row>
    <row r="69" spans="1:39" x14ac:dyDescent="0.35">
      <c r="A69">
        <v>2088</v>
      </c>
      <c r="B69" s="51">
        <f>'Temporary Relocation Numbers'!B69*Assumptions!C$45</f>
        <v>0</v>
      </c>
      <c r="C69" s="51">
        <f>'Temporary Relocation Numbers'!C69*Assumptions!D$45</f>
        <v>0</v>
      </c>
      <c r="D69" s="51">
        <f>'Temporary Relocation Numbers'!D69*Assumptions!E$45</f>
        <v>0</v>
      </c>
      <c r="E69" s="51">
        <f>'Temporary Relocation Numbers'!E69*Assumptions!F$45</f>
        <v>0</v>
      </c>
      <c r="F69" s="51">
        <f>'Temporary Relocation Numbers'!F69*Assumptions!G$45</f>
        <v>0</v>
      </c>
      <c r="G69" s="51">
        <f>'Temporary Relocation Numbers'!G69*Assumptions!H$45</f>
        <v>0</v>
      </c>
      <c r="H69" s="52">
        <f>'Temporary Relocation Numbers'!H69*Assumptions!C$45</f>
        <v>47926.273319902313</v>
      </c>
      <c r="I69" s="52">
        <f>'Temporary Relocation Numbers'!I69*Assumptions!D$45</f>
        <v>49543.642116558316</v>
      </c>
      <c r="J69" s="52">
        <f>'Temporary Relocation Numbers'!J69*Assumptions!E$45</f>
        <v>34465.679825631421</v>
      </c>
      <c r="K69" s="52">
        <f>'Temporary Relocation Numbers'!K69*Assumptions!F$45</f>
        <v>24994.548642372931</v>
      </c>
      <c r="L69" s="52">
        <f>'Temporary Relocation Numbers'!L69*Assumptions!G$45</f>
        <v>26008.03666594196</v>
      </c>
      <c r="M69" s="52">
        <f>'Temporary Relocation Numbers'!M69*Assumptions!H$45</f>
        <v>11325.16702148398</v>
      </c>
      <c r="N69" s="53">
        <f>'Temporary Relocation Numbers'!N69*Assumptions!C$45</f>
        <v>28067530.606383234</v>
      </c>
      <c r="O69" s="53">
        <f>'Temporary Relocation Numbers'!O69*Assumptions!D$45</f>
        <v>48643218.275697306</v>
      </c>
      <c r="P69" s="53">
        <f>'Temporary Relocation Numbers'!P69*Assumptions!E$45</f>
        <v>39242984.99874834</v>
      </c>
      <c r="Q69" s="53">
        <f>'Temporary Relocation Numbers'!Q69*Assumptions!F$45</f>
        <v>12891708.933519399</v>
      </c>
      <c r="R69" s="53">
        <f>'Temporary Relocation Numbers'!R69*Assumptions!G$45</f>
        <v>10463268.365956705</v>
      </c>
      <c r="S69" s="53">
        <f>'Temporary Relocation Numbers'!S69*Assumptions!H$45</f>
        <v>6074956.155904701</v>
      </c>
      <c r="U69">
        <v>2088</v>
      </c>
      <c r="V69" s="51">
        <f>'Temporary Relocation Numbers'!V69*Assumptions!C$45</f>
        <v>0</v>
      </c>
      <c r="W69" s="51">
        <f>'Temporary Relocation Numbers'!W69*Assumptions!D$45</f>
        <v>0</v>
      </c>
      <c r="X69" s="51">
        <f>'Temporary Relocation Numbers'!X69*Assumptions!E$45</f>
        <v>0</v>
      </c>
      <c r="Y69" s="51">
        <f>'Temporary Relocation Numbers'!Y69*Assumptions!F$45</f>
        <v>0</v>
      </c>
      <c r="Z69" s="51">
        <f>'Temporary Relocation Numbers'!Z69*Assumptions!G$45</f>
        <v>0</v>
      </c>
      <c r="AA69" s="51">
        <f>'Temporary Relocation Numbers'!AA69*Assumptions!H$45</f>
        <v>0</v>
      </c>
      <c r="AB69" s="52">
        <f>'Temporary Relocation Numbers'!AB69*Assumptions!C$45</f>
        <v>44618.19447893848</v>
      </c>
      <c r="AC69" s="52">
        <f>'Temporary Relocation Numbers'!AC69*Assumptions!D$45</f>
        <v>45242.856396716961</v>
      </c>
      <c r="AD69" s="52">
        <f>'Temporary Relocation Numbers'!AD69*Assumptions!E$45</f>
        <v>31143.248262098285</v>
      </c>
      <c r="AE69" s="52">
        <f>'Temporary Relocation Numbers'!AE69*Assumptions!F$45</f>
        <v>24930.23310378009</v>
      </c>
      <c r="AF69" s="52">
        <f>'Temporary Relocation Numbers'!AF69*Assumptions!G$45</f>
        <v>25476.770973226849</v>
      </c>
      <c r="AG69" s="52">
        <f>'Temporary Relocation Numbers'!AG69*Assumptions!H$45</f>
        <v>10358.382911543948</v>
      </c>
      <c r="AH69" s="53">
        <f>'Temporary Relocation Numbers'!AH69*Assumptions!C$45</f>
        <v>26130188.14920279</v>
      </c>
      <c r="AI69" s="53">
        <f>'Temporary Relocation Numbers'!AI69*Assumptions!D$45</f>
        <v>44420596.571078517</v>
      </c>
      <c r="AJ69" s="53">
        <f>'Temporary Relocation Numbers'!AJ69*Assumptions!E$45</f>
        <v>35460029.529228292</v>
      </c>
      <c r="AK69" s="53">
        <f>'Temporary Relocation Numbers'!AK69*Assumptions!F$45</f>
        <v>12858536.211926989</v>
      </c>
      <c r="AL69" s="53">
        <f>'Temporary Relocation Numbers'!AL69*Assumptions!G$45</f>
        <v>10249535.37303981</v>
      </c>
      <c r="AM69" s="53">
        <f>'Temporary Relocation Numbers'!AM69*Assumptions!H$45</f>
        <v>5556361.5012766877</v>
      </c>
    </row>
    <row r="70" spans="1:39" x14ac:dyDescent="0.35">
      <c r="A70">
        <v>2089</v>
      </c>
      <c r="B70" s="51">
        <f>'Temporary Relocation Numbers'!B70*Assumptions!C$45</f>
        <v>0</v>
      </c>
      <c r="C70" s="51">
        <f>'Temporary Relocation Numbers'!C70*Assumptions!D$45</f>
        <v>0</v>
      </c>
      <c r="D70" s="51">
        <f>'Temporary Relocation Numbers'!D70*Assumptions!E$45</f>
        <v>0</v>
      </c>
      <c r="E70" s="51">
        <f>'Temporary Relocation Numbers'!E70*Assumptions!F$45</f>
        <v>0</v>
      </c>
      <c r="F70" s="51">
        <f>'Temporary Relocation Numbers'!F70*Assumptions!G$45</f>
        <v>0</v>
      </c>
      <c r="G70" s="51">
        <f>'Temporary Relocation Numbers'!G70*Assumptions!H$45</f>
        <v>0</v>
      </c>
      <c r="H70" s="52">
        <f>'Temporary Relocation Numbers'!H70*Assumptions!C$45</f>
        <v>48215.429318410643</v>
      </c>
      <c r="I70" s="52">
        <f>'Temporary Relocation Numbers'!I70*Assumptions!D$45</f>
        <v>49842.556267682266</v>
      </c>
      <c r="J70" s="52">
        <f>'Temporary Relocation Numbers'!J70*Assumptions!E$45</f>
        <v>34673.623347501511</v>
      </c>
      <c r="K70" s="52">
        <f>'Temporary Relocation Numbers'!K70*Assumptions!F$45</f>
        <v>25145.349511485132</v>
      </c>
      <c r="L70" s="52">
        <f>'Temporary Relocation Numbers'!L70*Assumptions!G$45</f>
        <v>26164.952263388564</v>
      </c>
      <c r="M70" s="52">
        <f>'Temporary Relocation Numbers'!M70*Assumptions!H$45</f>
        <v>11393.495722038524</v>
      </c>
      <c r="N70" s="53">
        <f>'Temporary Relocation Numbers'!N70*Assumptions!C$45</f>
        <v>28457440.591768593</v>
      </c>
      <c r="O70" s="53">
        <f>'Temporary Relocation Numbers'!O70*Assumptions!D$45</f>
        <v>49318962.672059022</v>
      </c>
      <c r="P70" s="53">
        <f>'Temporary Relocation Numbers'!P70*Assumptions!E$45</f>
        <v>39788142.744255885</v>
      </c>
      <c r="Q70" s="53">
        <f>'Temporary Relocation Numbers'!Q70*Assumptions!F$45</f>
        <v>13070798.647978203</v>
      </c>
      <c r="R70" s="53">
        <f>'Temporary Relocation Numbers'!R70*Assumptions!G$45</f>
        <v>10608622.543097086</v>
      </c>
      <c r="S70" s="53">
        <f>'Temporary Relocation Numbers'!S70*Assumptions!H$45</f>
        <v>6159348.5486372057</v>
      </c>
      <c r="U70">
        <v>2089</v>
      </c>
      <c r="V70" s="51">
        <f>'Temporary Relocation Numbers'!V70*Assumptions!C$45</f>
        <v>0</v>
      </c>
      <c r="W70" s="51">
        <f>'Temporary Relocation Numbers'!W70*Assumptions!D$45</f>
        <v>0</v>
      </c>
      <c r="X70" s="51">
        <f>'Temporary Relocation Numbers'!X70*Assumptions!E$45</f>
        <v>0</v>
      </c>
      <c r="Y70" s="51">
        <f>'Temporary Relocation Numbers'!Y70*Assumptions!F$45</f>
        <v>0</v>
      </c>
      <c r="Z70" s="51">
        <f>'Temporary Relocation Numbers'!Z70*Assumptions!G$45</f>
        <v>0</v>
      </c>
      <c r="AA70" s="51">
        <f>'Temporary Relocation Numbers'!AA70*Assumptions!H$45</f>
        <v>0</v>
      </c>
      <c r="AB70" s="52">
        <f>'Temporary Relocation Numbers'!AB70*Assumptions!C$45</f>
        <v>44887.391678772481</v>
      </c>
      <c r="AC70" s="52">
        <f>'Temporary Relocation Numbers'!AC70*Assumptions!D$45</f>
        <v>45515.82240075904</v>
      </c>
      <c r="AD70" s="52">
        <f>'Temporary Relocation Numbers'!AD70*Assumptions!E$45</f>
        <v>31331.146390290116</v>
      </c>
      <c r="AE70" s="52">
        <f>'Temporary Relocation Numbers'!AE70*Assumptions!F$45</f>
        <v>25080.645934714208</v>
      </c>
      <c r="AF70" s="52">
        <f>'Temporary Relocation Numbers'!AF70*Assumptions!G$45</f>
        <v>25630.481258613716</v>
      </c>
      <c r="AG70" s="52">
        <f>'Temporary Relocation Numbers'!AG70*Assumptions!H$45</f>
        <v>10420.878664838317</v>
      </c>
      <c r="AH70" s="53">
        <f>'Temporary Relocation Numbers'!AH70*Assumptions!C$45</f>
        <v>26493184.859610058</v>
      </c>
      <c r="AI70" s="53">
        <f>'Temporary Relocation Numbers'!AI70*Assumptions!D$45</f>
        <v>45037680.931036398</v>
      </c>
      <c r="AJ70" s="53">
        <f>'Temporary Relocation Numbers'!AJ70*Assumptions!E$45</f>
        <v>35952635.016665131</v>
      </c>
      <c r="AK70" s="53">
        <f>'Temporary Relocation Numbers'!AK70*Assumptions!F$45</f>
        <v>13037165.095842032</v>
      </c>
      <c r="AL70" s="53">
        <f>'Temporary Relocation Numbers'!AL70*Assumptions!G$45</f>
        <v>10391920.403043119</v>
      </c>
      <c r="AM70" s="53">
        <f>'Temporary Relocation Numbers'!AM70*Assumptions!H$45</f>
        <v>5633549.6537415814</v>
      </c>
    </row>
    <row r="71" spans="1:39" x14ac:dyDescent="0.35">
      <c r="A71">
        <v>2090</v>
      </c>
      <c r="B71" s="51">
        <f>'Temporary Relocation Numbers'!B71*Assumptions!C$45</f>
        <v>0</v>
      </c>
      <c r="C71" s="51">
        <f>'Temporary Relocation Numbers'!C71*Assumptions!D$45</f>
        <v>0</v>
      </c>
      <c r="D71" s="51">
        <f>'Temporary Relocation Numbers'!D71*Assumptions!E$45</f>
        <v>0</v>
      </c>
      <c r="E71" s="51">
        <f>'Temporary Relocation Numbers'!E71*Assumptions!F$45</f>
        <v>0</v>
      </c>
      <c r="F71" s="51">
        <f>'Temporary Relocation Numbers'!F71*Assumptions!G$45</f>
        <v>0</v>
      </c>
      <c r="G71" s="51">
        <f>'Temporary Relocation Numbers'!G71*Assumptions!H$45</f>
        <v>0</v>
      </c>
      <c r="H71" s="52">
        <f>'Temporary Relocation Numbers'!H71*Assumptions!C$45</f>
        <v>46231.554428282492</v>
      </c>
      <c r="I71" s="52">
        <f>'Temporary Relocation Numbers'!I71*Assumptions!D$45</f>
        <v>47791.731516413332</v>
      </c>
      <c r="J71" s="52">
        <f>'Temporary Relocation Numbers'!J71*Assumptions!E$45</f>
        <v>33246.940402202024</v>
      </c>
      <c r="K71" s="52">
        <f>'Temporary Relocation Numbers'!K71*Assumptions!F$45</f>
        <v>24110.717481769218</v>
      </c>
      <c r="L71" s="52">
        <f>'Temporary Relocation Numbers'!L71*Assumptions!G$45</f>
        <v>25088.367598883298</v>
      </c>
      <c r="M71" s="52">
        <f>'Temporary Relocation Numbers'!M71*Assumptions!H$45</f>
        <v>10924.698277045041</v>
      </c>
      <c r="N71" s="53">
        <f>'Temporary Relocation Numbers'!N71*Assumptions!C$45</f>
        <v>27499674.325113021</v>
      </c>
      <c r="O71" s="53">
        <f>'Temporary Relocation Numbers'!O71*Assumptions!D$45</f>
        <v>47659079.078472361</v>
      </c>
      <c r="P71" s="53">
        <f>'Temporary Relocation Numbers'!P71*Assumptions!E$45</f>
        <v>38449029.312377267</v>
      </c>
      <c r="Q71" s="53">
        <f>'Temporary Relocation Numbers'!Q71*Assumptions!F$45</f>
        <v>12630886.633301029</v>
      </c>
      <c r="R71" s="53">
        <f>'Temporary Relocation Numbers'!R71*Assumptions!G$45</f>
        <v>10251577.756349845</v>
      </c>
      <c r="S71" s="53">
        <f>'Temporary Relocation Numbers'!S71*Assumptions!H$45</f>
        <v>5952048.9411607329</v>
      </c>
      <c r="U71">
        <v>2090</v>
      </c>
      <c r="V71" s="51">
        <f>'Temporary Relocation Numbers'!V71*Assumptions!C$45</f>
        <v>0</v>
      </c>
      <c r="W71" s="51">
        <f>'Temporary Relocation Numbers'!W71*Assumptions!D$45</f>
        <v>0</v>
      </c>
      <c r="X71" s="51">
        <f>'Temporary Relocation Numbers'!X71*Assumptions!E$45</f>
        <v>0</v>
      </c>
      <c r="Y71" s="51">
        <f>'Temporary Relocation Numbers'!Y71*Assumptions!F$45</f>
        <v>0</v>
      </c>
      <c r="Z71" s="51">
        <f>'Temporary Relocation Numbers'!Z71*Assumptions!G$45</f>
        <v>0</v>
      </c>
      <c r="AA71" s="51">
        <f>'Temporary Relocation Numbers'!AA71*Assumptions!H$45</f>
        <v>0</v>
      </c>
      <c r="AB71" s="52">
        <f>'Temporary Relocation Numbers'!AB71*Assumptions!C$45</f>
        <v>43040.452421075955</v>
      </c>
      <c r="AC71" s="52">
        <f>'Temporary Relocation Numbers'!AC71*Assumptions!D$45</f>
        <v>43643.02569561969</v>
      </c>
      <c r="AD71" s="52">
        <f>'Temporary Relocation Numbers'!AD71*Assumptions!E$45</f>
        <v>30041.993198432268</v>
      </c>
      <c r="AE71" s="52">
        <f>'Temporary Relocation Numbers'!AE71*Assumptions!F$45</f>
        <v>24048.676202173116</v>
      </c>
      <c r="AF71" s="52">
        <f>'Temporary Relocation Numbers'!AF71*Assumptions!G$45</f>
        <v>24575.887969501422</v>
      </c>
      <c r="AG71" s="52">
        <f>'Temporary Relocation Numbers'!AG71*Assumptions!H$45</f>
        <v>9992.1005784768458</v>
      </c>
      <c r="AH71" s="53">
        <f>'Temporary Relocation Numbers'!AH71*Assumptions!C$45</f>
        <v>25601527.766521219</v>
      </c>
      <c r="AI71" s="53">
        <f>'Temporary Relocation Numbers'!AI71*Assumptions!D$45</f>
        <v>43521888.553818159</v>
      </c>
      <c r="AJ71" s="53">
        <f>'Temporary Relocation Numbers'!AJ71*Assumptions!E$45</f>
        <v>34742609.789508834</v>
      </c>
      <c r="AK71" s="53">
        <f>'Temporary Relocation Numbers'!AK71*Assumptions!F$45</f>
        <v>12598385.055122951</v>
      </c>
      <c r="AL71" s="53">
        <f>'Temporary Relocation Numbers'!AL71*Assumptions!G$45</f>
        <v>10042168.963671459</v>
      </c>
      <c r="AM71" s="53">
        <f>'Temporary Relocation Numbers'!AM71*Assumptions!H$45</f>
        <v>5443946.3827628288</v>
      </c>
    </row>
    <row r="72" spans="1:39" x14ac:dyDescent="0.35">
      <c r="A72">
        <v>2091</v>
      </c>
      <c r="B72" s="51">
        <f>'Temporary Relocation Numbers'!B72*Assumptions!C$45</f>
        <v>0</v>
      </c>
      <c r="C72" s="51">
        <f>'Temporary Relocation Numbers'!C72*Assumptions!D$45</f>
        <v>0</v>
      </c>
      <c r="D72" s="51">
        <f>'Temporary Relocation Numbers'!D72*Assumptions!E$45</f>
        <v>0</v>
      </c>
      <c r="E72" s="51">
        <f>'Temporary Relocation Numbers'!E72*Assumptions!F$45</f>
        <v>0</v>
      </c>
      <c r="F72" s="51">
        <f>'Temporary Relocation Numbers'!F72*Assumptions!G$45</f>
        <v>0</v>
      </c>
      <c r="G72" s="51">
        <f>'Temporary Relocation Numbers'!G72*Assumptions!H$45</f>
        <v>0</v>
      </c>
      <c r="H72" s="52">
        <f>'Temporary Relocation Numbers'!H72*Assumptions!C$45</f>
        <v>46510.485593951729</v>
      </c>
      <c r="I72" s="52">
        <f>'Temporary Relocation Numbers'!I72*Assumptions!D$45</f>
        <v>48080.07577708282</v>
      </c>
      <c r="J72" s="52">
        <f>'Temporary Relocation Numbers'!J72*Assumptions!E$45</f>
        <v>33447.530842129971</v>
      </c>
      <c r="K72" s="52">
        <f>'Temporary Relocation Numbers'!K72*Assumptions!F$45</f>
        <v>24256.1858878282</v>
      </c>
      <c r="L72" s="52">
        <f>'Temporary Relocation Numbers'!L72*Assumptions!G$45</f>
        <v>25239.734510630784</v>
      </c>
      <c r="M72" s="52">
        <f>'Temporary Relocation Numbers'!M72*Assumptions!H$45</f>
        <v>10990.610809355154</v>
      </c>
      <c r="N72" s="53">
        <f>'Temporary Relocation Numbers'!N72*Assumptions!C$45</f>
        <v>27881695.734996818</v>
      </c>
      <c r="O72" s="53">
        <f>'Temporary Relocation Numbers'!O72*Assumptions!D$45</f>
        <v>48321151.958611697</v>
      </c>
      <c r="P72" s="53">
        <f>'Temporary Relocation Numbers'!P72*Assumptions!E$45</f>
        <v>38983157.542876497</v>
      </c>
      <c r="Q72" s="53">
        <f>'Temporary Relocation Numbers'!Q72*Assumptions!F$45</f>
        <v>12806353.042927908</v>
      </c>
      <c r="R72" s="53">
        <f>'Temporary Relocation Numbers'!R72*Assumptions!G$45</f>
        <v>10393991.158840133</v>
      </c>
      <c r="S72" s="53">
        <f>'Temporary Relocation Numbers'!S72*Assumptions!H$45</f>
        <v>6034733.9250379084</v>
      </c>
      <c r="U72">
        <v>2091</v>
      </c>
      <c r="V72" s="51">
        <f>'Temporary Relocation Numbers'!V72*Assumptions!C$45</f>
        <v>0</v>
      </c>
      <c r="W72" s="51">
        <f>'Temporary Relocation Numbers'!W72*Assumptions!D$45</f>
        <v>0</v>
      </c>
      <c r="X72" s="51">
        <f>'Temporary Relocation Numbers'!X72*Assumptions!E$45</f>
        <v>0</v>
      </c>
      <c r="Y72" s="51">
        <f>'Temporary Relocation Numbers'!Y72*Assumptions!F$45</f>
        <v>0</v>
      </c>
      <c r="Z72" s="51">
        <f>'Temporary Relocation Numbers'!Z72*Assumptions!G$45</f>
        <v>0</v>
      </c>
      <c r="AA72" s="51">
        <f>'Temporary Relocation Numbers'!AA72*Assumptions!H$45</f>
        <v>0</v>
      </c>
      <c r="AB72" s="52">
        <f>'Temporary Relocation Numbers'!AB72*Assumptions!C$45</f>
        <v>43300.130550293208</v>
      </c>
      <c r="AC72" s="52">
        <f>'Temporary Relocation Numbers'!AC72*Assumptions!D$45</f>
        <v>43906.33936052135</v>
      </c>
      <c r="AD72" s="52">
        <f>'Temporary Relocation Numbers'!AD72*Assumptions!E$45</f>
        <v>30223.247068986522</v>
      </c>
      <c r="AE72" s="52">
        <f>'Temporary Relocation Numbers'!AE72*Assumptions!F$45</f>
        <v>24193.770291455356</v>
      </c>
      <c r="AF72" s="52">
        <f>'Temporary Relocation Numbers'!AF72*Assumptions!G$45</f>
        <v>24724.162912091197</v>
      </c>
      <c r="AG72" s="52">
        <f>'Temporary Relocation Numbers'!AG72*Assumptions!H$45</f>
        <v>10052.386422124226</v>
      </c>
      <c r="AH72" s="53">
        <f>'Temporary Relocation Numbers'!AH72*Assumptions!C$45</f>
        <v>25957180.405054975</v>
      </c>
      <c r="AI72" s="53">
        <f>'Temporary Relocation Numbers'!AI72*Assumptions!D$45</f>
        <v>44126488.194874689</v>
      </c>
      <c r="AJ72" s="53">
        <f>'Temporary Relocation Numbers'!AJ72*Assumptions!E$45</f>
        <v>35225248.987992361</v>
      </c>
      <c r="AK72" s="53">
        <f>'Temporary Relocation Numbers'!AK72*Assumptions!F$45</f>
        <v>12773399.957631156</v>
      </c>
      <c r="AL72" s="53">
        <f>'Temporary Relocation Numbers'!AL72*Assumptions!G$45</f>
        <v>10181673.290175056</v>
      </c>
      <c r="AM72" s="53">
        <f>'Temporary Relocation Numbers'!AM72*Assumptions!H$45</f>
        <v>5519572.8810219597</v>
      </c>
    </row>
    <row r="73" spans="1:39" x14ac:dyDescent="0.35">
      <c r="A73">
        <v>2092</v>
      </c>
      <c r="B73" s="51">
        <f>'Temporary Relocation Numbers'!B73*Assumptions!C$45</f>
        <v>0</v>
      </c>
      <c r="C73" s="51">
        <f>'Temporary Relocation Numbers'!C73*Assumptions!D$45</f>
        <v>0</v>
      </c>
      <c r="D73" s="51">
        <f>'Temporary Relocation Numbers'!D73*Assumptions!E$45</f>
        <v>0</v>
      </c>
      <c r="E73" s="51">
        <f>'Temporary Relocation Numbers'!E73*Assumptions!F$45</f>
        <v>0</v>
      </c>
      <c r="F73" s="51">
        <f>'Temporary Relocation Numbers'!F73*Assumptions!G$45</f>
        <v>0</v>
      </c>
      <c r="G73" s="51">
        <f>'Temporary Relocation Numbers'!G73*Assumptions!H$45</f>
        <v>0</v>
      </c>
      <c r="H73" s="52">
        <f>'Temporary Relocation Numbers'!H73*Assumptions!C$45</f>
        <v>46791.099649070457</v>
      </c>
      <c r="I73" s="52">
        <f>'Temporary Relocation Numbers'!I73*Assumptions!D$45</f>
        <v>48370.159719701944</v>
      </c>
      <c r="J73" s="52">
        <f>'Temporary Relocation Numbers'!J73*Assumptions!E$45</f>
        <v>33649.331514461352</v>
      </c>
      <c r="K73" s="52">
        <f>'Temporary Relocation Numbers'!K73*Assumptions!F$45</f>
        <v>24402.531955747614</v>
      </c>
      <c r="L73" s="52">
        <f>'Temporary Relocation Numbers'!L73*Assumptions!G$45</f>
        <v>25392.014671990131</v>
      </c>
      <c r="M73" s="52">
        <f>'Temporary Relocation Numbers'!M73*Assumptions!H$45</f>
        <v>11056.921015065971</v>
      </c>
      <c r="N73" s="53">
        <f>'Temporary Relocation Numbers'!N73*Assumptions!C$45</f>
        <v>28269024.12982465</v>
      </c>
      <c r="O73" s="53">
        <f>'Temporary Relocation Numbers'!O73*Assumptions!D$45</f>
        <v>48992422.257314108</v>
      </c>
      <c r="P73" s="53">
        <f>'Temporary Relocation Numbers'!P73*Assumptions!E$45</f>
        <v>39524705.803782687</v>
      </c>
      <c r="Q73" s="53">
        <f>'Temporary Relocation Numbers'!Q73*Assumptions!F$45</f>
        <v>12984257.005974527</v>
      </c>
      <c r="R73" s="53">
        <f>'Temporary Relocation Numbers'!R73*Assumptions!G$45</f>
        <v>10538382.947261918</v>
      </c>
      <c r="S73" s="53">
        <f>'Temporary Relocation Numbers'!S73*Assumptions!H$45</f>
        <v>6118567.5564860906</v>
      </c>
      <c r="U73">
        <v>2092</v>
      </c>
      <c r="V73" s="51">
        <f>'Temporary Relocation Numbers'!V73*Assumptions!C$45</f>
        <v>0</v>
      </c>
      <c r="W73" s="51">
        <f>'Temporary Relocation Numbers'!W73*Assumptions!D$45</f>
        <v>0</v>
      </c>
      <c r="X73" s="51">
        <f>'Temporary Relocation Numbers'!X73*Assumptions!E$45</f>
        <v>0</v>
      </c>
      <c r="Y73" s="51">
        <f>'Temporary Relocation Numbers'!Y73*Assumptions!F$45</f>
        <v>0</v>
      </c>
      <c r="Z73" s="51">
        <f>'Temporary Relocation Numbers'!Z73*Assumptions!G$45</f>
        <v>0</v>
      </c>
      <c r="AA73" s="51">
        <f>'Temporary Relocation Numbers'!AA73*Assumptions!H$45</f>
        <v>0</v>
      </c>
      <c r="AB73" s="52">
        <f>'Temporary Relocation Numbers'!AB73*Assumptions!C$45</f>
        <v>43561.375408645508</v>
      </c>
      <c r="AC73" s="52">
        <f>'Temporary Relocation Numbers'!AC73*Assumptions!D$45</f>
        <v>44171.241689018585</v>
      </c>
      <c r="AD73" s="52">
        <f>'Temporary Relocation Numbers'!AD73*Assumptions!E$45</f>
        <v>30405.594507646387</v>
      </c>
      <c r="AE73" s="52">
        <f>'Temporary Relocation Numbers'!AE73*Assumptions!F$45</f>
        <v>24339.739784213773</v>
      </c>
      <c r="AF73" s="52">
        <f>'Temporary Relocation Numbers'!AF73*Assumptions!G$45</f>
        <v>24873.332449359594</v>
      </c>
      <c r="AG73" s="52">
        <f>'Temporary Relocation Numbers'!AG73*Assumptions!H$45</f>
        <v>10113.035991388228</v>
      </c>
      <c r="AH73" s="53">
        <f>'Temporary Relocation Numbers'!AH73*Assumptions!C$45</f>
        <v>26317773.717459824</v>
      </c>
      <c r="AI73" s="53">
        <f>'Temporary Relocation Numbers'!AI73*Assumptions!D$45</f>
        <v>44739486.84475442</v>
      </c>
      <c r="AJ73" s="53">
        <f>'Temporary Relocation Numbers'!AJ73*Assumptions!E$45</f>
        <v>35714592.938862771</v>
      </c>
      <c r="AK73" s="53">
        <f>'Temporary Relocation Numbers'!AK73*Assumptions!F$45</f>
        <v>12950846.14128896</v>
      </c>
      <c r="AL73" s="53">
        <f>'Temporary Relocation Numbers'!AL73*Assumptions!G$45</f>
        <v>10323115.59015665</v>
      </c>
      <c r="AM73" s="53">
        <f>'Temporary Relocation Numbers'!AM73*Assumptions!H$45</f>
        <v>5596249.9714134904</v>
      </c>
    </row>
    <row r="74" spans="1:39" x14ac:dyDescent="0.35">
      <c r="A74">
        <v>2093</v>
      </c>
      <c r="B74" s="51">
        <f>'Temporary Relocation Numbers'!B74*Assumptions!C$45</f>
        <v>0</v>
      </c>
      <c r="C74" s="51">
        <f>'Temporary Relocation Numbers'!C74*Assumptions!D$45</f>
        <v>0</v>
      </c>
      <c r="D74" s="51">
        <f>'Temporary Relocation Numbers'!D74*Assumptions!E$45</f>
        <v>0</v>
      </c>
      <c r="E74" s="51">
        <f>'Temporary Relocation Numbers'!E74*Assumptions!F$45</f>
        <v>0</v>
      </c>
      <c r="F74" s="51">
        <f>'Temporary Relocation Numbers'!F74*Assumptions!G$45</f>
        <v>0</v>
      </c>
      <c r="G74" s="51">
        <f>'Temporary Relocation Numbers'!G74*Assumptions!H$45</f>
        <v>0</v>
      </c>
      <c r="H74" s="52">
        <f>'Temporary Relocation Numbers'!H74*Assumptions!C$45</f>
        <v>47073.406747100373</v>
      </c>
      <c r="I74" s="52">
        <f>'Temporary Relocation Numbers'!I74*Assumptions!D$45</f>
        <v>48661.99384038143</v>
      </c>
      <c r="J74" s="52">
        <f>'Temporary Relocation Numbers'!J74*Assumptions!E$45</f>
        <v>33852.349720952327</v>
      </c>
      <c r="K74" s="52">
        <f>'Temporary Relocation Numbers'!K74*Assumptions!F$45</f>
        <v>24549.76098076897</v>
      </c>
      <c r="L74" s="52">
        <f>'Temporary Relocation Numbers'!L74*Assumptions!G$45</f>
        <v>25545.213592916218</v>
      </c>
      <c r="M74" s="52">
        <f>'Temporary Relocation Numbers'!M74*Assumptions!H$45</f>
        <v>11123.631293480452</v>
      </c>
      <c r="N74" s="53">
        <f>'Temporary Relocation Numbers'!N74*Assumptions!C$45</f>
        <v>28661733.233446751</v>
      </c>
      <c r="O74" s="53">
        <f>'Temporary Relocation Numbers'!O74*Assumptions!D$45</f>
        <v>49673017.743758447</v>
      </c>
      <c r="P74" s="53">
        <f>'Temporary Relocation Numbers'!P74*Assumptions!E$45</f>
        <v>40073777.173061214</v>
      </c>
      <c r="Q74" s="53">
        <f>'Temporary Relocation Numbers'!Q74*Assumptions!F$45</f>
        <v>13164632.384572603</v>
      </c>
      <c r="R74" s="53">
        <f>'Temporary Relocation Numbers'!R74*Assumptions!G$45</f>
        <v>10684780.605060065</v>
      </c>
      <c r="S74" s="53">
        <f>'Temporary Relocation Numbers'!S74*Assumptions!H$45</f>
        <v>6203565.7923475048</v>
      </c>
      <c r="U74">
        <v>2093</v>
      </c>
      <c r="V74" s="51">
        <f>'Temporary Relocation Numbers'!V74*Assumptions!C$45</f>
        <v>0</v>
      </c>
      <c r="W74" s="51">
        <f>'Temporary Relocation Numbers'!W74*Assumptions!D$45</f>
        <v>0</v>
      </c>
      <c r="X74" s="51">
        <f>'Temporary Relocation Numbers'!X74*Assumptions!E$45</f>
        <v>0</v>
      </c>
      <c r="Y74" s="51">
        <f>'Temporary Relocation Numbers'!Y74*Assumptions!F$45</f>
        <v>0</v>
      </c>
      <c r="Z74" s="51">
        <f>'Temporary Relocation Numbers'!Z74*Assumptions!G$45</f>
        <v>0</v>
      </c>
      <c r="AA74" s="51">
        <f>'Temporary Relocation Numbers'!AA74*Assumptions!H$45</f>
        <v>0</v>
      </c>
      <c r="AB74" s="52">
        <f>'Temporary Relocation Numbers'!AB74*Assumptions!C$45</f>
        <v>43824.196448758645</v>
      </c>
      <c r="AC74" s="52">
        <f>'Temporary Relocation Numbers'!AC74*Assumptions!D$45</f>
        <v>44437.742266075504</v>
      </c>
      <c r="AD74" s="52">
        <f>'Temporary Relocation Numbers'!AD74*Assumptions!E$45</f>
        <v>30589.042112291401</v>
      </c>
      <c r="AE74" s="52">
        <f>'Temporary Relocation Numbers'!AE74*Assumptions!F$45</f>
        <v>24486.589962064234</v>
      </c>
      <c r="AF74" s="52">
        <f>'Temporary Relocation Numbers'!AF74*Assumptions!G$45</f>
        <v>25023.40197870975</v>
      </c>
      <c r="AG74" s="52">
        <f>'Temporary Relocation Numbers'!AG74*Assumptions!H$45</f>
        <v>10174.051480752936</v>
      </c>
      <c r="AH74" s="53">
        <f>'Temporary Relocation Numbers'!AH74*Assumptions!C$45</f>
        <v>26683376.338846698</v>
      </c>
      <c r="AI74" s="53">
        <f>'Temporary Relocation Numbers'!AI74*Assumptions!D$45</f>
        <v>45361001.181246124</v>
      </c>
      <c r="AJ74" s="53">
        <f>'Temporary Relocation Numbers'!AJ74*Assumptions!E$45</f>
        <v>36210734.783548944</v>
      </c>
      <c r="AK74" s="53">
        <f>'Temporary Relocation Numbers'!AK74*Assumptions!F$45</f>
        <v>13130757.381094633</v>
      </c>
      <c r="AL74" s="53">
        <f>'Temporary Relocation Numbers'!AL74*Assumptions!G$45</f>
        <v>10466522.785657275</v>
      </c>
      <c r="AM74" s="53">
        <f>'Temporary Relocation Numbers'!AM74*Assumptions!H$45</f>
        <v>5673992.2486079931</v>
      </c>
    </row>
    <row r="75" spans="1:39" x14ac:dyDescent="0.35">
      <c r="A75">
        <v>2094</v>
      </c>
      <c r="B75" s="51">
        <f>'Temporary Relocation Numbers'!B75*Assumptions!C$45</f>
        <v>0</v>
      </c>
      <c r="C75" s="51">
        <f>'Temporary Relocation Numbers'!C75*Assumptions!D$45</f>
        <v>0</v>
      </c>
      <c r="D75" s="51">
        <f>'Temporary Relocation Numbers'!D75*Assumptions!E$45</f>
        <v>0</v>
      </c>
      <c r="E75" s="51">
        <f>'Temporary Relocation Numbers'!E75*Assumptions!F$45</f>
        <v>0</v>
      </c>
      <c r="F75" s="51">
        <f>'Temporary Relocation Numbers'!F75*Assumptions!G$45</f>
        <v>0</v>
      </c>
      <c r="G75" s="51">
        <f>'Temporary Relocation Numbers'!G75*Assumptions!H$45</f>
        <v>0</v>
      </c>
      <c r="H75" s="52">
        <f>'Temporary Relocation Numbers'!H75*Assumptions!C$45</f>
        <v>47357.417102762534</v>
      </c>
      <c r="I75" s="52">
        <f>'Temporary Relocation Numbers'!I75*Assumptions!D$45</f>
        <v>48955.588698558706</v>
      </c>
      <c r="J75" s="52">
        <f>'Temporary Relocation Numbers'!J75*Assumptions!E$45</f>
        <v>34056.592807413013</v>
      </c>
      <c r="K75" s="52">
        <f>'Temporary Relocation Numbers'!K75*Assumptions!F$45</f>
        <v>24697.878290081793</v>
      </c>
      <c r="L75" s="52">
        <f>'Temporary Relocation Numbers'!L75*Assumptions!G$45</f>
        <v>25699.3368166074</v>
      </c>
      <c r="M75" s="52">
        <f>'Temporary Relocation Numbers'!M75*Assumptions!H$45</f>
        <v>11190.74405837739</v>
      </c>
      <c r="N75" s="53">
        <f>'Temporary Relocation Numbers'!N75*Assumptions!C$45</f>
        <v>29059897.793874115</v>
      </c>
      <c r="O75" s="53">
        <f>'Temporary Relocation Numbers'!O75*Assumptions!D$45</f>
        <v>50363067.962074086</v>
      </c>
      <c r="P75" s="53">
        <f>'Temporary Relocation Numbers'!P75*Assumptions!E$45</f>
        <v>40630476.160621271</v>
      </c>
      <c r="Q75" s="53">
        <f>'Temporary Relocation Numbers'!Q75*Assumptions!F$45</f>
        <v>13347513.511261564</v>
      </c>
      <c r="R75" s="53">
        <f>'Temporary Relocation Numbers'!R75*Assumptions!G$45</f>
        <v>10833211.997475373</v>
      </c>
      <c r="S75" s="53">
        <f>'Temporary Relocation Numbers'!S75*Assumptions!H$45</f>
        <v>6289744.8111344734</v>
      </c>
      <c r="U75">
        <v>2094</v>
      </c>
      <c r="V75" s="51">
        <f>'Temporary Relocation Numbers'!V75*Assumptions!C$45</f>
        <v>0</v>
      </c>
      <c r="W75" s="51">
        <f>'Temporary Relocation Numbers'!W75*Assumptions!D$45</f>
        <v>0</v>
      </c>
      <c r="X75" s="51">
        <f>'Temporary Relocation Numbers'!X75*Assumptions!E$45</f>
        <v>0</v>
      </c>
      <c r="Y75" s="51">
        <f>'Temporary Relocation Numbers'!Y75*Assumptions!F$45</f>
        <v>0</v>
      </c>
      <c r="Z75" s="51">
        <f>'Temporary Relocation Numbers'!Z75*Assumptions!G$45</f>
        <v>0</v>
      </c>
      <c r="AA75" s="51">
        <f>'Temporary Relocation Numbers'!AA75*Assumptions!H$45</f>
        <v>0</v>
      </c>
      <c r="AB75" s="52">
        <f>'Temporary Relocation Numbers'!AB75*Assumptions!C$45</f>
        <v>44088.603180289436</v>
      </c>
      <c r="AC75" s="52">
        <f>'Temporary Relocation Numbers'!AC75*Assumptions!D$45</f>
        <v>44705.850734485612</v>
      </c>
      <c r="AD75" s="52">
        <f>'Temporary Relocation Numbers'!AD75*Assumptions!E$45</f>
        <v>30773.596520608407</v>
      </c>
      <c r="AE75" s="52">
        <f>'Temporary Relocation Numbers'!AE75*Assumptions!F$45</f>
        <v>24634.326138488454</v>
      </c>
      <c r="AF75" s="52">
        <f>'Temporary Relocation Numbers'!AF75*Assumptions!G$45</f>
        <v>25174.376930109203</v>
      </c>
      <c r="AG75" s="52">
        <f>'Temporary Relocation Numbers'!AG75*Assumptions!H$45</f>
        <v>10235.435097942522</v>
      </c>
      <c r="AH75" s="53">
        <f>'Temporary Relocation Numbers'!AH75*Assumptions!C$45</f>
        <v>27054057.857795347</v>
      </c>
      <c r="AI75" s="53">
        <f>'Temporary Relocation Numbers'!AI75*Assumptions!D$45</f>
        <v>45991149.503009148</v>
      </c>
      <c r="AJ75" s="53">
        <f>'Temporary Relocation Numbers'!AJ75*Assumptions!E$45</f>
        <v>36713768.95738665</v>
      </c>
      <c r="AK75" s="53">
        <f>'Temporary Relocation Numbers'!AK75*Assumptions!F$45</f>
        <v>13313167.921243718</v>
      </c>
      <c r="AL75" s="53">
        <f>'Temporary Relocation Numbers'!AL75*Assumptions!G$45</f>
        <v>10611922.172714971</v>
      </c>
      <c r="AM75" s="53">
        <f>'Temporary Relocation Numbers'!AM75*Assumptions!H$45</f>
        <v>5752814.5100230491</v>
      </c>
    </row>
    <row r="76" spans="1:39" x14ac:dyDescent="0.35">
      <c r="A76">
        <v>2095</v>
      </c>
      <c r="B76" s="51">
        <f>'Temporary Relocation Numbers'!B76*Assumptions!C$45</f>
        <v>0</v>
      </c>
      <c r="C76" s="51">
        <f>'Temporary Relocation Numbers'!C76*Assumptions!D$45</f>
        <v>0</v>
      </c>
      <c r="D76" s="51">
        <f>'Temporary Relocation Numbers'!D76*Assumptions!E$45</f>
        <v>0</v>
      </c>
      <c r="E76" s="51">
        <f>'Temporary Relocation Numbers'!E76*Assumptions!F$45</f>
        <v>0</v>
      </c>
      <c r="F76" s="51">
        <f>'Temporary Relocation Numbers'!F76*Assumptions!G$45</f>
        <v>0</v>
      </c>
      <c r="G76" s="51">
        <f>'Temporary Relocation Numbers'!G76*Assumptions!H$45</f>
        <v>0</v>
      </c>
      <c r="H76" s="52">
        <f>'Temporary Relocation Numbers'!H76*Assumptions!C$45</f>
        <v>47643.140992406967</v>
      </c>
      <c r="I76" s="52">
        <f>'Temporary Relocation Numbers'!I76*Assumptions!D$45</f>
        <v>49250.954917379997</v>
      </c>
      <c r="J76" s="52">
        <f>'Temporary Relocation Numbers'!J76*Assumptions!E$45</f>
        <v>34262.068163973439</v>
      </c>
      <c r="K76" s="52">
        <f>'Temporary Relocation Numbers'!K76*Assumptions!F$45</f>
        <v>24846.889243016467</v>
      </c>
      <c r="L76" s="52">
        <f>'Temporary Relocation Numbers'!L76*Assumptions!G$45</f>
        <v>25854.389919706122</v>
      </c>
      <c r="M76" s="52">
        <f>'Temporary Relocation Numbers'!M76*Assumptions!H$45</f>
        <v>11258.261738098747</v>
      </c>
      <c r="N76" s="53">
        <f>'Temporary Relocation Numbers'!N76*Assumptions!C$45</f>
        <v>29463593.597506113</v>
      </c>
      <c r="O76" s="53">
        <f>'Temporary Relocation Numbers'!O76*Assumptions!D$45</f>
        <v>51062704.255998299</v>
      </c>
      <c r="P76" s="53">
        <f>'Temporary Relocation Numbers'!P76*Assumptions!E$45</f>
        <v>41194908.728208289</v>
      </c>
      <c r="Q76" s="53">
        <f>'Temporary Relocation Numbers'!Q76*Assumptions!F$45</f>
        <v>13532935.195523424</v>
      </c>
      <c r="R76" s="53">
        <f>'Temporary Relocation Numbers'!R76*Assumptions!G$45</f>
        <v>10983705.376848459</v>
      </c>
      <c r="S76" s="53">
        <f>'Temporary Relocation Numbers'!S76*Assumptions!H$45</f>
        <v>6377121.0161088221</v>
      </c>
      <c r="U76">
        <v>2095</v>
      </c>
      <c r="V76" s="51">
        <f>'Temporary Relocation Numbers'!V76*Assumptions!C$45</f>
        <v>0</v>
      </c>
      <c r="W76" s="51">
        <f>'Temporary Relocation Numbers'!W76*Assumptions!D$45</f>
        <v>0</v>
      </c>
      <c r="X76" s="51">
        <f>'Temporary Relocation Numbers'!X76*Assumptions!E$45</f>
        <v>0</v>
      </c>
      <c r="Y76" s="51">
        <f>'Temporary Relocation Numbers'!Y76*Assumptions!F$45</f>
        <v>0</v>
      </c>
      <c r="Z76" s="51">
        <f>'Temporary Relocation Numbers'!Z76*Assumptions!G$45</f>
        <v>0</v>
      </c>
      <c r="AA76" s="51">
        <f>'Temporary Relocation Numbers'!AA76*Assumptions!H$45</f>
        <v>0</v>
      </c>
      <c r="AB76" s="52">
        <f>'Temporary Relocation Numbers'!AB76*Assumptions!C$45</f>
        <v>44354.605170269744</v>
      </c>
      <c r="AC76" s="52">
        <f>'Temporary Relocation Numbers'!AC76*Assumptions!D$45</f>
        <v>44975.57679522079</v>
      </c>
      <c r="AD76" s="52">
        <f>'Temporary Relocation Numbers'!AD76*Assumptions!E$45</f>
        <v>30959.264410331718</v>
      </c>
      <c r="AE76" s="52">
        <f>'Temporary Relocation Numbers'!AE76*Assumptions!F$45</f>
        <v>24782.953659026272</v>
      </c>
      <c r="AF76" s="52">
        <f>'Temporary Relocation Numbers'!AF76*Assumptions!G$45</f>
        <v>25326.262766286414</v>
      </c>
      <c r="AG76" s="52">
        <f>'Temporary Relocation Numbers'!AG76*Assumptions!H$45</f>
        <v>10297.189064001133</v>
      </c>
      <c r="AH76" s="53">
        <f>'Temporary Relocation Numbers'!AH76*Assumptions!C$45</f>
        <v>27429888.829599775</v>
      </c>
      <c r="AI76" s="53">
        <f>'Temporary Relocation Numbers'!AI76*Assumptions!D$45</f>
        <v>46630051.752090372</v>
      </c>
      <c r="AJ76" s="53">
        <f>'Temporary Relocation Numbers'!AJ76*Assumptions!E$45</f>
        <v>37223791.207593463</v>
      </c>
      <c r="AK76" s="53">
        <f>'Temporary Relocation Numbers'!AK76*Assumptions!F$45</f>
        <v>13498112.481647063</v>
      </c>
      <c r="AL76" s="53">
        <f>'Temporary Relocation Numbers'!AL76*Assumptions!G$45</f>
        <v>10759341.426560296</v>
      </c>
      <c r="AM76" s="53">
        <f>'Temporary Relocation Numbers'!AM76*Assumptions!H$45</f>
        <v>5832731.7586397706</v>
      </c>
    </row>
    <row r="77" spans="1:39" x14ac:dyDescent="0.35">
      <c r="A77">
        <v>2096</v>
      </c>
      <c r="B77" s="51">
        <f>'Temporary Relocation Numbers'!B77*Assumptions!C$45</f>
        <v>0</v>
      </c>
      <c r="C77" s="51">
        <f>'Temporary Relocation Numbers'!C77*Assumptions!D$45</f>
        <v>0</v>
      </c>
      <c r="D77" s="51">
        <f>'Temporary Relocation Numbers'!D77*Assumptions!E$45</f>
        <v>0</v>
      </c>
      <c r="E77" s="51">
        <f>'Temporary Relocation Numbers'!E77*Assumptions!F$45</f>
        <v>0</v>
      </c>
      <c r="F77" s="51">
        <f>'Temporary Relocation Numbers'!F77*Assumptions!G$45</f>
        <v>0</v>
      </c>
      <c r="G77" s="51">
        <f>'Temporary Relocation Numbers'!G77*Assumptions!H$45</f>
        <v>0</v>
      </c>
      <c r="H77" s="52">
        <f>'Temporary Relocation Numbers'!H77*Assumptions!C$45</f>
        <v>47930.588754384567</v>
      </c>
      <c r="I77" s="52">
        <f>'Temporary Relocation Numbers'!I77*Assumptions!D$45</f>
        <v>49548.103184084684</v>
      </c>
      <c r="J77" s="52">
        <f>'Temporary Relocation Numbers'!J77*Assumptions!E$45</f>
        <v>34468.783225350853</v>
      </c>
      <c r="K77" s="52">
        <f>'Temporary Relocation Numbers'!K77*Assumptions!F$45</f>
        <v>24996.799231238037</v>
      </c>
      <c r="L77" s="52">
        <f>'Temporary Relocation Numbers'!L77*Assumptions!G$45</f>
        <v>26010.378512500632</v>
      </c>
      <c r="M77" s="52">
        <f>'Temporary Relocation Numbers'!M77*Assumptions!H$45</f>
        <v>11326.186775637523</v>
      </c>
      <c r="N77" s="53">
        <f>'Temporary Relocation Numbers'!N77*Assumptions!C$45</f>
        <v>29872897.483555529</v>
      </c>
      <c r="O77" s="53">
        <f>'Temporary Relocation Numbers'!O77*Assumptions!D$45</f>
        <v>51772059.793876134</v>
      </c>
      <c r="P77" s="53">
        <f>'Temporary Relocation Numbers'!P77*Assumptions!E$45</f>
        <v>41767182.309572592</v>
      </c>
      <c r="Q77" s="53">
        <f>'Temporary Relocation Numbers'!Q77*Assumptions!F$45</f>
        <v>13720932.730408365</v>
      </c>
      <c r="R77" s="53">
        <f>'Temporary Relocation Numbers'!R77*Assumptions!G$45</f>
        <v>11136289.387997275</v>
      </c>
      <c r="S77" s="53">
        <f>'Temporary Relocation Numbers'!S77*Assumptions!H$45</f>
        <v>6465711.0384040559</v>
      </c>
      <c r="U77">
        <v>2096</v>
      </c>
      <c r="V77" s="51">
        <f>'Temporary Relocation Numbers'!V77*Assumptions!C$45</f>
        <v>0</v>
      </c>
      <c r="W77" s="51">
        <f>'Temporary Relocation Numbers'!W77*Assumptions!D$45</f>
        <v>0</v>
      </c>
      <c r="X77" s="51">
        <f>'Temporary Relocation Numbers'!X77*Assumptions!E$45</f>
        <v>0</v>
      </c>
      <c r="Y77" s="51">
        <f>'Temporary Relocation Numbers'!Y77*Assumptions!F$45</f>
        <v>0</v>
      </c>
      <c r="Z77" s="51">
        <f>'Temporary Relocation Numbers'!Z77*Assumptions!G$45</f>
        <v>0</v>
      </c>
      <c r="AA77" s="51">
        <f>'Temporary Relocation Numbers'!AA77*Assumptions!H$45</f>
        <v>0</v>
      </c>
      <c r="AB77" s="52">
        <f>'Temporary Relocation Numbers'!AB77*Assumptions!C$45</f>
        <v>44622.212043452739</v>
      </c>
      <c r="AC77" s="52">
        <f>'Temporary Relocation Numbers'!AC77*Assumptions!D$45</f>
        <v>45246.930207782287</v>
      </c>
      <c r="AD77" s="52">
        <f>'Temporary Relocation Numbers'!AD77*Assumptions!E$45</f>
        <v>31146.052499484806</v>
      </c>
      <c r="AE77" s="52">
        <f>'Temporary Relocation Numbers'!AE77*Assumptions!F$45</f>
        <v>24932.477901469003</v>
      </c>
      <c r="AF77" s="52">
        <f>'Temporary Relocation Numbers'!AF77*Assumptions!G$45</f>
        <v>25479.06498292839</v>
      </c>
      <c r="AG77" s="52">
        <f>'Temporary Relocation Numbers'!AG77*Assumptions!H$45</f>
        <v>10359.315613373246</v>
      </c>
      <c r="AH77" s="53">
        <f>'Temporary Relocation Numbers'!AH77*Assumptions!C$45</f>
        <v>27810940.789697725</v>
      </c>
      <c r="AI77" s="53">
        <f>'Temporary Relocation Numbers'!AI77*Assumptions!D$45</f>
        <v>47277829.536753818</v>
      </c>
      <c r="AJ77" s="53">
        <f>'Temporary Relocation Numbers'!AJ77*Assumptions!E$45</f>
        <v>37740898.611493111</v>
      </c>
      <c r="AK77" s="53">
        <f>'Temporary Relocation Numbers'!AK77*Assumptions!F$45</f>
        <v>13685626.264539387</v>
      </c>
      <c r="AL77" s="53">
        <f>'Temporary Relocation Numbers'!AL77*Assumptions!G$45</f>
        <v>10908808.606884031</v>
      </c>
      <c r="AM77" s="53">
        <f>'Temporary Relocation Numbers'!AM77*Assumptions!H$45</f>
        <v>5913759.2058584709</v>
      </c>
    </row>
    <row r="78" spans="1:39" x14ac:dyDescent="0.35">
      <c r="A78">
        <v>2097</v>
      </c>
      <c r="B78" s="51">
        <f>'Temporary Relocation Numbers'!B78*Assumptions!C$45</f>
        <v>0</v>
      </c>
      <c r="C78" s="51">
        <f>'Temporary Relocation Numbers'!C78*Assumptions!D$45</f>
        <v>0</v>
      </c>
      <c r="D78" s="51">
        <f>'Temporary Relocation Numbers'!D78*Assumptions!E$45</f>
        <v>0</v>
      </c>
      <c r="E78" s="51">
        <f>'Temporary Relocation Numbers'!E78*Assumptions!F$45</f>
        <v>0</v>
      </c>
      <c r="F78" s="51">
        <f>'Temporary Relocation Numbers'!F78*Assumptions!G$45</f>
        <v>0</v>
      </c>
      <c r="G78" s="51">
        <f>'Temporary Relocation Numbers'!G78*Assumptions!H$45</f>
        <v>0</v>
      </c>
      <c r="H78" s="52">
        <f>'Temporary Relocation Numbers'!H78*Assumptions!C$45</f>
        <v>48219.770789421098</v>
      </c>
      <c r="I78" s="52">
        <f>'Temporary Relocation Numbers'!I78*Assumptions!D$45</f>
        <v>49847.044250392006</v>
      </c>
      <c r="J78" s="52">
        <f>'Temporary Relocation Numbers'!J78*Assumptions!E$45</f>
        <v>34676.745471118767</v>
      </c>
      <c r="K78" s="52">
        <f>'Temporary Relocation Numbers'!K78*Assumptions!F$45</f>
        <v>25147.61367894139</v>
      </c>
      <c r="L78" s="52">
        <f>'Temporary Relocation Numbers'!L78*Assumptions!G$45</f>
        <v>26167.308239128022</v>
      </c>
      <c r="M78" s="52">
        <f>'Temporary Relocation Numbers'!M78*Assumptions!H$45</f>
        <v>11394.521628726161</v>
      </c>
      <c r="N78" s="53">
        <f>'Temporary Relocation Numbers'!N78*Assumptions!C$45</f>
        <v>30287887.358674172</v>
      </c>
      <c r="O78" s="53">
        <f>'Temporary Relocation Numbers'!O78*Assumptions!D$45</f>
        <v>52491269.594007574</v>
      </c>
      <c r="P78" s="53">
        <f>'Temporary Relocation Numbers'!P78*Assumptions!E$45</f>
        <v>42347405.830918275</v>
      </c>
      <c r="Q78" s="53">
        <f>'Temporary Relocation Numbers'!Q78*Assumptions!F$45</f>
        <v>13911541.899252389</v>
      </c>
      <c r="R78" s="53">
        <f>'Temporary Relocation Numbers'!R78*Assumptions!G$45</f>
        <v>11290993.073669346</v>
      </c>
      <c r="S78" s="53">
        <f>'Temporary Relocation Numbers'!S78*Assumptions!H$45</f>
        <v>6555531.7401909353</v>
      </c>
      <c r="U78">
        <v>2097</v>
      </c>
      <c r="V78" s="51">
        <f>'Temporary Relocation Numbers'!V78*Assumptions!C$45</f>
        <v>0</v>
      </c>
      <c r="W78" s="51">
        <f>'Temporary Relocation Numbers'!W78*Assumptions!D$45</f>
        <v>0</v>
      </c>
      <c r="X78" s="51">
        <f>'Temporary Relocation Numbers'!X78*Assumptions!E$45</f>
        <v>0</v>
      </c>
      <c r="Y78" s="51">
        <f>'Temporary Relocation Numbers'!Y78*Assumptions!F$45</f>
        <v>0</v>
      </c>
      <c r="Z78" s="51">
        <f>'Temporary Relocation Numbers'!Z78*Assumptions!G$45</f>
        <v>0</v>
      </c>
      <c r="AA78" s="51">
        <f>'Temporary Relocation Numbers'!AA78*Assumptions!H$45</f>
        <v>0</v>
      </c>
      <c r="AB78" s="52">
        <f>'Temporary Relocation Numbers'!AB78*Assumptions!C$45</f>
        <v>44891.43348266105</v>
      </c>
      <c r="AC78" s="52">
        <f>'Temporary Relocation Numbers'!AC78*Assumptions!D$45</f>
        <v>45519.920790553821</v>
      </c>
      <c r="AD78" s="52">
        <f>'Temporary Relocation Numbers'!AD78*Assumptions!E$45</f>
        <v>31333.967546623295</v>
      </c>
      <c r="AE78" s="52">
        <f>'Temporary Relocation Numbers'!AE78*Assumptions!F$45</f>
        <v>25082.904276054069</v>
      </c>
      <c r="AF78" s="52">
        <f>'Temporary Relocation Numbers'!AF78*Assumptions!G$45</f>
        <v>25632.78910887953</v>
      </c>
      <c r="AG78" s="52">
        <f>'Temporary Relocation Numbers'!AG78*Assumptions!H$45</f>
        <v>10421.816993984536</v>
      </c>
      <c r="AH78" s="53">
        <f>'Temporary Relocation Numbers'!AH78*Assumptions!C$45</f>
        <v>28197286.267286625</v>
      </c>
      <c r="AI78" s="53">
        <f>'Temporary Relocation Numbers'!AI78*Assumptions!D$45</f>
        <v>47934606.154627509</v>
      </c>
      <c r="AJ78" s="53">
        <f>'Temporary Relocation Numbers'!AJ78*Assumptions!E$45</f>
        <v>38265189.594993137</v>
      </c>
      <c r="AK78" s="53">
        <f>'Temporary Relocation Numbers'!AK78*Assumptions!F$45</f>
        <v>13875744.961179636</v>
      </c>
      <c r="AL78" s="53">
        <f>'Temporary Relocation Numbers'!AL78*Assumptions!G$45</f>
        <v>11060352.163178029</v>
      </c>
      <c r="AM78" s="53">
        <f>'Temporary Relocation Numbers'!AM78*Assumptions!H$45</f>
        <v>5995912.2743939832</v>
      </c>
    </row>
    <row r="79" spans="1:39" x14ac:dyDescent="0.35">
      <c r="A79">
        <v>2098</v>
      </c>
      <c r="B79" s="51">
        <f>'Temporary Relocation Numbers'!B79*Assumptions!C$45</f>
        <v>0</v>
      </c>
      <c r="C79" s="51">
        <f>'Temporary Relocation Numbers'!C79*Assumptions!D$45</f>
        <v>0</v>
      </c>
      <c r="D79" s="51">
        <f>'Temporary Relocation Numbers'!D79*Assumptions!E$45</f>
        <v>0</v>
      </c>
      <c r="E79" s="51">
        <f>'Temporary Relocation Numbers'!E79*Assumptions!F$45</f>
        <v>0</v>
      </c>
      <c r="F79" s="51">
        <f>'Temporary Relocation Numbers'!F79*Assumptions!G$45</f>
        <v>0</v>
      </c>
      <c r="G79" s="51">
        <f>'Temporary Relocation Numbers'!G79*Assumptions!H$45</f>
        <v>0</v>
      </c>
      <c r="H79" s="52">
        <f>'Temporary Relocation Numbers'!H79*Assumptions!C$45</f>
        <v>48510.697560993562</v>
      </c>
      <c r="I79" s="52">
        <f>'Temporary Relocation Numbers'!I79*Assumptions!D$45</f>
        <v>50147.7889328901</v>
      </c>
      <c r="J79" s="52">
        <f>'Temporary Relocation Numbers'!J79*Assumptions!E$45</f>
        <v>34885.962425977574</v>
      </c>
      <c r="K79" s="52">
        <f>'Temporary Relocation Numbers'!K79*Assumptions!F$45</f>
        <v>25299.338043047472</v>
      </c>
      <c r="L79" s="52">
        <f>'Temporary Relocation Numbers'!L79*Assumptions!G$45</f>
        <v>26325.18477777845</v>
      </c>
      <c r="M79" s="52">
        <f>'Temporary Relocation Numbers'!M79*Assumptions!H$45</f>
        <v>11463.268769925453</v>
      </c>
      <c r="N79" s="53">
        <f>'Temporary Relocation Numbers'!N79*Assumptions!C$45</f>
        <v>30708642.211781505</v>
      </c>
      <c r="O79" s="53">
        <f>'Temporary Relocation Numbers'!O79*Assumptions!D$45</f>
        <v>53220470.550346926</v>
      </c>
      <c r="P79" s="53">
        <f>'Temporary Relocation Numbers'!P79*Assumptions!E$45</f>
        <v>42935689.731636137</v>
      </c>
      <c r="Q79" s="53">
        <f>'Temporary Relocation Numbers'!Q79*Assumptions!F$45</f>
        <v>14104798.98248834</v>
      </c>
      <c r="R79" s="53">
        <f>'Temporary Relocation Numbers'!R79*Assumptions!G$45</f>
        <v>11447845.880069757</v>
      </c>
      <c r="S79" s="53">
        <f>'Temporary Relocation Numbers'!S79*Assumptions!H$45</f>
        <v>6646600.2178870058</v>
      </c>
      <c r="U79">
        <v>2098</v>
      </c>
      <c r="V79" s="51">
        <f>'Temporary Relocation Numbers'!V79*Assumptions!C$45</f>
        <v>0</v>
      </c>
      <c r="W79" s="51">
        <f>'Temporary Relocation Numbers'!W79*Assumptions!D$45</f>
        <v>0</v>
      </c>
      <c r="X79" s="51">
        <f>'Temporary Relocation Numbers'!X79*Assumptions!E$45</f>
        <v>0</v>
      </c>
      <c r="Y79" s="51">
        <f>'Temporary Relocation Numbers'!Y79*Assumptions!F$45</f>
        <v>0</v>
      </c>
      <c r="Z79" s="51">
        <f>'Temporary Relocation Numbers'!Z79*Assumptions!G$45</f>
        <v>0</v>
      </c>
      <c r="AA79" s="51">
        <f>'Temporary Relocation Numbers'!AA79*Assumptions!H$45</f>
        <v>0</v>
      </c>
      <c r="AB79" s="52">
        <f>'Temporary Relocation Numbers'!AB79*Assumptions!C$45</f>
        <v>45162.279229137224</v>
      </c>
      <c r="AC79" s="52">
        <f>'Temporary Relocation Numbers'!AC79*Assumptions!D$45</f>
        <v>45794.558421156878</v>
      </c>
      <c r="AD79" s="52">
        <f>'Temporary Relocation Numbers'!AD79*Assumptions!E$45</f>
        <v>31523.016351079561</v>
      </c>
      <c r="AE79" s="52">
        <f>'Temporary Relocation Numbers'!AE79*Assumptions!F$45</f>
        <v>25234.238225660782</v>
      </c>
      <c r="AF79" s="52">
        <f>'Temporary Relocation Numbers'!AF79*Assumptions!G$45</f>
        <v>25787.440706341702</v>
      </c>
      <c r="AG79" s="52">
        <f>'Temporary Relocation Numbers'!AG79*Assumptions!H$45</f>
        <v>10484.695467323194</v>
      </c>
      <c r="AH79" s="53">
        <f>'Temporary Relocation Numbers'!AH79*Assumptions!C$45</f>
        <v>28588998.799128823</v>
      </c>
      <c r="AI79" s="53">
        <f>'Temporary Relocation Numbers'!AI79*Assumptions!D$45</f>
        <v>48600506.616171986</v>
      </c>
      <c r="AJ79" s="53">
        <f>'Temporary Relocation Numbers'!AJ79*Assumptions!E$45</f>
        <v>38796763.951319255</v>
      </c>
      <c r="AK79" s="53">
        <f>'Temporary Relocation Numbers'!AK79*Assumptions!F$45</f>
        <v>14068504.758644478</v>
      </c>
      <c r="AL79" s="53">
        <f>'Temporary Relocation Numbers'!AL79*Assumptions!G$45</f>
        <v>11214000.940150267</v>
      </c>
      <c r="AM79" s="53">
        <f>'Temporary Relocation Numbers'!AM79*Assumptions!H$45</f>
        <v>6079206.6012112219</v>
      </c>
    </row>
    <row r="80" spans="1:39" x14ac:dyDescent="0.35">
      <c r="A80">
        <v>2099</v>
      </c>
      <c r="B80" s="51">
        <f>'Temporary Relocation Numbers'!B80*Assumptions!C$45</f>
        <v>0</v>
      </c>
      <c r="C80" s="51">
        <f>'Temporary Relocation Numbers'!C80*Assumptions!D$45</f>
        <v>0</v>
      </c>
      <c r="D80" s="51">
        <f>'Temporary Relocation Numbers'!D80*Assumptions!E$45</f>
        <v>0</v>
      </c>
      <c r="E80" s="51">
        <f>'Temporary Relocation Numbers'!E80*Assumptions!F$45</f>
        <v>0</v>
      </c>
      <c r="F80" s="51">
        <f>'Temporary Relocation Numbers'!F80*Assumptions!G$45</f>
        <v>0</v>
      </c>
      <c r="G80" s="51">
        <f>'Temporary Relocation Numbers'!G80*Assumptions!H$45</f>
        <v>0</v>
      </c>
      <c r="H80" s="52">
        <f>'Temporary Relocation Numbers'!H80*Assumptions!C$45</f>
        <v>48803.379595708757</v>
      </c>
      <c r="I80" s="52">
        <f>'Temporary Relocation Numbers'!I80*Assumptions!D$45</f>
        <v>50450.348113427382</v>
      </c>
      <c r="J80" s="52">
        <f>'Temporary Relocation Numbers'!J80*Assumptions!E$45</f>
        <v>35096.441660026823</v>
      </c>
      <c r="K80" s="52">
        <f>'Temporary Relocation Numbers'!K80*Assumptions!F$45</f>
        <v>25451.977813400725</v>
      </c>
      <c r="L80" s="52">
        <f>'Temporary Relocation Numbers'!L80*Assumptions!G$45</f>
        <v>26484.01384090057</v>
      </c>
      <c r="M80" s="52">
        <f>'Temporary Relocation Numbers'!M80*Assumptions!H$45</f>
        <v>11532.430686714019</v>
      </c>
      <c r="N80" s="53">
        <f>'Temporary Relocation Numbers'!N80*Assumptions!C$45</f>
        <v>31135242.129099376</v>
      </c>
      <c r="O80" s="53">
        <f>'Temporary Relocation Numbers'!O80*Assumptions!D$45</f>
        <v>53959801.458559006</v>
      </c>
      <c r="P80" s="53">
        <f>'Temporary Relocation Numbers'!P80*Assumptions!E$45</f>
        <v>43532145.985324711</v>
      </c>
      <c r="Q80" s="53">
        <f>'Temporary Relocation Numbers'!Q80*Assumptions!F$45</f>
        <v>14300740.764551444</v>
      </c>
      <c r="R80" s="53">
        <f>'Temporary Relocation Numbers'!R80*Assumptions!G$45</f>
        <v>11606877.662465915</v>
      </c>
      <c r="S80" s="53">
        <f>'Temporary Relocation Numbers'!S80*Assumptions!H$45</f>
        <v>6738933.8054107055</v>
      </c>
      <c r="U80">
        <v>2099</v>
      </c>
      <c r="V80" s="51">
        <f>'Temporary Relocation Numbers'!V80*Assumptions!C$45</f>
        <v>0</v>
      </c>
      <c r="W80" s="51">
        <f>'Temporary Relocation Numbers'!W80*Assumptions!D$45</f>
        <v>0</v>
      </c>
      <c r="X80" s="51">
        <f>'Temporary Relocation Numbers'!X80*Assumptions!E$45</f>
        <v>0</v>
      </c>
      <c r="Y80" s="51">
        <f>'Temporary Relocation Numbers'!Y80*Assumptions!F$45</f>
        <v>0</v>
      </c>
      <c r="Z80" s="51">
        <f>'Temporary Relocation Numbers'!Z80*Assumptions!G$45</f>
        <v>0</v>
      </c>
      <c r="AA80" s="51">
        <f>'Temporary Relocation Numbers'!AA80*Assumptions!H$45</f>
        <v>0</v>
      </c>
      <c r="AB80" s="52">
        <f>'Temporary Relocation Numbers'!AB80*Assumptions!C$45</f>
        <v>45434.759082896067</v>
      </c>
      <c r="AC80" s="52">
        <f>'Temporary Relocation Numbers'!AC80*Assumptions!D$45</f>
        <v>46070.853036808112</v>
      </c>
      <c r="AD80" s="52">
        <f>'Temporary Relocation Numbers'!AD80*Assumptions!E$45</f>
        <v>31713.20575320872</v>
      </c>
      <c r="AE80" s="52">
        <f>'Temporary Relocation Numbers'!AE80*Assumptions!F$45</f>
        <v>25386.485226007211</v>
      </c>
      <c r="AF80" s="52">
        <f>'Temporary Relocation Numbers'!AF80*Assumptions!G$45</f>
        <v>25943.025371075484</v>
      </c>
      <c r="AG80" s="52">
        <f>'Temporary Relocation Numbers'!AG80*Assumptions!H$45</f>
        <v>10547.953308521764</v>
      </c>
      <c r="AH80" s="53">
        <f>'Temporary Relocation Numbers'!AH80*Assumptions!C$45</f>
        <v>28986152.943548467</v>
      </c>
      <c r="AI80" s="53">
        <f>'Temporary Relocation Numbers'!AI80*Assumptions!D$45</f>
        <v>49275657.668474488</v>
      </c>
      <c r="AJ80" s="53">
        <f>'Temporary Relocation Numbers'!AJ80*Assumptions!E$45</f>
        <v>39335722.860009924</v>
      </c>
      <c r="AK80" s="53">
        <f>'Temporary Relocation Numbers'!AK80*Assumptions!F$45</f>
        <v>14263942.346716063</v>
      </c>
      <c r="AL80" s="53">
        <f>'Temporary Relocation Numbers'!AL80*Assumptions!G$45</f>
        <v>11369784.183215154</v>
      </c>
      <c r="AM80" s="53">
        <f>'Temporary Relocation Numbers'!AM80*Assumptions!H$45</f>
        <v>6163658.040501493</v>
      </c>
    </row>
    <row r="81" spans="1:39" x14ac:dyDescent="0.35">
      <c r="A81">
        <v>2100</v>
      </c>
      <c r="B81" s="51">
        <f>'Temporary Relocation Numbers'!B81*Assumptions!C$45</f>
        <v>0</v>
      </c>
      <c r="C81" s="51">
        <f>'Temporary Relocation Numbers'!C81*Assumptions!D$45</f>
        <v>0</v>
      </c>
      <c r="D81" s="51">
        <f>'Temporary Relocation Numbers'!D81*Assumptions!E$45</f>
        <v>0</v>
      </c>
      <c r="E81" s="51">
        <f>'Temporary Relocation Numbers'!E81*Assumptions!F$45</f>
        <v>0</v>
      </c>
      <c r="F81" s="51">
        <f>'Temporary Relocation Numbers'!F81*Assumptions!G$45</f>
        <v>0</v>
      </c>
      <c r="G81" s="51">
        <f>'Temporary Relocation Numbers'!G81*Assumptions!H$45</f>
        <v>0</v>
      </c>
      <c r="H81" s="52">
        <f>'Temporary Relocation Numbers'!H81*Assumptions!C$45</f>
        <v>46707.606261882414</v>
      </c>
      <c r="I81" s="52">
        <f>'Temporary Relocation Numbers'!I81*Assumptions!D$45</f>
        <v>48283.848679694027</v>
      </c>
      <c r="J81" s="52">
        <f>'Temporary Relocation Numbers'!J81*Assumptions!E$45</f>
        <v>33589.288115485338</v>
      </c>
      <c r="K81" s="52">
        <f>'Temporary Relocation Numbers'!K81*Assumptions!F$45</f>
        <v>24358.98841724926</v>
      </c>
      <c r="L81" s="52">
        <f>'Temporary Relocation Numbers'!L81*Assumptions!G$45</f>
        <v>25346.705514300025</v>
      </c>
      <c r="M81" s="52">
        <f>'Temporary Relocation Numbers'!M81*Assumptions!H$45</f>
        <v>11037.191199046636</v>
      </c>
      <c r="N81" s="53">
        <f>'Temporary Relocation Numbers'!N81*Assumptions!C$45</f>
        <v>30030959.990063913</v>
      </c>
      <c r="O81" s="53">
        <f>'Temporary Relocation Numbers'!O81*Assumptions!D$45</f>
        <v>52045994.437900066</v>
      </c>
      <c r="P81" s="53">
        <f>'Temporary Relocation Numbers'!P81*Assumptions!E$45</f>
        <v>41988179.470269091</v>
      </c>
      <c r="Q81" s="53">
        <f>'Temporary Relocation Numbers'!Q81*Assumptions!F$45</f>
        <v>13793532.484757436</v>
      </c>
      <c r="R81" s="53">
        <f>'Temporary Relocation Numbers'!R81*Assumptions!G$45</f>
        <v>11195213.361302458</v>
      </c>
      <c r="S81" s="53">
        <f>'Temporary Relocation Numbers'!S81*Assumptions!H$45</f>
        <v>6499922.1989937369</v>
      </c>
      <c r="U81">
        <v>2100</v>
      </c>
      <c r="V81" s="51">
        <f>'Temporary Relocation Numbers'!V81*Assumptions!C$45</f>
        <v>0</v>
      </c>
      <c r="W81" s="51">
        <f>'Temporary Relocation Numbers'!W81*Assumptions!D$45</f>
        <v>0</v>
      </c>
      <c r="X81" s="51">
        <f>'Temporary Relocation Numbers'!X81*Assumptions!E$45</f>
        <v>0</v>
      </c>
      <c r="Y81" s="51">
        <f>'Temporary Relocation Numbers'!Y81*Assumptions!F$45</f>
        <v>0</v>
      </c>
      <c r="Z81" s="51">
        <f>'Temporary Relocation Numbers'!Z81*Assumptions!G$45</f>
        <v>0</v>
      </c>
      <c r="AA81" s="51">
        <f>'Temporary Relocation Numbers'!AA81*Assumptions!H$45</f>
        <v>0</v>
      </c>
      <c r="AB81" s="52">
        <f>'Temporary Relocation Numbers'!AB81*Assumptions!C$45</f>
        <v>43483.645096455461</v>
      </c>
      <c r="AC81" s="52">
        <f>'Temporary Relocation Numbers'!AC81*Assumptions!D$45</f>
        <v>44092.423139923179</v>
      </c>
      <c r="AD81" s="52">
        <f>'Temporary Relocation Numbers'!AD81*Assumptions!E$45</f>
        <v>30351.339187853759</v>
      </c>
      <c r="AE81" s="52">
        <f>'Temporary Relocation Numbers'!AE81*Assumptions!F$45</f>
        <v>24296.308291192639</v>
      </c>
      <c r="AF81" s="52">
        <f>'Temporary Relocation Numbers'!AF81*Assumptions!G$45</f>
        <v>24828.94882101089</v>
      </c>
      <c r="AG81" s="52">
        <f>'Temporary Relocation Numbers'!AG81*Assumptions!H$45</f>
        <v>10094.990430672444</v>
      </c>
      <c r="AH81" s="53">
        <f>'Temporary Relocation Numbers'!AH81*Assumptions!C$45</f>
        <v>27958093.137808427</v>
      </c>
      <c r="AI81" s="53">
        <f>'Temporary Relocation Numbers'!AI81*Assumptions!D$45</f>
        <v>47527984.455370881</v>
      </c>
      <c r="AJ81" s="53">
        <f>'Temporary Relocation Numbers'!AJ81*Assumptions!E$45</f>
        <v>37940592.030442342</v>
      </c>
      <c r="AK81" s="53">
        <f>'Temporary Relocation Numbers'!AK81*Assumptions!F$45</f>
        <v>13758039.206461096</v>
      </c>
      <c r="AL81" s="53">
        <f>'Temporary Relocation Numbers'!AL81*Assumptions!G$45</f>
        <v>10966528.941256464</v>
      </c>
      <c r="AM81" s="53">
        <f>'Temporary Relocation Numbers'!AM81*Assumptions!H$45</f>
        <v>5945049.8968093414</v>
      </c>
    </row>
    <row r="82" spans="1:39" x14ac:dyDescent="0.35">
      <c r="A82">
        <v>2101</v>
      </c>
      <c r="B82" s="51">
        <f>'Temporary Relocation Numbers'!B82*Assumptions!C$45</f>
        <v>0</v>
      </c>
      <c r="C82" s="51">
        <f>'Temporary Relocation Numbers'!C82*Assumptions!D$45</f>
        <v>0</v>
      </c>
      <c r="D82" s="51">
        <f>'Temporary Relocation Numbers'!D82*Assumptions!E$45</f>
        <v>0</v>
      </c>
      <c r="E82" s="51">
        <f>'Temporary Relocation Numbers'!E82*Assumptions!F$45</f>
        <v>0</v>
      </c>
      <c r="F82" s="51">
        <f>'Temporary Relocation Numbers'!F82*Assumptions!G$45</f>
        <v>0</v>
      </c>
      <c r="G82" s="51">
        <f>'Temporary Relocation Numbers'!G82*Assumptions!H$45</f>
        <v>0</v>
      </c>
      <c r="H82" s="52">
        <f>'Temporary Relocation Numbers'!H82*Assumptions!C$45</f>
        <v>46989.409615054472</v>
      </c>
      <c r="I82" s="52">
        <f>'Temporary Relocation Numbers'!I82*Assumptions!D$45</f>
        <v>48575.162055629</v>
      </c>
      <c r="J82" s="52">
        <f>'Temporary Relocation Numbers'!J82*Assumptions!E$45</f>
        <v>33791.944059113324</v>
      </c>
      <c r="K82" s="52">
        <f>'Temporary Relocation Numbers'!K82*Assumptions!F$45</f>
        <v>24505.954728846824</v>
      </c>
      <c r="L82" s="52">
        <f>'Temporary Relocation Numbers'!L82*Assumptions!G$45</f>
        <v>25499.631069203137</v>
      </c>
      <c r="M82" s="52">
        <f>'Temporary Relocation Numbers'!M82*Assumptions!H$45</f>
        <v>11103.782440568484</v>
      </c>
      <c r="N82" s="53">
        <f>'Temporary Relocation Numbers'!N82*Assumptions!C$45</f>
        <v>30448145.646153346</v>
      </c>
      <c r="O82" s="53">
        <f>'Temporary Relocation Numbers'!O82*Assumptions!D$45</f>
        <v>52769009.697604917</v>
      </c>
      <c r="P82" s="53">
        <f>'Temporary Relocation Numbers'!P82*Assumptions!E$45</f>
        <v>42571473.05149661</v>
      </c>
      <c r="Q82" s="53">
        <f>'Temporary Relocation Numbers'!Q82*Assumptions!F$45</f>
        <v>13985150.19865497</v>
      </c>
      <c r="R82" s="53">
        <f>'Temporary Relocation Numbers'!R82*Assumptions!G$45</f>
        <v>11350735.610099744</v>
      </c>
      <c r="S82" s="53">
        <f>'Temporary Relocation Numbers'!S82*Assumptions!H$45</f>
        <v>6590218.1571653932</v>
      </c>
      <c r="U82">
        <v>2101</v>
      </c>
      <c r="V82" s="51">
        <f>'Temporary Relocation Numbers'!V82*Assumptions!C$45</f>
        <v>0</v>
      </c>
      <c r="W82" s="51">
        <f>'Temporary Relocation Numbers'!W82*Assumptions!D$45</f>
        <v>0</v>
      </c>
      <c r="X82" s="51">
        <f>'Temporary Relocation Numbers'!X82*Assumptions!E$45</f>
        <v>0</v>
      </c>
      <c r="Y82" s="51">
        <f>'Temporary Relocation Numbers'!Y82*Assumptions!F$45</f>
        <v>0</v>
      </c>
      <c r="Z82" s="51">
        <f>'Temporary Relocation Numbers'!Z82*Assumptions!G$45</f>
        <v>0</v>
      </c>
      <c r="AA82" s="51">
        <f>'Temporary Relocation Numbers'!AA82*Assumptions!H$45</f>
        <v>0</v>
      </c>
      <c r="AB82" s="52">
        <f>'Temporary Relocation Numbers'!AB82*Assumptions!C$45</f>
        <v>43745.997162361382</v>
      </c>
      <c r="AC82" s="52">
        <f>'Temporary Relocation Numbers'!AC82*Assumptions!D$45</f>
        <v>44358.448177058337</v>
      </c>
      <c r="AD82" s="52">
        <f>'Temporary Relocation Numbers'!AD82*Assumptions!E$45</f>
        <v>30534.459451145431</v>
      </c>
      <c r="AE82" s="52">
        <f>'Temporary Relocation Numbers'!AE82*Assumptions!F$45</f>
        <v>24442.896431628935</v>
      </c>
      <c r="AF82" s="52">
        <f>'Temporary Relocation Numbers'!AF82*Assumptions!G$45</f>
        <v>24978.750568380852</v>
      </c>
      <c r="AG82" s="52">
        <f>'Temporary Relocation Numbers'!AG82*Assumptions!H$45</f>
        <v>10155.897044846868</v>
      </c>
      <c r="AH82" s="53">
        <f>'Temporary Relocation Numbers'!AH82*Assumptions!C$45</f>
        <v>28346482.834060736</v>
      </c>
      <c r="AI82" s="53">
        <f>'Temporary Relocation Numbers'!AI82*Assumptions!D$45</f>
        <v>48188236.188388482</v>
      </c>
      <c r="AJ82" s="53">
        <f>'Temporary Relocation Numbers'!AJ82*Assumptions!E$45</f>
        <v>38467657.125393637</v>
      </c>
      <c r="AK82" s="53">
        <f>'Temporary Relocation Numbers'!AK82*Assumptions!F$45</f>
        <v>13949163.852984235</v>
      </c>
      <c r="AL82" s="53">
        <f>'Temporary Relocation Numbers'!AL82*Assumptions!G$45</f>
        <v>11118874.339901578</v>
      </c>
      <c r="AM82" s="53">
        <f>'Temporary Relocation Numbers'!AM82*Assumptions!H$45</f>
        <v>6027637.650997201</v>
      </c>
    </row>
    <row r="83" spans="1:39" x14ac:dyDescent="0.35">
      <c r="A83">
        <v>2102</v>
      </c>
      <c r="B83" s="51">
        <f>'Temporary Relocation Numbers'!B83*Assumptions!C$45</f>
        <v>0</v>
      </c>
      <c r="C83" s="51">
        <f>'Temporary Relocation Numbers'!C83*Assumptions!D$45</f>
        <v>0</v>
      </c>
      <c r="D83" s="51">
        <f>'Temporary Relocation Numbers'!D83*Assumptions!E$45</f>
        <v>0</v>
      </c>
      <c r="E83" s="51">
        <f>'Temporary Relocation Numbers'!E83*Assumptions!F$45</f>
        <v>0</v>
      </c>
      <c r="F83" s="51">
        <f>'Temporary Relocation Numbers'!F83*Assumptions!G$45</f>
        <v>0</v>
      </c>
      <c r="G83" s="51">
        <f>'Temporary Relocation Numbers'!G83*Assumptions!H$45</f>
        <v>0</v>
      </c>
      <c r="H83" s="52">
        <f>'Temporary Relocation Numbers'!H83*Assumptions!C$45</f>
        <v>47272.91318658954</v>
      </c>
      <c r="I83" s="52">
        <f>'Temporary Relocation Numbers'!I83*Assumptions!D$45</f>
        <v>48868.233027226262</v>
      </c>
      <c r="J83" s="52">
        <f>'Temporary Relocation Numbers'!J83*Assumptions!E$45</f>
        <v>33995.822697052266</v>
      </c>
      <c r="K83" s="52">
        <f>'Temporary Relocation Numbers'!K83*Assumptions!F$45</f>
        <v>24653.807739693737</v>
      </c>
      <c r="L83" s="52">
        <f>'Temporary Relocation Numbers'!L83*Assumptions!G$45</f>
        <v>25653.479277558359</v>
      </c>
      <c r="M83" s="52">
        <f>'Temporary Relocation Numbers'!M83*Assumptions!H$45</f>
        <v>11170.77545038151</v>
      </c>
      <c r="N83" s="53">
        <f>'Temporary Relocation Numbers'!N83*Assumptions!C$45</f>
        <v>30871126.783696063</v>
      </c>
      <c r="O83" s="53">
        <f>'Temporary Relocation Numbers'!O83*Assumptions!D$45</f>
        <v>53502068.978399448</v>
      </c>
      <c r="P83" s="53">
        <f>'Temporary Relocation Numbers'!P83*Assumptions!E$45</f>
        <v>43162869.660914317</v>
      </c>
      <c r="Q83" s="53">
        <f>'Temporary Relocation Numbers'!Q83*Assumptions!F$45</f>
        <v>14179429.837503197</v>
      </c>
      <c r="R83" s="53">
        <f>'Temporary Relocation Numbers'!R83*Assumptions!G$45</f>
        <v>11508418.350983281</v>
      </c>
      <c r="S83" s="53">
        <f>'Temporary Relocation Numbers'!S83*Assumptions!H$45</f>
        <v>6681768.4934376646</v>
      </c>
      <c r="U83">
        <v>2102</v>
      </c>
      <c r="V83" s="51">
        <f>'Temporary Relocation Numbers'!V83*Assumptions!C$45</f>
        <v>0</v>
      </c>
      <c r="W83" s="51">
        <f>'Temporary Relocation Numbers'!W83*Assumptions!D$45</f>
        <v>0</v>
      </c>
      <c r="X83" s="51">
        <f>'Temporary Relocation Numbers'!X83*Assumptions!E$45</f>
        <v>0</v>
      </c>
      <c r="Y83" s="51">
        <f>'Temporary Relocation Numbers'!Y83*Assumptions!F$45</f>
        <v>0</v>
      </c>
      <c r="Z83" s="51">
        <f>'Temporary Relocation Numbers'!Z83*Assumptions!G$45</f>
        <v>0</v>
      </c>
      <c r="AA83" s="51">
        <f>'Temporary Relocation Numbers'!AA83*Assumptions!H$45</f>
        <v>0</v>
      </c>
      <c r="AB83" s="52">
        <f>'Temporary Relocation Numbers'!AB83*Assumptions!C$45</f>
        <v>44009.932090199225</v>
      </c>
      <c r="AC83" s="52">
        <f>'Temporary Relocation Numbers'!AC83*Assumptions!D$45</f>
        <v>44626.07823644772</v>
      </c>
      <c r="AD83" s="52">
        <f>'Temporary Relocation Numbers'!AD83*Assumptions!E$45</f>
        <v>30718.684543144023</v>
      </c>
      <c r="AE83" s="52">
        <f>'Temporary Relocation Numbers'!AE83*Assumptions!F$45</f>
        <v>24590.368989675466</v>
      </c>
      <c r="AF83" s="52">
        <f>'Temporary Relocation Numbers'!AF83*Assumptions!G$45</f>
        <v>25129.456122177624</v>
      </c>
      <c r="AG83" s="52">
        <f>'Temporary Relocation Numbers'!AG83*Assumptions!H$45</f>
        <v>10217.171129963999</v>
      </c>
      <c r="AH83" s="53">
        <f>'Temporary Relocation Numbers'!AH83*Assumptions!C$45</f>
        <v>28740267.982549775</v>
      </c>
      <c r="AI83" s="53">
        <f>'Temporary Relocation Numbers'!AI83*Assumptions!D$45</f>
        <v>48857660.040862635</v>
      </c>
      <c r="AJ83" s="53">
        <f>'Temporary Relocation Numbers'!AJ83*Assumptions!E$45</f>
        <v>39002044.130717173</v>
      </c>
      <c r="AK83" s="53">
        <f>'Temporary Relocation Numbers'!AK83*Assumptions!F$45</f>
        <v>14142943.574839003</v>
      </c>
      <c r="AL83" s="53">
        <f>'Temporary Relocation Numbers'!AL83*Assumptions!G$45</f>
        <v>11273336.09830033</v>
      </c>
      <c r="AM83" s="53">
        <f>'Temporary Relocation Numbers'!AM83*Assumptions!H$45</f>
        <v>6111372.7020555958</v>
      </c>
    </row>
    <row r="84" spans="1:39" x14ac:dyDescent="0.35">
      <c r="A84">
        <v>2103</v>
      </c>
      <c r="B84" s="51">
        <f>'Temporary Relocation Numbers'!B84*Assumptions!C$45</f>
        <v>0</v>
      </c>
      <c r="C84" s="51">
        <f>'Temporary Relocation Numbers'!C84*Assumptions!D$45</f>
        <v>0</v>
      </c>
      <c r="D84" s="51">
        <f>'Temporary Relocation Numbers'!D84*Assumptions!E$45</f>
        <v>0</v>
      </c>
      <c r="E84" s="51">
        <f>'Temporary Relocation Numbers'!E84*Assumptions!F$45</f>
        <v>0</v>
      </c>
      <c r="F84" s="51">
        <f>'Temporary Relocation Numbers'!F84*Assumptions!G$45</f>
        <v>0</v>
      </c>
      <c r="G84" s="51">
        <f>'Temporary Relocation Numbers'!G84*Assumptions!H$45</f>
        <v>0</v>
      </c>
      <c r="H84" s="52">
        <f>'Temporary Relocation Numbers'!H84*Assumptions!C$45</f>
        <v>47558.127234500709</v>
      </c>
      <c r="I84" s="52">
        <f>'Temporary Relocation Numbers'!I84*Assumptions!D$45</f>
        <v>49163.072198676258</v>
      </c>
      <c r="J84" s="52">
        <f>'Temporary Relocation Numbers'!J84*Assumptions!E$45</f>
        <v>34200.931406245312</v>
      </c>
      <c r="K84" s="52">
        <f>'Temporary Relocation Numbers'!K84*Assumptions!F$45</f>
        <v>24802.552799557245</v>
      </c>
      <c r="L84" s="52">
        <f>'Temporary Relocation Numbers'!L84*Assumptions!G$45</f>
        <v>25808.255706057229</v>
      </c>
      <c r="M84" s="52">
        <f>'Temporary Relocation Numbers'!M84*Assumptions!H$45</f>
        <v>11238.172652494572</v>
      </c>
      <c r="N84" s="53">
        <f>'Temporary Relocation Numbers'!N84*Assumptions!C$45</f>
        <v>31299983.912663557</v>
      </c>
      <c r="O84" s="53">
        <f>'Temporary Relocation Numbers'!O84*Assumptions!D$45</f>
        <v>54245311.810339563</v>
      </c>
      <c r="P84" s="53">
        <f>'Temporary Relocation Numbers'!P84*Assumptions!E$45</f>
        <v>43762481.864591748</v>
      </c>
      <c r="Q84" s="53">
        <f>'Temporary Relocation Numbers'!Q84*Assumptions!F$45</f>
        <v>14376408.380369959</v>
      </c>
      <c r="R84" s="53">
        <f>'Temporary Relocation Numbers'!R84*Assumptions!G$45</f>
        <v>11668291.597189702</v>
      </c>
      <c r="S84" s="53">
        <f>'Temporary Relocation Numbers'!S84*Assumptions!H$45</f>
        <v>6774590.6334456699</v>
      </c>
      <c r="U84">
        <v>2103</v>
      </c>
      <c r="V84" s="51">
        <f>'Temporary Relocation Numbers'!V84*Assumptions!C$45</f>
        <v>0</v>
      </c>
      <c r="W84" s="51">
        <f>'Temporary Relocation Numbers'!W84*Assumptions!D$45</f>
        <v>0</v>
      </c>
      <c r="X84" s="51">
        <f>'Temporary Relocation Numbers'!X84*Assumptions!E$45</f>
        <v>0</v>
      </c>
      <c r="Y84" s="51">
        <f>'Temporary Relocation Numbers'!Y84*Assumptions!F$45</f>
        <v>0</v>
      </c>
      <c r="Z84" s="51">
        <f>'Temporary Relocation Numbers'!Z84*Assumptions!G$45</f>
        <v>0</v>
      </c>
      <c r="AA84" s="51">
        <f>'Temporary Relocation Numbers'!AA84*Assumptions!H$45</f>
        <v>0</v>
      </c>
      <c r="AB84" s="52">
        <f>'Temporary Relocation Numbers'!AB84*Assumptions!C$45</f>
        <v>44275.459429929637</v>
      </c>
      <c r="AC84" s="52">
        <f>'Temporary Relocation Numbers'!AC84*Assumptions!D$45</f>
        <v>44895.323001752957</v>
      </c>
      <c r="AD84" s="52">
        <f>'Temporary Relocation Numbers'!AD84*Assumptions!E$45</f>
        <v>30904.021129668199</v>
      </c>
      <c r="AE84" s="52">
        <f>'Temporary Relocation Numbers'!AE84*Assumptions!F$45</f>
        <v>24738.731301333552</v>
      </c>
      <c r="AF84" s="52">
        <f>'Temporary Relocation Numbers'!AF84*Assumptions!G$45</f>
        <v>25281.070935382017</v>
      </c>
      <c r="AG84" s="52">
        <f>'Temporary Relocation Numbers'!AG84*Assumptions!H$45</f>
        <v>10278.814903104781</v>
      </c>
      <c r="AH84" s="53">
        <f>'Temporary Relocation Numbers'!AH84*Assumptions!C$45</f>
        <v>29139523.536100283</v>
      </c>
      <c r="AI84" s="53">
        <f>'Temporary Relocation Numbers'!AI84*Assumptions!D$45</f>
        <v>49536383.430520691</v>
      </c>
      <c r="AJ84" s="53">
        <f>'Temporary Relocation Numbers'!AJ84*Assumptions!E$45</f>
        <v>39543854.761309251</v>
      </c>
      <c r="AK84" s="53">
        <f>'Temporary Relocation Numbers'!AK84*Assumptions!F$45</f>
        <v>14339415.255939346</v>
      </c>
      <c r="AL84" s="53">
        <f>'Temporary Relocation Numbers'!AL84*Assumptions!G$45</f>
        <v>11429943.61660951</v>
      </c>
      <c r="AM84" s="53">
        <f>'Temporary Relocation Numbers'!AM84*Assumptions!H$45</f>
        <v>6196270.9880630253</v>
      </c>
    </row>
    <row r="85" spans="1:39" x14ac:dyDescent="0.35">
      <c r="A85">
        <v>2104</v>
      </c>
      <c r="B85" s="51">
        <f>'Temporary Relocation Numbers'!B85*Assumptions!C$45</f>
        <v>0</v>
      </c>
      <c r="C85" s="51">
        <f>'Temporary Relocation Numbers'!C85*Assumptions!D$45</f>
        <v>0</v>
      </c>
      <c r="D85" s="51">
        <f>'Temporary Relocation Numbers'!D85*Assumptions!E$45</f>
        <v>0</v>
      </c>
      <c r="E85" s="51">
        <f>'Temporary Relocation Numbers'!E85*Assumptions!F$45</f>
        <v>0</v>
      </c>
      <c r="F85" s="51">
        <f>'Temporary Relocation Numbers'!F85*Assumptions!G$45</f>
        <v>0</v>
      </c>
      <c r="G85" s="51">
        <f>'Temporary Relocation Numbers'!G85*Assumptions!H$45</f>
        <v>0</v>
      </c>
      <c r="H85" s="52">
        <f>'Temporary Relocation Numbers'!H85*Assumptions!C$45</f>
        <v>47845.06207869124</v>
      </c>
      <c r="I85" s="52">
        <f>'Temporary Relocation Numbers'!I85*Assumptions!D$45</f>
        <v>49459.690238148185</v>
      </c>
      <c r="J85" s="52">
        <f>'Temporary Relocation Numbers'!J85*Assumptions!E$45</f>
        <v>34407.277608143333</v>
      </c>
      <c r="K85" s="52">
        <f>'Temporary Relocation Numbers'!K85*Assumptions!F$45</f>
        <v>24952.195290481599</v>
      </c>
      <c r="L85" s="52">
        <f>'Temporary Relocation Numbers'!L85*Assumptions!G$45</f>
        <v>25963.965954977091</v>
      </c>
      <c r="M85" s="52">
        <f>'Temporary Relocation Numbers'!M85*Assumptions!H$45</f>
        <v>11305.976485541438</v>
      </c>
      <c r="N85" s="53">
        <f>'Temporary Relocation Numbers'!N85*Assumptions!C$45</f>
        <v>31734798.661459915</v>
      </c>
      <c r="O85" s="53">
        <f>'Temporary Relocation Numbers'!O85*Assumptions!D$45</f>
        <v>54998879.661812179</v>
      </c>
      <c r="P85" s="53">
        <f>'Temporary Relocation Numbers'!P85*Assumptions!E$45</f>
        <v>44370423.792349711</v>
      </c>
      <c r="Q85" s="53">
        <f>'Temporary Relocation Numbers'!Q85*Assumptions!F$45</f>
        <v>14576123.320030848</v>
      </c>
      <c r="R85" s="53">
        <f>'Temporary Relocation Numbers'!R85*Assumptions!G$45</f>
        <v>11830385.77889508</v>
      </c>
      <c r="S85" s="53">
        <f>'Temporary Relocation Numbers'!S85*Assumptions!H$45</f>
        <v>6868702.244898865</v>
      </c>
      <c r="U85">
        <v>2104</v>
      </c>
      <c r="V85" s="51">
        <f>'Temporary Relocation Numbers'!V85*Assumptions!C$45</f>
        <v>0</v>
      </c>
      <c r="W85" s="51">
        <f>'Temporary Relocation Numbers'!W85*Assumptions!D$45</f>
        <v>0</v>
      </c>
      <c r="X85" s="51">
        <f>'Temporary Relocation Numbers'!X85*Assumptions!E$45</f>
        <v>0</v>
      </c>
      <c r="Y85" s="51">
        <f>'Temporary Relocation Numbers'!Y85*Assumptions!F$45</f>
        <v>0</v>
      </c>
      <c r="Z85" s="51">
        <f>'Temporary Relocation Numbers'!Z85*Assumptions!G$45</f>
        <v>0</v>
      </c>
      <c r="AA85" s="51">
        <f>'Temporary Relocation Numbers'!AA85*Assumptions!H$45</f>
        <v>0</v>
      </c>
      <c r="AB85" s="52">
        <f>'Temporary Relocation Numbers'!AB85*Assumptions!C$45</f>
        <v>44542.588789131449</v>
      </c>
      <c r="AC85" s="52">
        <f>'Temporary Relocation Numbers'!AC85*Assumptions!D$45</f>
        <v>45166.192215060531</v>
      </c>
      <c r="AD85" s="52">
        <f>'Temporary Relocation Numbers'!AD85*Assumptions!E$45</f>
        <v>31090.475916753869</v>
      </c>
      <c r="AE85" s="52">
        <f>'Temporary Relocation Numbers'!AE85*Assumptions!F$45</f>
        <v>24887.988734798466</v>
      </c>
      <c r="AF85" s="52">
        <f>'Temporary Relocation Numbers'!AF85*Assumptions!G$45</f>
        <v>25433.600493874612</v>
      </c>
      <c r="AG85" s="52">
        <f>'Temporary Relocation Numbers'!AG85*Assumptions!H$45</f>
        <v>10340.830594726591</v>
      </c>
      <c r="AH85" s="53">
        <f>'Temporary Relocation Numbers'!AH85*Assumptions!C$45</f>
        <v>29544325.488770578</v>
      </c>
      <c r="AI85" s="53">
        <f>'Temporary Relocation Numbers'!AI85*Assumptions!D$45</f>
        <v>50224535.545158282</v>
      </c>
      <c r="AJ85" s="53">
        <f>'Temporary Relocation Numbers'!AJ85*Assumptions!E$45</f>
        <v>40093192.145074539</v>
      </c>
      <c r="AK85" s="53">
        <f>'Temporary Relocation Numbers'!AK85*Assumptions!F$45</f>
        <v>14538616.292585099</v>
      </c>
      <c r="AL85" s="53">
        <f>'Temporary Relocation Numbers'!AL85*Assumptions!G$45</f>
        <v>11588726.703408534</v>
      </c>
      <c r="AM85" s="53">
        <f>'Temporary Relocation Numbers'!AM85*Assumptions!H$45</f>
        <v>6282348.6685074167</v>
      </c>
    </row>
    <row r="86" spans="1:39" x14ac:dyDescent="0.35">
      <c r="A86">
        <v>2105</v>
      </c>
      <c r="B86" s="51">
        <f>'Temporary Relocation Numbers'!B86*Assumptions!C$45</f>
        <v>0</v>
      </c>
      <c r="C86" s="51">
        <f>'Temporary Relocation Numbers'!C86*Assumptions!D$45</f>
        <v>0</v>
      </c>
      <c r="D86" s="51">
        <f>'Temporary Relocation Numbers'!D86*Assumptions!E$45</f>
        <v>0</v>
      </c>
      <c r="E86" s="51">
        <f>'Temporary Relocation Numbers'!E86*Assumptions!F$45</f>
        <v>0</v>
      </c>
      <c r="F86" s="51">
        <f>'Temporary Relocation Numbers'!F86*Assumptions!G$45</f>
        <v>0</v>
      </c>
      <c r="G86" s="51">
        <f>'Temporary Relocation Numbers'!G86*Assumptions!H$45</f>
        <v>0</v>
      </c>
      <c r="H86" s="52">
        <f>'Temporary Relocation Numbers'!H86*Assumptions!C$45</f>
        <v>48133.728101327972</v>
      </c>
      <c r="I86" s="52">
        <f>'Temporary Relocation Numbers'!I86*Assumptions!D$45</f>
        <v>49758.0978781761</v>
      </c>
      <c r="J86" s="52">
        <f>'Temporary Relocation Numbers'!J86*Assumptions!E$45</f>
        <v>34614.868768973371</v>
      </c>
      <c r="K86" s="52">
        <f>'Temporary Relocation Numbers'!K86*Assumptions!F$45</f>
        <v>25102.740626982821</v>
      </c>
      <c r="L86" s="52">
        <f>'Temporary Relocation Numbers'!L86*Assumptions!G$45</f>
        <v>26120.615658383729</v>
      </c>
      <c r="M86" s="52">
        <f>'Temporary Relocation Numbers'!M86*Assumptions!H$45</f>
        <v>11374.189402868997</v>
      </c>
      <c r="N86" s="53">
        <f>'Temporary Relocation Numbers'!N86*Assumptions!C$45</f>
        <v>32175653.792458978</v>
      </c>
      <c r="O86" s="53">
        <f>'Temporary Relocation Numbers'!O86*Assumptions!D$45</f>
        <v>55762915.966462053</v>
      </c>
      <c r="P86" s="53">
        <f>'Temporary Relocation Numbers'!P86*Assumptions!E$45</f>
        <v>44986811.159483567</v>
      </c>
      <c r="Q86" s="53">
        <f>'Temporary Relocation Numbers'!Q86*Assumptions!F$45</f>
        <v>14778612.670105554</v>
      </c>
      <c r="R86" s="53">
        <f>'Temporary Relocation Numbers'!R86*Assumptions!G$45</f>
        <v>11994731.749007007</v>
      </c>
      <c r="S86" s="53">
        <f>'Temporary Relocation Numbers'!S86*Assumptions!H$45</f>
        <v>6964121.2409439189</v>
      </c>
      <c r="U86">
        <v>2105</v>
      </c>
      <c r="V86" s="51">
        <f>'Temporary Relocation Numbers'!V86*Assumptions!C$45</f>
        <v>0</v>
      </c>
      <c r="W86" s="51">
        <f>'Temporary Relocation Numbers'!W86*Assumptions!D$45</f>
        <v>0</v>
      </c>
      <c r="X86" s="51">
        <f>'Temporary Relocation Numbers'!X86*Assumptions!E$45</f>
        <v>0</v>
      </c>
      <c r="Y86" s="51">
        <f>'Temporary Relocation Numbers'!Y86*Assumptions!F$45</f>
        <v>0</v>
      </c>
      <c r="Z86" s="51">
        <f>'Temporary Relocation Numbers'!Z86*Assumptions!G$45</f>
        <v>0</v>
      </c>
      <c r="AA86" s="51">
        <f>'Temporary Relocation Numbers'!AA86*Assumptions!H$45</f>
        <v>0</v>
      </c>
      <c r="AB86" s="52">
        <f>'Temporary Relocation Numbers'!AB86*Assumptions!C$45</f>
        <v>44811.329833349439</v>
      </c>
      <c r="AC86" s="52">
        <f>'Temporary Relocation Numbers'!AC86*Assumptions!D$45</f>
        <v>45438.695677234413</v>
      </c>
      <c r="AD86" s="52">
        <f>'Temporary Relocation Numbers'!AD86*Assumptions!E$45</f>
        <v>31278.055650896786</v>
      </c>
      <c r="AE86" s="52">
        <f>'Temporary Relocation Numbers'!AE86*Assumptions!F$45</f>
        <v>25038.146690653673</v>
      </c>
      <c r="AF86" s="52">
        <f>'Temporary Relocation Numbers'!AF86*Assumptions!G$45</f>
        <v>25587.050316634242</v>
      </c>
      <c r="AG86" s="52">
        <f>'Temporary Relocation Numbers'!AG86*Assumptions!H$45</f>
        <v>10403.22044874393</v>
      </c>
      <c r="AH86" s="53">
        <f>'Temporary Relocation Numbers'!AH86*Assumptions!C$45</f>
        <v>29954750.890317194</v>
      </c>
      <c r="AI86" s="53">
        <f>'Temporary Relocation Numbers'!AI86*Assumptions!D$45</f>
        <v>50922247.367228776</v>
      </c>
      <c r="AJ86" s="53">
        <f>'Temporary Relocation Numbers'!AJ86*Assumptions!E$45</f>
        <v>40650160.842555299</v>
      </c>
      <c r="AK86" s="53">
        <f>'Temporary Relocation Numbers'!AK86*Assumptions!F$45</f>
        <v>14740584.60057996</v>
      </c>
      <c r="AL86" s="53">
        <f>'Temporary Relocation Numbers'!AL86*Assumptions!G$45</f>
        <v>11749715.581373215</v>
      </c>
      <c r="AM86" s="53">
        <f>'Temporary Relocation Numbers'!AM86*Assumptions!H$45</f>
        <v>6369622.1273619104</v>
      </c>
    </row>
    <row r="87" spans="1:39" x14ac:dyDescent="0.35">
      <c r="A87">
        <v>2106</v>
      </c>
      <c r="B87" s="51">
        <f>'Temporary Relocation Numbers'!B87*Assumptions!C$45</f>
        <v>0</v>
      </c>
      <c r="C87" s="51">
        <f>'Temporary Relocation Numbers'!C87*Assumptions!D$45</f>
        <v>0</v>
      </c>
      <c r="D87" s="51">
        <f>'Temporary Relocation Numbers'!D87*Assumptions!E$45</f>
        <v>0</v>
      </c>
      <c r="E87" s="51">
        <f>'Temporary Relocation Numbers'!E87*Assumptions!F$45</f>
        <v>0</v>
      </c>
      <c r="F87" s="51">
        <f>'Temporary Relocation Numbers'!F87*Assumptions!G$45</f>
        <v>0</v>
      </c>
      <c r="G87" s="51">
        <f>'Temporary Relocation Numbers'!G87*Assumptions!H$45</f>
        <v>0</v>
      </c>
      <c r="H87" s="52">
        <f>'Temporary Relocation Numbers'!H87*Assumptions!C$45</f>
        <v>48424.13574721702</v>
      </c>
      <c r="I87" s="52">
        <f>'Temporary Relocation Numbers'!I87*Assumptions!D$45</f>
        <v>50058.305916047153</v>
      </c>
      <c r="J87" s="52">
        <f>'Temporary Relocation Numbers'!J87*Assumptions!E$45</f>
        <v>34823.712400008859</v>
      </c>
      <c r="K87" s="52">
        <f>'Temporary Relocation Numbers'!K87*Assumptions!F$45</f>
        <v>25254.194256244595</v>
      </c>
      <c r="L87" s="52">
        <f>'Temporary Relocation Numbers'!L87*Assumptions!G$45</f>
        <v>26278.210484335192</v>
      </c>
      <c r="M87" s="52">
        <f>'Temporary Relocation Numbers'!M87*Assumptions!H$45</f>
        <v>11442.813872626042</v>
      </c>
      <c r="N87" s="53">
        <f>'Temporary Relocation Numbers'!N87*Assumptions!C$45</f>
        <v>32622633.217757221</v>
      </c>
      <c r="O87" s="53">
        <f>'Temporary Relocation Numbers'!O87*Assumptions!D$45</f>
        <v>56537566.150492981</v>
      </c>
      <c r="P87" s="53">
        <f>'Temporary Relocation Numbers'!P87*Assumptions!E$45</f>
        <v>45611761.288788468</v>
      </c>
      <c r="Q87" s="53">
        <f>'Temporary Relocation Numbers'!Q87*Assumptions!F$45</f>
        <v>14983914.972293345</v>
      </c>
      <c r="R87" s="53">
        <f>'Temporary Relocation Numbers'!R87*Assumptions!G$45</f>
        <v>12161360.789037088</v>
      </c>
      <c r="S87" s="53">
        <f>'Temporary Relocation Numbers'!S87*Assumptions!H$45</f>
        <v>7060865.783574285</v>
      </c>
      <c r="U87">
        <v>2106</v>
      </c>
      <c r="V87" s="51">
        <f>'Temporary Relocation Numbers'!V87*Assumptions!C$45</f>
        <v>0</v>
      </c>
      <c r="W87" s="51">
        <f>'Temporary Relocation Numbers'!W87*Assumptions!D$45</f>
        <v>0</v>
      </c>
      <c r="X87" s="51">
        <f>'Temporary Relocation Numbers'!X87*Assumptions!E$45</f>
        <v>0</v>
      </c>
      <c r="Y87" s="51">
        <f>'Temporary Relocation Numbers'!Y87*Assumptions!F$45</f>
        <v>0</v>
      </c>
      <c r="Z87" s="51">
        <f>'Temporary Relocation Numbers'!Z87*Assumptions!G$45</f>
        <v>0</v>
      </c>
      <c r="AA87" s="51">
        <f>'Temporary Relocation Numbers'!AA87*Assumptions!H$45</f>
        <v>0</v>
      </c>
      <c r="AB87" s="52">
        <f>'Temporary Relocation Numbers'!AB87*Assumptions!C$45</f>
        <v>45081.692286443984</v>
      </c>
      <c r="AC87" s="52">
        <f>'Temporary Relocation Numbers'!AC87*Assumptions!D$45</f>
        <v>45712.84324827059</v>
      </c>
      <c r="AD87" s="52">
        <f>'Temporary Relocation Numbers'!AD87*Assumptions!E$45</f>
        <v>31466.767119296703</v>
      </c>
      <c r="AE87" s="52">
        <f>'Temporary Relocation Numbers'!AE87*Assumptions!F$45</f>
        <v>25189.210602066287</v>
      </c>
      <c r="AF87" s="52">
        <f>'Temporary Relocation Numbers'!AF87*Assumptions!G$45</f>
        <v>25741.425955937644</v>
      </c>
      <c r="AG87" s="52">
        <f>'Temporary Relocation Numbers'!AG87*Assumptions!H$45</f>
        <v>10465.986722609619</v>
      </c>
      <c r="AH87" s="53">
        <f>'Temporary Relocation Numbers'!AH87*Assumptions!C$45</f>
        <v>30370877.860860497</v>
      </c>
      <c r="AI87" s="53">
        <f>'Temporary Relocation Numbers'!AI87*Assumptions!D$45</f>
        <v>51629651.698774442</v>
      </c>
      <c r="AJ87" s="53">
        <f>'Temporary Relocation Numbers'!AJ87*Assumptions!E$45</f>
        <v>41214866.866833359</v>
      </c>
      <c r="AK87" s="53">
        <f>'Temporary Relocation Numbers'!AK87*Assumptions!F$45</f>
        <v>14945358.622448372</v>
      </c>
      <c r="AL87" s="53">
        <f>'Temporary Relocation Numbers'!AL87*Assumptions!G$45</f>
        <v>11912940.893028297</v>
      </c>
      <c r="AM87" s="53">
        <f>'Temporary Relocation Numbers'!AM87*Assumptions!H$45</f>
        <v>6458107.9762033895</v>
      </c>
    </row>
    <row r="88" spans="1:39" x14ac:dyDescent="0.35">
      <c r="A88">
        <v>2107</v>
      </c>
      <c r="B88" s="51">
        <f>'Temporary Relocation Numbers'!B88*Assumptions!C$45</f>
        <v>0</v>
      </c>
      <c r="C88" s="51">
        <f>'Temporary Relocation Numbers'!C88*Assumptions!D$45</f>
        <v>0</v>
      </c>
      <c r="D88" s="51">
        <f>'Temporary Relocation Numbers'!D88*Assumptions!E$45</f>
        <v>0</v>
      </c>
      <c r="E88" s="51">
        <f>'Temporary Relocation Numbers'!E88*Assumptions!F$45</f>
        <v>0</v>
      </c>
      <c r="F88" s="51">
        <f>'Temporary Relocation Numbers'!F88*Assumptions!G$45</f>
        <v>0</v>
      </c>
      <c r="G88" s="51">
        <f>'Temporary Relocation Numbers'!G88*Assumptions!H$45</f>
        <v>0</v>
      </c>
      <c r="H88" s="52">
        <f>'Temporary Relocation Numbers'!H88*Assumptions!C$45</f>
        <v>48716.295524181689</v>
      </c>
      <c r="I88" s="52">
        <f>'Temporary Relocation Numbers'!I88*Assumptions!D$45</f>
        <v>50360.325214192322</v>
      </c>
      <c r="J88" s="52">
        <f>'Temporary Relocation Numbers'!J88*Assumptions!E$45</f>
        <v>35033.816057841359</v>
      </c>
      <c r="K88" s="52">
        <f>'Temporary Relocation Numbers'!K88*Assumptions!F$45</f>
        <v>25406.561658315382</v>
      </c>
      <c r="L88" s="52">
        <f>'Temporary Relocation Numbers'!L88*Assumptions!G$45</f>
        <v>26436.756135086936</v>
      </c>
      <c r="M88" s="52">
        <f>'Temporary Relocation Numbers'!M88*Assumptions!H$45</f>
        <v>11511.852377852572</v>
      </c>
      <c r="N88" s="53">
        <f>'Temporary Relocation Numbers'!N88*Assumptions!C$45</f>
        <v>33075822.015145589</v>
      </c>
      <c r="O88" s="53">
        <f>'Temporary Relocation Numbers'!O88*Assumptions!D$45</f>
        <v>57322977.660348043</v>
      </c>
      <c r="P88" s="53">
        <f>'Temporary Relocation Numbers'!P88*Assumptions!E$45</f>
        <v>46245393.13289047</v>
      </c>
      <c r="Q88" s="53">
        <f>'Temporary Relocation Numbers'!Q88*Assumptions!F$45</f>
        <v>15192069.303709084</v>
      </c>
      <c r="R88" s="53">
        <f>'Temporary Relocation Numbers'!R88*Assumptions!G$45</f>
        <v>12330304.615055084</v>
      </c>
      <c r="S88" s="53">
        <f>'Temporary Relocation Numbers'!S88*Assumptions!H$45</f>
        <v>7158954.2870871397</v>
      </c>
      <c r="U88">
        <v>2107</v>
      </c>
      <c r="V88" s="51">
        <f>'Temporary Relocation Numbers'!V88*Assumptions!C$45</f>
        <v>0</v>
      </c>
      <c r="W88" s="51">
        <f>'Temporary Relocation Numbers'!W88*Assumptions!D$45</f>
        <v>0</v>
      </c>
      <c r="X88" s="51">
        <f>'Temporary Relocation Numbers'!X88*Assumptions!E$45</f>
        <v>0</v>
      </c>
      <c r="Y88" s="51">
        <f>'Temporary Relocation Numbers'!Y88*Assumptions!F$45</f>
        <v>0</v>
      </c>
      <c r="Z88" s="51">
        <f>'Temporary Relocation Numbers'!Z88*Assumptions!G$45</f>
        <v>0</v>
      </c>
      <c r="AA88" s="51">
        <f>'Temporary Relocation Numbers'!AA88*Assumptions!H$45</f>
        <v>0</v>
      </c>
      <c r="AB88" s="52">
        <f>'Temporary Relocation Numbers'!AB88*Assumptions!C$45</f>
        <v>45353.68593094292</v>
      </c>
      <c r="AC88" s="52">
        <f>'Temporary Relocation Numbers'!AC88*Assumptions!D$45</f>
        <v>45988.644847653864</v>
      </c>
      <c r="AD88" s="52">
        <f>'Temporary Relocation Numbers'!AD88*Assumptions!E$45</f>
        <v>31656.617150102898</v>
      </c>
      <c r="AE88" s="52">
        <f>'Temporary Relocation Numbers'!AE88*Assumptions!F$45</f>
        <v>25341.18593498358</v>
      </c>
      <c r="AF88" s="52">
        <f>'Temporary Relocation Numbers'!AF88*Assumptions!G$45</f>
        <v>25896.732997560393</v>
      </c>
      <c r="AG88" s="52">
        <f>'Temporary Relocation Numbers'!AG88*Assumptions!H$45</f>
        <v>10529.131687396492</v>
      </c>
      <c r="AH88" s="53">
        <f>'Temporary Relocation Numbers'!AH88*Assumptions!C$45</f>
        <v>30792785.60575401</v>
      </c>
      <c r="AI88" s="53">
        <f>'Temporary Relocation Numbers'!AI88*Assumptions!D$45</f>
        <v>52346883.186703861</v>
      </c>
      <c r="AJ88" s="53">
        <f>'Temporary Relocation Numbers'!AJ88*Assumptions!E$45</f>
        <v>41787417.703708611</v>
      </c>
      <c r="AK88" s="53">
        <f>'Temporary Relocation Numbers'!AK88*Assumptions!F$45</f>
        <v>15152977.334752638</v>
      </c>
      <c r="AL88" s="53">
        <f>'Temporary Relocation Numbers'!AL88*Assumptions!G$45</f>
        <v>12078433.706579942</v>
      </c>
      <c r="AM88" s="53">
        <f>'Temporary Relocation Numbers'!AM88*Assumptions!H$45</f>
        <v>6547823.0573742939</v>
      </c>
    </row>
    <row r="89" spans="1:39" x14ac:dyDescent="0.35">
      <c r="A89">
        <v>2108</v>
      </c>
      <c r="B89" s="51">
        <f>'Temporary Relocation Numbers'!B89*Assumptions!C$45</f>
        <v>0</v>
      </c>
      <c r="C89" s="51">
        <f>'Temporary Relocation Numbers'!C89*Assumptions!D$45</f>
        <v>0</v>
      </c>
      <c r="D89" s="51">
        <f>'Temporary Relocation Numbers'!D89*Assumptions!E$45</f>
        <v>0</v>
      </c>
      <c r="E89" s="51">
        <f>'Temporary Relocation Numbers'!E89*Assumptions!F$45</f>
        <v>0</v>
      </c>
      <c r="F89" s="51">
        <f>'Temporary Relocation Numbers'!F89*Assumptions!G$45</f>
        <v>0</v>
      </c>
      <c r="G89" s="51">
        <f>'Temporary Relocation Numbers'!G89*Assumptions!H$45</f>
        <v>0</v>
      </c>
      <c r="H89" s="52">
        <f>'Temporary Relocation Numbers'!H89*Assumptions!C$45</f>
        <v>49010.218003442598</v>
      </c>
      <c r="I89" s="52">
        <f>'Temporary Relocation Numbers'!I89*Assumptions!D$45</f>
        <v>50664.166700579444</v>
      </c>
      <c r="J89" s="52">
        <f>'Temporary Relocation Numbers'!J89*Assumptions!E$45</f>
        <v>35245.187344654012</v>
      </c>
      <c r="K89" s="52">
        <f>'Temporary Relocation Numbers'!K89*Assumptions!F$45</f>
        <v>25559.848346306688</v>
      </c>
      <c r="L89" s="52">
        <f>'Temporary Relocation Numbers'!L89*Assumptions!G$45</f>
        <v>26596.258347298124</v>
      </c>
      <c r="M89" s="52">
        <f>'Temporary Relocation Numbers'!M89*Assumptions!H$45</f>
        <v>11581.30741656964</v>
      </c>
      <c r="N89" s="53">
        <f>'Temporary Relocation Numbers'!N89*Assumptions!C$45</f>
        <v>33535306.444303073</v>
      </c>
      <c r="O89" s="53">
        <f>'Temporary Relocation Numbers'!O89*Assumptions!D$45</f>
        <v>58119299.990774535</v>
      </c>
      <c r="P89" s="53">
        <f>'Temporary Relocation Numbers'!P89*Assumptions!E$45</f>
        <v>46887827.296887957</v>
      </c>
      <c r="Q89" s="53">
        <f>'Temporary Relocation Numbers'!Q89*Assumptions!F$45</f>
        <v>15403115.284321124</v>
      </c>
      <c r="R89" s="53">
        <f>'Temporary Relocation Numbers'!R89*Assumptions!G$45</f>
        <v>12501595.383725692</v>
      </c>
      <c r="S89" s="53">
        <f>'Temporary Relocation Numbers'!S89*Assumptions!H$45</f>
        <v>7258405.421588365</v>
      </c>
      <c r="U89">
        <v>2108</v>
      </c>
      <c r="V89" s="51">
        <f>'Temporary Relocation Numbers'!V89*Assumptions!C$45</f>
        <v>0</v>
      </c>
      <c r="W89" s="51">
        <f>'Temporary Relocation Numbers'!W89*Assumptions!D$45</f>
        <v>0</v>
      </c>
      <c r="X89" s="51">
        <f>'Temporary Relocation Numbers'!X89*Assumptions!E$45</f>
        <v>0</v>
      </c>
      <c r="Y89" s="51">
        <f>'Temporary Relocation Numbers'!Y89*Assumptions!F$45</f>
        <v>0</v>
      </c>
      <c r="Z89" s="51">
        <f>'Temporary Relocation Numbers'!Z89*Assumptions!G$45</f>
        <v>0</v>
      </c>
      <c r="AA89" s="51">
        <f>'Temporary Relocation Numbers'!AA89*Assumptions!H$45</f>
        <v>0</v>
      </c>
      <c r="AB89" s="52">
        <f>'Temporary Relocation Numbers'!AB89*Assumptions!C$45</f>
        <v>45627.320608395486</v>
      </c>
      <c r="AC89" s="52">
        <f>'Temporary Relocation Numbers'!AC89*Assumptions!D$45</f>
        <v>46266.110454716756</v>
      </c>
      <c r="AD89" s="52">
        <f>'Temporary Relocation Numbers'!AD89*Assumptions!E$45</f>
        <v>31847.612612661283</v>
      </c>
      <c r="AE89" s="52">
        <f>'Temporary Relocation Numbers'!AE89*Assumptions!F$45</f>
        <v>25494.078188330819</v>
      </c>
      <c r="AF89" s="52">
        <f>'Temporary Relocation Numbers'!AF89*Assumptions!G$45</f>
        <v>26052.977060979018</v>
      </c>
      <c r="AG89" s="52">
        <f>'Temporary Relocation Numbers'!AG89*Assumptions!H$45</f>
        <v>10592.657627879547</v>
      </c>
      <c r="AH89" s="53">
        <f>'Temporary Relocation Numbers'!AH89*Assumptions!C$45</f>
        <v>31220554.430660315</v>
      </c>
      <c r="AI89" s="53">
        <f>'Temporary Relocation Numbers'!AI89*Assumptions!D$45</f>
        <v>53074078.348420553</v>
      </c>
      <c r="AJ89" s="53">
        <f>'Temporary Relocation Numbers'!AJ89*Assumptions!E$45</f>
        <v>42367922.332157828</v>
      </c>
      <c r="AK89" s="53">
        <f>'Temporary Relocation Numbers'!AK89*Assumptions!F$45</f>
        <v>15363480.255511701</v>
      </c>
      <c r="AL89" s="53">
        <f>'Temporary Relocation Numbers'!AL89*Assumptions!G$45</f>
        <v>12246225.521829251</v>
      </c>
      <c r="AM89" s="53">
        <f>'Temporary Relocation Numbers'!AM89*Assumptions!H$45</f>
        <v>6638784.4471884053</v>
      </c>
    </row>
    <row r="90" spans="1:39" x14ac:dyDescent="0.35">
      <c r="A90">
        <v>2109</v>
      </c>
      <c r="B90" s="51">
        <f>'Temporary Relocation Numbers'!B90*Assumptions!C$45</f>
        <v>0</v>
      </c>
      <c r="C90" s="51">
        <f>'Temporary Relocation Numbers'!C90*Assumptions!D$45</f>
        <v>0</v>
      </c>
      <c r="D90" s="51">
        <f>'Temporary Relocation Numbers'!D90*Assumptions!E$45</f>
        <v>0</v>
      </c>
      <c r="E90" s="51">
        <f>'Temporary Relocation Numbers'!E90*Assumptions!F$45</f>
        <v>0</v>
      </c>
      <c r="F90" s="51">
        <f>'Temporary Relocation Numbers'!F90*Assumptions!G$45</f>
        <v>0</v>
      </c>
      <c r="G90" s="51">
        <f>'Temporary Relocation Numbers'!G90*Assumptions!H$45</f>
        <v>0</v>
      </c>
      <c r="H90" s="52">
        <f>'Temporary Relocation Numbers'!H90*Assumptions!C$45</f>
        <v>49305.913820000322</v>
      </c>
      <c r="I90" s="52">
        <f>'Temporary Relocation Numbers'!I90*Assumptions!D$45</f>
        <v>50969.841369108603</v>
      </c>
      <c r="J90" s="52">
        <f>'Temporary Relocation Numbers'!J90*Assumptions!E$45</f>
        <v>35457.83390849657</v>
      </c>
      <c r="K90" s="52">
        <f>'Temporary Relocation Numbers'!K90*Assumptions!F$45</f>
        <v>25714.059866592546</v>
      </c>
      <c r="L90" s="52">
        <f>'Temporary Relocation Numbers'!L90*Assumptions!G$45</f>
        <v>26756.722892239188</v>
      </c>
      <c r="M90" s="52">
        <f>'Temporary Relocation Numbers'!M90*Assumptions!H$45</f>
        <v>11651.181501869727</v>
      </c>
      <c r="N90" s="53">
        <f>'Temporary Relocation Numbers'!N90*Assumptions!C$45</f>
        <v>34001173.963215418</v>
      </c>
      <c r="O90" s="53">
        <f>'Temporary Relocation Numbers'!O90*Assumptions!D$45</f>
        <v>58926684.713278651</v>
      </c>
      <c r="P90" s="53">
        <f>'Temporary Relocation Numbers'!P90*Assumptions!E$45</f>
        <v>47539186.06130749</v>
      </c>
      <c r="Q90" s="53">
        <f>'Temporary Relocation Numbers'!Q90*Assumptions!F$45</f>
        <v>15617093.084492572</v>
      </c>
      <c r="R90" s="53">
        <f>'Temporary Relocation Numbers'!R90*Assumptions!G$45</f>
        <v>12675265.698429249</v>
      </c>
      <c r="S90" s="53">
        <f>'Temporary Relocation Numbers'!S90*Assumptions!H$45</f>
        <v>7359238.1165461782</v>
      </c>
      <c r="U90">
        <v>2109</v>
      </c>
      <c r="V90" s="51">
        <f>'Temporary Relocation Numbers'!V90*Assumptions!C$45</f>
        <v>0</v>
      </c>
      <c r="W90" s="51">
        <f>'Temporary Relocation Numbers'!W90*Assumptions!D$45</f>
        <v>0</v>
      </c>
      <c r="X90" s="51">
        <f>'Temporary Relocation Numbers'!X90*Assumptions!E$45</f>
        <v>0</v>
      </c>
      <c r="Y90" s="51">
        <f>'Temporary Relocation Numbers'!Y90*Assumptions!F$45</f>
        <v>0</v>
      </c>
      <c r="Z90" s="51">
        <f>'Temporary Relocation Numbers'!Z90*Assumptions!G$45</f>
        <v>0</v>
      </c>
      <c r="AA90" s="51">
        <f>'Temporary Relocation Numbers'!AA90*Assumptions!H$45</f>
        <v>0</v>
      </c>
      <c r="AB90" s="52">
        <f>'Temporary Relocation Numbers'!AB90*Assumptions!C$45</f>
        <v>45902.606219728477</v>
      </c>
      <c r="AC90" s="52">
        <f>'Temporary Relocation Numbers'!AC90*Assumptions!D$45</f>
        <v>46545.250109000604</v>
      </c>
      <c r="AD90" s="52">
        <f>'Temporary Relocation Numbers'!AD90*Assumptions!E$45</f>
        <v>32039.760417762925</v>
      </c>
      <c r="AE90" s="52">
        <f>'Temporary Relocation Numbers'!AE90*Assumptions!F$45</f>
        <v>25647.892894210214</v>
      </c>
      <c r="AF90" s="52">
        <f>'Temporary Relocation Numbers'!AF90*Assumptions!G$45</f>
        <v>26210.163799574322</v>
      </c>
      <c r="AG90" s="52">
        <f>'Temporary Relocation Numbers'!AG90*Assumptions!H$45</f>
        <v>10656.566842618651</v>
      </c>
      <c r="AH90" s="53">
        <f>'Temporary Relocation Numbers'!AH90*Assumptions!C$45</f>
        <v>31654265.756836377</v>
      </c>
      <c r="AI90" s="53">
        <f>'Temporary Relocation Numbers'!AI90*Assumptions!D$45</f>
        <v>53811375.597807646</v>
      </c>
      <c r="AJ90" s="53">
        <f>'Temporary Relocation Numbers'!AJ90*Assumptions!E$45</f>
        <v>42956491.245077543</v>
      </c>
      <c r="AK90" s="53">
        <f>'Temporary Relocation Numbers'!AK90*Assumptions!F$45</f>
        <v>15576907.451722991</v>
      </c>
      <c r="AL90" s="53">
        <f>'Temporary Relocation Numbers'!AL90*Assumptions!G$45</f>
        <v>12416348.276167905</v>
      </c>
      <c r="AM90" s="53">
        <f>'Temporary Relocation Numbers'!AM90*Assumptions!H$45</f>
        <v>6731009.459181129</v>
      </c>
    </row>
    <row r="91" spans="1:39" x14ac:dyDescent="0.35">
      <c r="A91">
        <v>2110</v>
      </c>
      <c r="B91" s="51">
        <f>'Temporary Relocation Numbers'!B91*Assumptions!C$45</f>
        <v>0</v>
      </c>
      <c r="C91" s="51">
        <f>'Temporary Relocation Numbers'!C91*Assumptions!D$45</f>
        <v>0</v>
      </c>
      <c r="D91" s="51">
        <f>'Temporary Relocation Numbers'!D91*Assumptions!E$45</f>
        <v>0</v>
      </c>
      <c r="E91" s="51">
        <f>'Temporary Relocation Numbers'!E91*Assumptions!F$45</f>
        <v>0</v>
      </c>
      <c r="F91" s="51">
        <f>'Temporary Relocation Numbers'!F91*Assumptions!G$45</f>
        <v>0</v>
      </c>
      <c r="G91" s="51">
        <f>'Temporary Relocation Numbers'!G91*Assumptions!H$45</f>
        <v>0</v>
      </c>
      <c r="H91" s="52">
        <f>'Temporary Relocation Numbers'!H91*Assumptions!C$45</f>
        <v>47128.322951476628</v>
      </c>
      <c r="I91" s="52">
        <f>'Temporary Relocation Numbers'!I91*Assumptions!D$45</f>
        <v>48718.763302881802</v>
      </c>
      <c r="J91" s="52">
        <f>'Temporary Relocation Numbers'!J91*Assumptions!E$45</f>
        <v>33891.842136826956</v>
      </c>
      <c r="K91" s="52">
        <f>'Temporary Relocation Numbers'!K91*Assumptions!F$45</f>
        <v>24578.400923882717</v>
      </c>
      <c r="L91" s="52">
        <f>'Temporary Relocation Numbers'!L91*Assumptions!G$45</f>
        <v>25575.014838830703</v>
      </c>
      <c r="M91" s="52">
        <f>'Temporary Relocation Numbers'!M91*Assumptions!H$45</f>
        <v>11136.608208722648</v>
      </c>
      <c r="N91" s="53">
        <f>'Temporary Relocation Numbers'!N91*Assumptions!C$45</f>
        <v>32753381.27434716</v>
      </c>
      <c r="O91" s="53">
        <f>'Temporary Relocation Numbers'!O91*Assumptions!D$45</f>
        <v>56764162.7237726</v>
      </c>
      <c r="P91" s="53">
        <f>'Temporary Relocation Numbers'!P91*Assumptions!E$45</f>
        <v>45794568.394099221</v>
      </c>
      <c r="Q91" s="53">
        <f>'Temporary Relocation Numbers'!Q91*Assumptions!F$45</f>
        <v>15043968.915506914</v>
      </c>
      <c r="R91" s="53">
        <f>'Temporary Relocation Numbers'!R91*Assumptions!G$45</f>
        <v>12210102.234218473</v>
      </c>
      <c r="S91" s="53">
        <f>'Temporary Relocation Numbers'!S91*Assumptions!H$45</f>
        <v>7089164.9853242552</v>
      </c>
      <c r="U91">
        <v>2110</v>
      </c>
      <c r="V91" s="51">
        <f>'Temporary Relocation Numbers'!V91*Assumptions!C$45</f>
        <v>0</v>
      </c>
      <c r="W91" s="51">
        <f>'Temporary Relocation Numbers'!W91*Assumptions!D$45</f>
        <v>0</v>
      </c>
      <c r="X91" s="51">
        <f>'Temporary Relocation Numbers'!X91*Assumptions!E$45</f>
        <v>0</v>
      </c>
      <c r="Y91" s="51">
        <f>'Temporary Relocation Numbers'!Y91*Assumptions!F$45</f>
        <v>0</v>
      </c>
      <c r="Z91" s="51">
        <f>'Temporary Relocation Numbers'!Z91*Assumptions!G$45</f>
        <v>0</v>
      </c>
      <c r="AA91" s="51">
        <f>'Temporary Relocation Numbers'!AA91*Assumptions!H$45</f>
        <v>0</v>
      </c>
      <c r="AB91" s="52">
        <f>'Temporary Relocation Numbers'!AB91*Assumptions!C$45</f>
        <v>43875.322098995406</v>
      </c>
      <c r="AC91" s="52">
        <f>'Temporary Relocation Numbers'!AC91*Assumptions!D$45</f>
        <v>44489.583683660021</v>
      </c>
      <c r="AD91" s="52">
        <f>'Temporary Relocation Numbers'!AD91*Assumptions!E$45</f>
        <v>30624.727527994106</v>
      </c>
      <c r="AE91" s="52">
        <f>'Temporary Relocation Numbers'!AE91*Assumptions!F$45</f>
        <v>24515.156209373617</v>
      </c>
      <c r="AF91" s="52">
        <f>'Temporary Relocation Numbers'!AF91*Assumptions!G$45</f>
        <v>25052.594475115075</v>
      </c>
      <c r="AG91" s="52">
        <f>'Temporary Relocation Numbers'!AG91*Assumptions!H$45</f>
        <v>10185.920608760884</v>
      </c>
      <c r="AH91" s="53">
        <f>'Temporary Relocation Numbers'!AH91*Assumptions!C$45</f>
        <v>30492601.120621037</v>
      </c>
      <c r="AI91" s="53">
        <f>'Temporary Relocation Numbers'!AI91*Assumptions!D$45</f>
        <v>51836577.871072382</v>
      </c>
      <c r="AJ91" s="53">
        <f>'Temporary Relocation Numbers'!AJ91*Assumptions!E$45</f>
        <v>41380051.685283825</v>
      </c>
      <c r="AK91" s="53">
        <f>'Temporary Relocation Numbers'!AK91*Assumptions!F$45</f>
        <v>15005258.035897961</v>
      </c>
      <c r="AL91" s="53">
        <f>'Temporary Relocation Numbers'!AL91*Assumptions!G$45</f>
        <v>11960686.697594017</v>
      </c>
      <c r="AM91" s="53">
        <f>'Temporary Relocation Numbers'!AM91*Assumptions!H$45</f>
        <v>6483991.3885416938</v>
      </c>
    </row>
    <row r="92" spans="1:39" x14ac:dyDescent="0.35">
      <c r="A92">
        <v>2111</v>
      </c>
      <c r="B92" s="51">
        <f>'Temporary Relocation Numbers'!B92*Assumptions!C$45</f>
        <v>0</v>
      </c>
      <c r="C92" s="51">
        <f>'Temporary Relocation Numbers'!C92*Assumptions!D$45</f>
        <v>0</v>
      </c>
      <c r="D92" s="51">
        <f>'Temporary Relocation Numbers'!D92*Assumptions!E$45</f>
        <v>0</v>
      </c>
      <c r="E92" s="51">
        <f>'Temporary Relocation Numbers'!E92*Assumptions!F$45</f>
        <v>0</v>
      </c>
      <c r="F92" s="51">
        <f>'Temporary Relocation Numbers'!F92*Assumptions!G$45</f>
        <v>0</v>
      </c>
      <c r="G92" s="51">
        <f>'Temporary Relocation Numbers'!G92*Assumptions!H$45</f>
        <v>0</v>
      </c>
      <c r="H92" s="52">
        <f>'Temporary Relocation Numbers'!H92*Assumptions!C$45</f>
        <v>47412.664635840352</v>
      </c>
      <c r="I92" s="52">
        <f>'Temporary Relocation Numbers'!I92*Assumptions!D$45</f>
        <v>49012.700671116232</v>
      </c>
      <c r="J92" s="52">
        <f>'Temporary Relocation Numbers'!J92*Assumptions!E$45</f>
        <v>34096.32349486927</v>
      </c>
      <c r="K92" s="52">
        <f>'Temporary Relocation Numbers'!K92*Assumptions!F$45</f>
        <v>24726.691028006717</v>
      </c>
      <c r="L92" s="52">
        <f>'Temporary Relocation Numbers'!L92*Assumptions!G$45</f>
        <v>25729.317863879736</v>
      </c>
      <c r="M92" s="52">
        <f>'Temporary Relocation Numbers'!M92*Assumptions!H$45</f>
        <v>11203.799267895864</v>
      </c>
      <c r="N92" s="53">
        <f>'Temporary Relocation Numbers'!N92*Assumptions!C$45</f>
        <v>33208386.404406495</v>
      </c>
      <c r="O92" s="53">
        <f>'Temporary Relocation Numbers'!O92*Assumptions!D$45</f>
        <v>57552722.079721242</v>
      </c>
      <c r="P92" s="53">
        <f>'Temporary Relocation Numbers'!P92*Assumptions!E$45</f>
        <v>46430739.767480083</v>
      </c>
      <c r="Q92" s="53">
        <f>'Temporary Relocation Numbers'!Q92*Assumptions!F$45</f>
        <v>15252957.507422766</v>
      </c>
      <c r="R92" s="53">
        <f>'Temporary Relocation Numbers'!R92*Assumptions!G$45</f>
        <v>12379723.169186478</v>
      </c>
      <c r="S92" s="53">
        <f>'Temporary Relocation Numbers'!S92*Assumptions!H$45</f>
        <v>7187646.6171637727</v>
      </c>
      <c r="U92">
        <v>2111</v>
      </c>
      <c r="V92" s="51">
        <f>'Temporary Relocation Numbers'!V92*Assumptions!C$45</f>
        <v>0</v>
      </c>
      <c r="W92" s="51">
        <f>'Temporary Relocation Numbers'!W92*Assumptions!D$45</f>
        <v>0</v>
      </c>
      <c r="X92" s="51">
        <f>'Temporary Relocation Numbers'!X92*Assumptions!E$45</f>
        <v>0</v>
      </c>
      <c r="Y92" s="51">
        <f>'Temporary Relocation Numbers'!Y92*Assumptions!F$45</f>
        <v>0</v>
      </c>
      <c r="Z92" s="51">
        <f>'Temporary Relocation Numbers'!Z92*Assumptions!G$45</f>
        <v>0</v>
      </c>
      <c r="AA92" s="51">
        <f>'Temporary Relocation Numbers'!AA92*Assumptions!H$45</f>
        <v>0</v>
      </c>
      <c r="AB92" s="52">
        <f>'Temporary Relocation Numbers'!AB92*Assumptions!C$45</f>
        <v>44140.037289486587</v>
      </c>
      <c r="AC92" s="52">
        <f>'Temporary Relocation Numbers'!AC92*Assumptions!D$45</f>
        <v>44758.004929505696</v>
      </c>
      <c r="AD92" s="52">
        <f>'Temporary Relocation Numbers'!AD92*Assumptions!E$45</f>
        <v>30809.497238926862</v>
      </c>
      <c r="AE92" s="52">
        <f>'Temporary Relocation Numbers'!AE92*Assumptions!F$45</f>
        <v>24663.064735976408</v>
      </c>
      <c r="AF92" s="52">
        <f>'Temporary Relocation Numbers'!AF92*Assumptions!G$45</f>
        <v>25203.745555073303</v>
      </c>
      <c r="AG92" s="52">
        <f>'Temporary Relocation Numbers'!AG92*Assumptions!H$45</f>
        <v>10247.375836558238</v>
      </c>
      <c r="AH92" s="53">
        <f>'Temporary Relocation Numbers'!AH92*Assumptions!C$45</f>
        <v>30916199.8270423</v>
      </c>
      <c r="AI92" s="53">
        <f>'Temporary Relocation Numbers'!AI92*Assumptions!D$45</f>
        <v>52556683.946793213</v>
      </c>
      <c r="AJ92" s="53">
        <f>'Temporary Relocation Numbers'!AJ92*Assumptions!E$45</f>
        <v>41954897.245234333</v>
      </c>
      <c r="AK92" s="53">
        <f>'Temporary Relocation Numbers'!AK92*Assumptions!F$45</f>
        <v>15213708.861997707</v>
      </c>
      <c r="AL92" s="53">
        <f>'Temporary Relocation Numbers'!AL92*Assumptions!G$45</f>
        <v>12126842.788803447</v>
      </c>
      <c r="AM92" s="53">
        <f>'Temporary Relocation Numbers'!AM92*Assumptions!H$45</f>
        <v>6574066.0382499276</v>
      </c>
    </row>
    <row r="93" spans="1:39" x14ac:dyDescent="0.35">
      <c r="A93">
        <v>2112</v>
      </c>
      <c r="B93" s="51">
        <f>'Temporary Relocation Numbers'!B93*Assumptions!C$45</f>
        <v>0</v>
      </c>
      <c r="C93" s="51">
        <f>'Temporary Relocation Numbers'!C93*Assumptions!D$45</f>
        <v>0</v>
      </c>
      <c r="D93" s="51">
        <f>'Temporary Relocation Numbers'!D93*Assumptions!E$45</f>
        <v>0</v>
      </c>
      <c r="E93" s="51">
        <f>'Temporary Relocation Numbers'!E93*Assumptions!F$45</f>
        <v>0</v>
      </c>
      <c r="F93" s="51">
        <f>'Temporary Relocation Numbers'!F93*Assumptions!G$45</f>
        <v>0</v>
      </c>
      <c r="G93" s="51">
        <f>'Temporary Relocation Numbers'!G93*Assumptions!H$45</f>
        <v>0</v>
      </c>
      <c r="H93" s="52">
        <f>'Temporary Relocation Numbers'!H93*Assumptions!C$45</f>
        <v>47698.721853208524</v>
      </c>
      <c r="I93" s="52">
        <f>'Temporary Relocation Numbers'!I93*Assumptions!D$45</f>
        <v>49308.411466477846</v>
      </c>
      <c r="J93" s="52">
        <f>'Temporary Relocation Numbers'!J93*Assumptions!E$45</f>
        <v>34302.038560587273</v>
      </c>
      <c r="K93" s="52">
        <f>'Temporary Relocation Numbers'!K93*Assumptions!F$45</f>
        <v>24875.875818284192</v>
      </c>
      <c r="L93" s="52">
        <f>'Temporary Relocation Numbers'!L93*Assumptions!G$45</f>
        <v>25884.551853140889</v>
      </c>
      <c r="M93" s="52">
        <f>'Temporary Relocation Numbers'!M93*Assumptions!H$45</f>
        <v>11271.395714270302</v>
      </c>
      <c r="N93" s="53">
        <f>'Temporary Relocation Numbers'!N93*Assumptions!C$45</f>
        <v>33669712.398459889</v>
      </c>
      <c r="O93" s="53">
        <f>'Temporary Relocation Numbers'!O93*Assumptions!D$45</f>
        <v>58352235.985653818</v>
      </c>
      <c r="P93" s="53">
        <f>'Temporary Relocation Numbers'!P93*Assumptions!E$45</f>
        <v>47075748.739521697</v>
      </c>
      <c r="Q93" s="53">
        <f>'Temporary Relocation Numbers'!Q93*Assumptions!F$45</f>
        <v>15464849.337958446</v>
      </c>
      <c r="R93" s="53">
        <f>'Temporary Relocation Numbers'!R93*Assumptions!G$45</f>
        <v>12551700.453104524</v>
      </c>
      <c r="S93" s="53">
        <f>'Temporary Relocation Numbers'!S93*Assumptions!H$45</f>
        <v>7287496.3412722452</v>
      </c>
      <c r="U93">
        <v>2112</v>
      </c>
      <c r="V93" s="51">
        <f>'Temporary Relocation Numbers'!V93*Assumptions!C$45</f>
        <v>0</v>
      </c>
      <c r="W93" s="51">
        <f>'Temporary Relocation Numbers'!W93*Assumptions!D$45</f>
        <v>0</v>
      </c>
      <c r="X93" s="51">
        <f>'Temporary Relocation Numbers'!X93*Assumptions!E$45</f>
        <v>0</v>
      </c>
      <c r="Y93" s="51">
        <f>'Temporary Relocation Numbers'!Y93*Assumptions!F$45</f>
        <v>0</v>
      </c>
      <c r="Z93" s="51">
        <f>'Temporary Relocation Numbers'!Z93*Assumptions!G$45</f>
        <v>0</v>
      </c>
      <c r="AA93" s="51">
        <f>'Temporary Relocation Numbers'!AA93*Assumptions!H$45</f>
        <v>0</v>
      </c>
      <c r="AB93" s="52">
        <f>'Temporary Relocation Numbers'!AB93*Assumptions!C$45</f>
        <v>44406.349599468267</v>
      </c>
      <c r="AC93" s="52">
        <f>'Temporary Relocation Numbers'!AC93*Assumptions!D$45</f>
        <v>45028.045654772308</v>
      </c>
      <c r="AD93" s="52">
        <f>'Temporary Relocation Numbers'!AD93*Assumptions!E$45</f>
        <v>30995.381730262066</v>
      </c>
      <c r="AE93" s="52">
        <f>'Temporary Relocation Numbers'!AE93*Assumptions!F$45</f>
        <v>24811.865646541795</v>
      </c>
      <c r="AF93" s="52">
        <f>'Temporary Relocation Numbers'!AF93*Assumptions!G$45</f>
        <v>25355.808582454596</v>
      </c>
      <c r="AG93" s="52">
        <f>'Temporary Relocation Numbers'!AG93*Assumptions!H$45</f>
        <v>10309.201845276504</v>
      </c>
      <c r="AH93" s="53">
        <f>'Temporary Relocation Numbers'!AH93*Assumptions!C$45</f>
        <v>31345683.104063872</v>
      </c>
      <c r="AI93" s="53">
        <f>'Temporary Relocation Numbers'!AI93*Assumptions!D$45</f>
        <v>53286793.629649907</v>
      </c>
      <c r="AJ93" s="53">
        <f>'Temporary Relocation Numbers'!AJ93*Assumptions!E$45</f>
        <v>42537728.474712484</v>
      </c>
      <c r="AK93" s="53">
        <f>'Temporary Relocation Numbers'!AK93*Assumptions!F$45</f>
        <v>15425055.456154076</v>
      </c>
      <c r="AL93" s="53">
        <f>'Temporary Relocation Numbers'!AL93*Assumptions!G$45</f>
        <v>12295307.095865704</v>
      </c>
      <c r="AM93" s="53">
        <f>'Temporary Relocation Numbers'!AM93*Assumptions!H$45</f>
        <v>6665391.9916743264</v>
      </c>
    </row>
    <row r="94" spans="1:39" x14ac:dyDescent="0.35">
      <c r="A94">
        <v>2113</v>
      </c>
      <c r="B94" s="51">
        <f>'Temporary Relocation Numbers'!B94*Assumptions!C$45</f>
        <v>0</v>
      </c>
      <c r="C94" s="51">
        <f>'Temporary Relocation Numbers'!C94*Assumptions!D$45</f>
        <v>0</v>
      </c>
      <c r="D94" s="51">
        <f>'Temporary Relocation Numbers'!D94*Assumptions!E$45</f>
        <v>0</v>
      </c>
      <c r="E94" s="51">
        <f>'Temporary Relocation Numbers'!E94*Assumptions!F$45</f>
        <v>0</v>
      </c>
      <c r="F94" s="51">
        <f>'Temporary Relocation Numbers'!F94*Assumptions!G$45</f>
        <v>0</v>
      </c>
      <c r="G94" s="51">
        <f>'Temporary Relocation Numbers'!G94*Assumptions!H$45</f>
        <v>0</v>
      </c>
      <c r="H94" s="52">
        <f>'Temporary Relocation Numbers'!H94*Assumptions!C$45</f>
        <v>47986.504953992786</v>
      </c>
      <c r="I94" s="52">
        <f>'Temporary Relocation Numbers'!I94*Assumptions!D$45</f>
        <v>49605.906388673866</v>
      </c>
      <c r="J94" s="52">
        <f>'Temporary Relocation Numbers'!J94*Assumptions!E$45</f>
        <v>34508.994777371583</v>
      </c>
      <c r="K94" s="52">
        <f>'Temporary Relocation Numbers'!K94*Assumptions!F$45</f>
        <v>25025.960692670167</v>
      </c>
      <c r="L94" s="52">
        <f>'Temporary Relocation Numbers'!L94*Assumptions!G$45</f>
        <v>26040.722423447412</v>
      </c>
      <c r="M94" s="52">
        <f>'Temporary Relocation Numbers'!M94*Assumptions!H$45</f>
        <v>11339.399993688976</v>
      </c>
      <c r="N94" s="53">
        <f>'Temporary Relocation Numbers'!N94*Assumptions!C$45</f>
        <v>34137447.065015376</v>
      </c>
      <c r="O94" s="53">
        <f>'Temporary Relocation Numbers'!O94*Assumptions!D$45</f>
        <v>59162856.620559096</v>
      </c>
      <c r="P94" s="53">
        <f>'Temporary Relocation Numbers'!P94*Assumptions!E$45</f>
        <v>47729718.080838002</v>
      </c>
      <c r="Q94" s="53">
        <f>'Temporary Relocation Numbers'!Q94*Assumptions!F$45</f>
        <v>15679684.738475613</v>
      </c>
      <c r="R94" s="53">
        <f>'Temporary Relocation Numbers'!R94*Assumptions!G$45</f>
        <v>12726066.820023825</v>
      </c>
      <c r="S94" s="53">
        <f>'Temporary Relocation Numbers'!S94*Assumptions!H$45</f>
        <v>7388733.1629851991</v>
      </c>
      <c r="U94">
        <v>2113</v>
      </c>
      <c r="V94" s="51">
        <f>'Temporary Relocation Numbers'!V94*Assumptions!C$45</f>
        <v>0</v>
      </c>
      <c r="W94" s="51">
        <f>'Temporary Relocation Numbers'!W94*Assumptions!D$45</f>
        <v>0</v>
      </c>
      <c r="X94" s="51">
        <f>'Temporary Relocation Numbers'!X94*Assumptions!E$45</f>
        <v>0</v>
      </c>
      <c r="Y94" s="51">
        <f>'Temporary Relocation Numbers'!Y94*Assumptions!F$45</f>
        <v>0</v>
      </c>
      <c r="Z94" s="51">
        <f>'Temporary Relocation Numbers'!Z94*Assumptions!G$45</f>
        <v>0</v>
      </c>
      <c r="AA94" s="51">
        <f>'Temporary Relocation Numbers'!AA94*Assumptions!H$45</f>
        <v>0</v>
      </c>
      <c r="AB94" s="52">
        <f>'Temporary Relocation Numbers'!AB94*Assumptions!C$45</f>
        <v>44674.268664921918</v>
      </c>
      <c r="AC94" s="52">
        <f>'Temporary Relocation Numbers'!AC94*Assumptions!D$45</f>
        <v>45299.715630346604</v>
      </c>
      <c r="AD94" s="52">
        <f>'Temporary Relocation Numbers'!AD94*Assumptions!E$45</f>
        <v>31182.387727860445</v>
      </c>
      <c r="AE94" s="52">
        <f>'Temporary Relocation Numbers'!AE94*Assumptions!F$45</f>
        <v>24961.564325134888</v>
      </c>
      <c r="AF94" s="52">
        <f>'Temporary Relocation Numbers'!AF94*Assumptions!G$45</f>
        <v>25508.789059357248</v>
      </c>
      <c r="AG94" s="52">
        <f>'Temporary Relocation Numbers'!AG94*Assumptions!H$45</f>
        <v>10371.40087196688</v>
      </c>
      <c r="AH94" s="53">
        <f>'Temporary Relocation Numbers'!AH94*Assumptions!C$45</f>
        <v>31781132.69927052</v>
      </c>
      <c r="AI94" s="53">
        <f>'Temporary Relocation Numbers'!AI94*Assumptions!D$45</f>
        <v>54027045.888273783</v>
      </c>
      <c r="AJ94" s="53">
        <f>'Temporary Relocation Numbers'!AJ94*Assumptions!E$45</f>
        <v>43128656.309458628</v>
      </c>
      <c r="AK94" s="53">
        <f>'Temporary Relocation Numbers'!AK94*Assumptions!F$45</f>
        <v>15639338.045948762</v>
      </c>
      <c r="AL94" s="53">
        <f>'Temporary Relocation Numbers'!AL94*Assumptions!G$45</f>
        <v>12466111.684174132</v>
      </c>
      <c r="AM94" s="53">
        <f>'Temporary Relocation Numbers'!AM94*Assumptions!H$45</f>
        <v>6757986.6317411084</v>
      </c>
    </row>
    <row r="95" spans="1:39" x14ac:dyDescent="0.35">
      <c r="A95">
        <v>2114</v>
      </c>
      <c r="B95" s="51">
        <f>'Temporary Relocation Numbers'!B95*Assumptions!C$45</f>
        <v>0</v>
      </c>
      <c r="C95" s="51">
        <f>'Temporary Relocation Numbers'!C95*Assumptions!D$45</f>
        <v>0</v>
      </c>
      <c r="D95" s="51">
        <f>'Temporary Relocation Numbers'!D95*Assumptions!E$45</f>
        <v>0</v>
      </c>
      <c r="E95" s="51">
        <f>'Temporary Relocation Numbers'!E95*Assumptions!F$45</f>
        <v>0</v>
      </c>
      <c r="F95" s="51">
        <f>'Temporary Relocation Numbers'!F95*Assumptions!G$45</f>
        <v>0</v>
      </c>
      <c r="G95" s="51">
        <f>'Temporary Relocation Numbers'!G95*Assumptions!H$45</f>
        <v>0</v>
      </c>
      <c r="H95" s="52">
        <f>'Temporary Relocation Numbers'!H95*Assumptions!C$45</f>
        <v>48276.024351052503</v>
      </c>
      <c r="I95" s="52">
        <f>'Temporary Relocation Numbers'!I95*Assumptions!D$45</f>
        <v>49905.196201966559</v>
      </c>
      <c r="J95" s="52">
        <f>'Temporary Relocation Numbers'!J95*Assumptions!E$45</f>
        <v>34717.199633521457</v>
      </c>
      <c r="K95" s="52">
        <f>'Temporary Relocation Numbers'!K95*Assumptions!F$45</f>
        <v>25176.951081687428</v>
      </c>
      <c r="L95" s="52">
        <f>'Temporary Relocation Numbers'!L95*Assumptions!G$45</f>
        <v>26197.835225520921</v>
      </c>
      <c r="M95" s="52">
        <f>'Temporary Relocation Numbers'!M95*Assumptions!H$45</f>
        <v>11407.814566751535</v>
      </c>
      <c r="N95" s="53">
        <f>'Temporary Relocation Numbers'!N95*Assumptions!C$45</f>
        <v>34611679.432403862</v>
      </c>
      <c r="O95" s="53">
        <f>'Temporary Relocation Numbers'!O95*Assumptions!D$45</f>
        <v>59984738.277473807</v>
      </c>
      <c r="P95" s="53">
        <f>'Temporary Relocation Numbers'!P95*Assumptions!E$45</f>
        <v>48392772.267554186</v>
      </c>
      <c r="Q95" s="53">
        <f>'Temporary Relocation Numbers'!Q95*Assumptions!F$45</f>
        <v>15897504.600613242</v>
      </c>
      <c r="R95" s="53">
        <f>'Temporary Relocation Numbers'!R95*Assumptions!G$45</f>
        <v>12902855.458732219</v>
      </c>
      <c r="S95" s="53">
        <f>'Temporary Relocation Numbers'!S95*Assumptions!H$45</f>
        <v>7491376.3516574772</v>
      </c>
      <c r="U95">
        <v>2114</v>
      </c>
      <c r="V95" s="51">
        <f>'Temporary Relocation Numbers'!V95*Assumptions!C$45</f>
        <v>0</v>
      </c>
      <c r="W95" s="51">
        <f>'Temporary Relocation Numbers'!W95*Assumptions!D$45</f>
        <v>0</v>
      </c>
      <c r="X95" s="51">
        <f>'Temporary Relocation Numbers'!X95*Assumptions!E$45</f>
        <v>0</v>
      </c>
      <c r="Y95" s="51">
        <f>'Temporary Relocation Numbers'!Y95*Assumptions!F$45</f>
        <v>0</v>
      </c>
      <c r="Z95" s="51">
        <f>'Temporary Relocation Numbers'!Z95*Assumptions!G$45</f>
        <v>0</v>
      </c>
      <c r="AA95" s="51">
        <f>'Temporary Relocation Numbers'!AA95*Assumptions!H$45</f>
        <v>0</v>
      </c>
      <c r="AB95" s="52">
        <f>'Temporary Relocation Numbers'!AB95*Assumptions!C$45</f>
        <v>44943.804179966246</v>
      </c>
      <c r="AC95" s="52">
        <f>'Temporary Relocation Numbers'!AC95*Assumptions!D$45</f>
        <v>45573.024686066514</v>
      </c>
      <c r="AD95" s="52">
        <f>'Temporary Relocation Numbers'!AD95*Assumptions!E$45</f>
        <v>31370.521998162225</v>
      </c>
      <c r="AE95" s="52">
        <f>'Temporary Relocation Numbers'!AE95*Assumptions!F$45</f>
        <v>25112.166188304731</v>
      </c>
      <c r="AF95" s="52">
        <f>'Temporary Relocation Numbers'!AF95*Assumptions!G$45</f>
        <v>25662.692521075693</v>
      </c>
      <c r="AG95" s="52">
        <f>'Temporary Relocation Numbers'!AG95*Assumptions!H$45</f>
        <v>10433.97516717749</v>
      </c>
      <c r="AH95" s="53">
        <f>'Temporary Relocation Numbers'!AH95*Assumptions!C$45</f>
        <v>32222631.495872337</v>
      </c>
      <c r="AI95" s="53">
        <f>'Temporary Relocation Numbers'!AI95*Assumptions!D$45</f>
        <v>54777581.621827774</v>
      </c>
      <c r="AJ95" s="53">
        <f>'Temporary Relocation Numbers'!AJ95*Assumptions!E$45</f>
        <v>43727793.226316109</v>
      </c>
      <c r="AK95" s="53">
        <f>'Temporary Relocation Numbers'!AK95*Assumptions!F$45</f>
        <v>15856597.417799085</v>
      </c>
      <c r="AL95" s="53">
        <f>'Temporary Relocation Numbers'!AL95*Assumptions!G$45</f>
        <v>12639289.064569797</v>
      </c>
      <c r="AM95" s="53">
        <f>'Temporary Relocation Numbers'!AM95*Assumptions!H$45</f>
        <v>6851867.5828575334</v>
      </c>
    </row>
    <row r="96" spans="1:39" x14ac:dyDescent="0.35">
      <c r="A96">
        <v>2115</v>
      </c>
      <c r="B96" s="51">
        <f>'Temporary Relocation Numbers'!B96*Assumptions!C$45</f>
        <v>0</v>
      </c>
      <c r="C96" s="51">
        <f>'Temporary Relocation Numbers'!C96*Assumptions!D$45</f>
        <v>0</v>
      </c>
      <c r="D96" s="51">
        <f>'Temporary Relocation Numbers'!D96*Assumptions!E$45</f>
        <v>0</v>
      </c>
      <c r="E96" s="51">
        <f>'Temporary Relocation Numbers'!E96*Assumptions!F$45</f>
        <v>0</v>
      </c>
      <c r="F96" s="51">
        <f>'Temporary Relocation Numbers'!F96*Assumptions!G$45</f>
        <v>0</v>
      </c>
      <c r="G96" s="51">
        <f>'Temporary Relocation Numbers'!G96*Assumptions!H$45</f>
        <v>0</v>
      </c>
      <c r="H96" s="52">
        <f>'Temporary Relocation Numbers'!H96*Assumptions!C$45</f>
        <v>48567.290520071423</v>
      </c>
      <c r="I96" s="52">
        <f>'Temporary Relocation Numbers'!I96*Assumptions!D$45</f>
        <v>50206.291735562772</v>
      </c>
      <c r="J96" s="52">
        <f>'Temporary Relocation Numbers'!J96*Assumptions!E$45</f>
        <v>34926.660662515656</v>
      </c>
      <c r="K96" s="52">
        <f>'Temporary Relocation Numbers'!K96*Assumptions!F$45</f>
        <v>25328.852448622998</v>
      </c>
      <c r="L96" s="52">
        <f>'Temporary Relocation Numbers'!L96*Assumptions!G$45</f>
        <v>26355.895944175762</v>
      </c>
      <c r="M96" s="52">
        <f>'Temporary Relocation Numbers'!M96*Assumptions!H$45</f>
        <v>11476.641908903282</v>
      </c>
      <c r="N96" s="53">
        <f>'Temporary Relocation Numbers'!N96*Assumptions!C$45</f>
        <v>35092499.765724607</v>
      </c>
      <c r="O96" s="53">
        <f>'Temporary Relocation Numbers'!O96*Assumptions!D$45</f>
        <v>60818037.392850757</v>
      </c>
      <c r="P96" s="53">
        <f>'Temporary Relocation Numbers'!P96*Assumptions!E$45</f>
        <v>49065037.504999347</v>
      </c>
      <c r="Q96" s="53">
        <f>'Temporary Relocation Numbers'!Q96*Assumptions!F$45</f>
        <v>16118350.384070914</v>
      </c>
      <c r="R96" s="53">
        <f>'Temporary Relocation Numbers'!R96*Assumptions!G$45</f>
        <v>13082100.019071259</v>
      </c>
      <c r="S96" s="53">
        <f>'Temporary Relocation Numbers'!S96*Assumptions!H$45</f>
        <v>7595445.4443309447</v>
      </c>
      <c r="U96">
        <v>2115</v>
      </c>
      <c r="V96" s="51">
        <f>'Temporary Relocation Numbers'!V96*Assumptions!C$45</f>
        <v>0</v>
      </c>
      <c r="W96" s="51">
        <f>'Temporary Relocation Numbers'!W96*Assumptions!D$45</f>
        <v>0</v>
      </c>
      <c r="X96" s="51">
        <f>'Temporary Relocation Numbers'!X96*Assumptions!E$45</f>
        <v>0</v>
      </c>
      <c r="Y96" s="51">
        <f>'Temporary Relocation Numbers'!Y96*Assumptions!F$45</f>
        <v>0</v>
      </c>
      <c r="Z96" s="51">
        <f>'Temporary Relocation Numbers'!Z96*Assumptions!G$45</f>
        <v>0</v>
      </c>
      <c r="AA96" s="51">
        <f>'Temporary Relocation Numbers'!AA96*Assumptions!H$45</f>
        <v>0</v>
      </c>
      <c r="AB96" s="52">
        <f>'Temporary Relocation Numbers'!AB96*Assumptions!C$45</f>
        <v>45214.965897207985</v>
      </c>
      <c r="AC96" s="52">
        <f>'Temporary Relocation Numbers'!AC96*Assumptions!D$45</f>
        <v>45847.982711076809</v>
      </c>
      <c r="AD96" s="52">
        <f>'Temporary Relocation Numbers'!AD96*Assumptions!E$45</f>
        <v>31559.791348431936</v>
      </c>
      <c r="AE96" s="52">
        <f>'Temporary Relocation Numbers'!AE96*Assumptions!F$45</f>
        <v>25263.676685280327</v>
      </c>
      <c r="AF96" s="52">
        <f>'Temporary Relocation Numbers'!AF96*Assumptions!G$45</f>
        <v>25817.524536300676</v>
      </c>
      <c r="AG96" s="52">
        <f>'Temporary Relocation Numbers'!AG96*Assumptions!H$45</f>
        <v>10496.92699503479</v>
      </c>
      <c r="AH96" s="53">
        <f>'Temporary Relocation Numbers'!AH96*Assumptions!C$45</f>
        <v>32670263.528480731</v>
      </c>
      <c r="AI96" s="53">
        <f>'Temporary Relocation Numbers'!AI96*Assumptions!D$45</f>
        <v>55538543.686825208</v>
      </c>
      <c r="AJ96" s="53">
        <f>'Temporary Relocation Numbers'!AJ96*Assumptions!E$45</f>
        <v>44335253.264639877</v>
      </c>
      <c r="AK96" s="53">
        <f>'Temporary Relocation Numbers'!AK96*Assumptions!F$45</f>
        <v>16076874.924721252</v>
      </c>
      <c r="AL96" s="53">
        <f>'Temporary Relocation Numbers'!AL96*Assumptions!G$45</f>
        <v>12814872.199529558</v>
      </c>
      <c r="AM96" s="53">
        <f>'Temporary Relocation Numbers'!AM96*Assumptions!H$45</f>
        <v>6947052.7142665247</v>
      </c>
    </row>
    <row r="97" spans="1:39" x14ac:dyDescent="0.35">
      <c r="A97">
        <v>2116</v>
      </c>
      <c r="B97" s="51">
        <f>'Temporary Relocation Numbers'!B97*Assumptions!C$45</f>
        <v>0</v>
      </c>
      <c r="C97" s="51">
        <f>'Temporary Relocation Numbers'!C97*Assumptions!D$45</f>
        <v>0</v>
      </c>
      <c r="D97" s="51">
        <f>'Temporary Relocation Numbers'!D97*Assumptions!E$45</f>
        <v>0</v>
      </c>
      <c r="E97" s="51">
        <f>'Temporary Relocation Numbers'!E97*Assumptions!F$45</f>
        <v>0</v>
      </c>
      <c r="F97" s="51">
        <f>'Temporary Relocation Numbers'!F97*Assumptions!G$45</f>
        <v>0</v>
      </c>
      <c r="G97" s="51">
        <f>'Temporary Relocation Numbers'!G97*Assumptions!H$45</f>
        <v>0</v>
      </c>
      <c r="H97" s="52">
        <f>'Temporary Relocation Numbers'!H97*Assumptions!C$45</f>
        <v>48860.313999936763</v>
      </c>
      <c r="I97" s="52">
        <f>'Temporary Relocation Numbers'!I97*Assumptions!D$45</f>
        <v>50509.203884005758</v>
      </c>
      <c r="J97" s="52">
        <f>'Temporary Relocation Numbers'!J97*Assumptions!E$45</f>
        <v>35137.385443285071</v>
      </c>
      <c r="K97" s="52">
        <f>'Temporary Relocation Numbers'!K97*Assumptions!F$45</f>
        <v>25481.670289725826</v>
      </c>
      <c r="L97" s="52">
        <f>'Temporary Relocation Numbers'!L97*Assumptions!G$45</f>
        <v>26514.910298524806</v>
      </c>
      <c r="M97" s="52">
        <f>'Temporary Relocation Numbers'!M97*Assumptions!H$45</f>
        <v>11545.884510524749</v>
      </c>
      <c r="N97" s="53">
        <f>'Temporary Relocation Numbers'!N97*Assumptions!C$45</f>
        <v>35579999.584026314</v>
      </c>
      <c r="O97" s="53">
        <f>'Temporary Relocation Numbers'!O97*Assumptions!D$45</f>
        <v>61662912.576334827</v>
      </c>
      <c r="P97" s="53">
        <f>'Temporary Relocation Numbers'!P97*Assumptions!E$45</f>
        <v>49746641.751728326</v>
      </c>
      <c r="Q97" s="53">
        <f>'Temporary Relocation Numbers'!Q97*Assumptions!F$45</f>
        <v>16342264.124500219</v>
      </c>
      <c r="R97" s="53">
        <f>'Temporary Relocation Numbers'!R97*Assumptions!G$45</f>
        <v>13263834.618341131</v>
      </c>
      <c r="S97" s="53">
        <f>'Temporary Relocation Numbers'!S97*Assumptions!H$45</f>
        <v>7700960.2494531609</v>
      </c>
      <c r="U97">
        <v>2116</v>
      </c>
      <c r="V97" s="51">
        <f>'Temporary Relocation Numbers'!V97*Assumptions!C$45</f>
        <v>0</v>
      </c>
      <c r="W97" s="51">
        <f>'Temporary Relocation Numbers'!W97*Assumptions!D$45</f>
        <v>0</v>
      </c>
      <c r="X97" s="51">
        <f>'Temporary Relocation Numbers'!X97*Assumptions!E$45</f>
        <v>0</v>
      </c>
      <c r="Y97" s="51">
        <f>'Temporary Relocation Numbers'!Y97*Assumptions!F$45</f>
        <v>0</v>
      </c>
      <c r="Z97" s="51">
        <f>'Temporary Relocation Numbers'!Z97*Assumptions!G$45</f>
        <v>0</v>
      </c>
      <c r="AA97" s="51">
        <f>'Temporary Relocation Numbers'!AA97*Assumptions!H$45</f>
        <v>0</v>
      </c>
      <c r="AB97" s="52">
        <f>'Temporary Relocation Numbers'!AB97*Assumptions!C$45</f>
        <v>45487.763628094726</v>
      </c>
      <c r="AC97" s="52">
        <f>'Temporary Relocation Numbers'!AC97*Assumptions!D$45</f>
        <v>46124.599654186997</v>
      </c>
      <c r="AD97" s="52">
        <f>'Temporary Relocation Numbers'!AD97*Assumptions!E$45</f>
        <v>31750.202627004703</v>
      </c>
      <c r="AE97" s="52">
        <f>'Temporary Relocation Numbers'!AE97*Assumptions!F$45</f>
        <v>25416.101298167763</v>
      </c>
      <c r="AF97" s="52">
        <f>'Temporary Relocation Numbers'!AF97*Assumptions!G$45</f>
        <v>25973.290707320855</v>
      </c>
      <c r="AG97" s="52">
        <f>'Temporary Relocation Numbers'!AG97*Assumptions!H$45</f>
        <v>10560.258633325513</v>
      </c>
      <c r="AH97" s="53">
        <f>'Temporary Relocation Numbers'!AH97*Assumptions!C$45</f>
        <v>33124113.999103494</v>
      </c>
      <c r="AI97" s="53">
        <f>'Temporary Relocation Numbers'!AI97*Assumptions!D$45</f>
        <v>56310076.924320981</v>
      </c>
      <c r="AJ97" s="53">
        <f>'Temporary Relocation Numbers'!AJ97*Assumptions!E$45</f>
        <v>44951152.048002772</v>
      </c>
      <c r="AK97" s="53">
        <f>'Temporary Relocation Numbers'!AK97*Assumptions!F$45</f>
        <v>16300212.49420144</v>
      </c>
      <c r="AL97" s="53">
        <f>'Temporary Relocation Numbers'!AL97*Assumptions!G$45</f>
        <v>12992894.509440122</v>
      </c>
      <c r="AM97" s="53">
        <f>'Temporary Relocation Numbers'!AM97*Assumptions!H$45</f>
        <v>7043560.1434478788</v>
      </c>
    </row>
    <row r="98" spans="1:39" x14ac:dyDescent="0.35">
      <c r="A98">
        <v>2117</v>
      </c>
      <c r="B98" s="51">
        <f>'Temporary Relocation Numbers'!B98*Assumptions!C$45</f>
        <v>0</v>
      </c>
      <c r="C98" s="51">
        <f>'Temporary Relocation Numbers'!C98*Assumptions!D$45</f>
        <v>0</v>
      </c>
      <c r="D98" s="51">
        <f>'Temporary Relocation Numbers'!D98*Assumptions!E$45</f>
        <v>0</v>
      </c>
      <c r="E98" s="51">
        <f>'Temporary Relocation Numbers'!E98*Assumptions!F$45</f>
        <v>0</v>
      </c>
      <c r="F98" s="51">
        <f>'Temporary Relocation Numbers'!F98*Assumptions!G$45</f>
        <v>0</v>
      </c>
      <c r="G98" s="51">
        <f>'Temporary Relocation Numbers'!G98*Assumptions!H$45</f>
        <v>0</v>
      </c>
      <c r="H98" s="52">
        <f>'Temporary Relocation Numbers'!H98*Assumptions!C$45</f>
        <v>49155.10539312059</v>
      </c>
      <c r="I98" s="52">
        <f>'Temporary Relocation Numbers'!I98*Assumptions!D$45</f>
        <v>50813.943607569352</v>
      </c>
      <c r="J98" s="52">
        <f>'Temporary Relocation Numbers'!J98*Assumptions!E$45</f>
        <v>35349.381600486937</v>
      </c>
      <c r="K98" s="52">
        <f>'Temporary Relocation Numbers'!K98*Assumptions!F$45</f>
        <v>25635.410134405676</v>
      </c>
      <c r="L98" s="52">
        <f>'Temporary Relocation Numbers'!L98*Assumptions!G$45</f>
        <v>26674.884042186302</v>
      </c>
      <c r="M98" s="52">
        <f>'Temporary Relocation Numbers'!M98*Assumptions!H$45</f>
        <v>11615.54487702181</v>
      </c>
      <c r="N98" s="53">
        <f>'Temporary Relocation Numbers'!N98*Assumptions!C$45</f>
        <v>36074271.677726775</v>
      </c>
      <c r="O98" s="53">
        <f>'Temporary Relocation Numbers'!O98*Assumptions!D$45</f>
        <v>62519524.640952632</v>
      </c>
      <c r="P98" s="53">
        <f>'Temporary Relocation Numbers'!P98*Assumptions!E$45</f>
        <v>50437714.743877344</v>
      </c>
      <c r="Q98" s="53">
        <f>'Temporary Relocation Numbers'!Q98*Assumptions!F$45</f>
        <v>16569288.441505803</v>
      </c>
      <c r="R98" s="53">
        <f>'Temporary Relocation Numbers'!R98*Assumptions!G$45</f>
        <v>13448093.84779451</v>
      </c>
      <c r="S98" s="53">
        <f>'Temporary Relocation Numbers'!S98*Assumptions!H$45</f>
        <v>7807940.8506477186</v>
      </c>
      <c r="U98">
        <v>2117</v>
      </c>
      <c r="V98" s="51">
        <f>'Temporary Relocation Numbers'!V98*Assumptions!C$45</f>
        <v>0</v>
      </c>
      <c r="W98" s="51">
        <f>'Temporary Relocation Numbers'!W98*Assumptions!D$45</f>
        <v>0</v>
      </c>
      <c r="X98" s="51">
        <f>'Temporary Relocation Numbers'!X98*Assumptions!E$45</f>
        <v>0</v>
      </c>
      <c r="Y98" s="51">
        <f>'Temporary Relocation Numbers'!Y98*Assumptions!F$45</f>
        <v>0</v>
      </c>
      <c r="Z98" s="51">
        <f>'Temporary Relocation Numbers'!Z98*Assumptions!G$45</f>
        <v>0</v>
      </c>
      <c r="AA98" s="51">
        <f>'Temporary Relocation Numbers'!AA98*Assumptions!H$45</f>
        <v>0</v>
      </c>
      <c r="AB98" s="52">
        <f>'Temporary Relocation Numbers'!AB98*Assumptions!C$45</f>
        <v>45762.207243270022</v>
      </c>
      <c r="AC98" s="52">
        <f>'Temporary Relocation Numbers'!AC98*Assumptions!D$45</f>
        <v>46402.885524231162</v>
      </c>
      <c r="AD98" s="52">
        <f>'Temporary Relocation Numbers'!AD98*Assumptions!E$45</f>
        <v>31941.76272353407</v>
      </c>
      <c r="AE98" s="52">
        <f>'Temporary Relocation Numbers'!AE98*Assumptions!F$45</f>
        <v>25569.445542148631</v>
      </c>
      <c r="AF98" s="52">
        <f>'Temporary Relocation Numbers'!AF98*Assumptions!G$45</f>
        <v>26129.996670225417</v>
      </c>
      <c r="AG98" s="52">
        <f>'Temporary Relocation Numbers'!AG98*Assumptions!H$45</f>
        <v>10623.972373579074</v>
      </c>
      <c r="AH98" s="53">
        <f>'Temporary Relocation Numbers'!AH98*Assumptions!C$45</f>
        <v>33584269.293362126</v>
      </c>
      <c r="AI98" s="53">
        <f>'Temporary Relocation Numbers'!AI98*Assumptions!D$45</f>
        <v>57092328.187480457</v>
      </c>
      <c r="AJ98" s="53">
        <f>'Temporary Relocation Numbers'!AJ98*Assumptions!E$45</f>
        <v>45575606.806203187</v>
      </c>
      <c r="AK98" s="53">
        <f>'Temporary Relocation Numbers'!AK98*Assumptions!F$45</f>
        <v>16526652.63617627</v>
      </c>
      <c r="AL98" s="53">
        <f>'Temporary Relocation Numbers'!AL98*Assumptions!G$45</f>
        <v>13173389.878959283</v>
      </c>
      <c r="AM98" s="53">
        <f>'Temporary Relocation Numbers'!AM98*Assumptions!H$45</f>
        <v>7141408.2395667471</v>
      </c>
    </row>
    <row r="99" spans="1:39" x14ac:dyDescent="0.35">
      <c r="A99">
        <v>2118</v>
      </c>
      <c r="B99" s="51">
        <f>'Temporary Relocation Numbers'!B99*Assumptions!C$45</f>
        <v>0</v>
      </c>
      <c r="C99" s="51">
        <f>'Temporary Relocation Numbers'!C99*Assumptions!D$45</f>
        <v>0</v>
      </c>
      <c r="D99" s="51">
        <f>'Temporary Relocation Numbers'!D99*Assumptions!E$45</f>
        <v>0</v>
      </c>
      <c r="E99" s="51">
        <f>'Temporary Relocation Numbers'!E99*Assumptions!F$45</f>
        <v>0</v>
      </c>
      <c r="F99" s="51">
        <f>'Temporary Relocation Numbers'!F99*Assumptions!G$45</f>
        <v>0</v>
      </c>
      <c r="G99" s="51">
        <f>'Temporary Relocation Numbers'!G99*Assumptions!H$45</f>
        <v>0</v>
      </c>
      <c r="H99" s="52">
        <f>'Temporary Relocation Numbers'!H99*Assumptions!C$45</f>
        <v>49451.67536606334</v>
      </c>
      <c r="I99" s="52">
        <f>'Temporary Relocation Numbers'!I99*Assumptions!D$45</f>
        <v>51120.521932654599</v>
      </c>
      <c r="J99" s="52">
        <f>'Temporary Relocation Numbers'!J99*Assumptions!E$45</f>
        <v>35562.656804780701</v>
      </c>
      <c r="K99" s="52">
        <f>'Temporary Relocation Numbers'!K99*Assumptions!F$45</f>
        <v>25790.077545433163</v>
      </c>
      <c r="L99" s="52">
        <f>'Temporary Relocation Numbers'!L99*Assumptions!G$45</f>
        <v>26835.822963492115</v>
      </c>
      <c r="M99" s="52">
        <f>'Temporary Relocation Numbers'!M99*Assumptions!H$45</f>
        <v>11685.625528916327</v>
      </c>
      <c r="N99" s="53">
        <f>'Temporary Relocation Numbers'!N99*Assumptions!C$45</f>
        <v>36575410.126274556</v>
      </c>
      <c r="O99" s="53">
        <f>'Temporary Relocation Numbers'!O99*Assumptions!D$45</f>
        <v>63388036.63372159</v>
      </c>
      <c r="P99" s="53">
        <f>'Temporary Relocation Numbers'!P99*Assumptions!E$45</f>
        <v>51138388.019857801</v>
      </c>
      <c r="Q99" s="53">
        <f>'Temporary Relocation Numbers'!Q99*Assumptions!F$45</f>
        <v>16799466.546757575</v>
      </c>
      <c r="R99" s="53">
        <f>'Temporary Relocation Numbers'!R99*Assumptions!G$45</f>
        <v>13634912.779220635</v>
      </c>
      <c r="S99" s="53">
        <f>'Temporary Relocation Numbers'!S99*Assumptions!H$45</f>
        <v>7916407.6105369357</v>
      </c>
      <c r="U99">
        <v>2118</v>
      </c>
      <c r="V99" s="51">
        <f>'Temporary Relocation Numbers'!V99*Assumptions!C$45</f>
        <v>0</v>
      </c>
      <c r="W99" s="51">
        <f>'Temporary Relocation Numbers'!W99*Assumptions!D$45</f>
        <v>0</v>
      </c>
      <c r="X99" s="51">
        <f>'Temporary Relocation Numbers'!X99*Assumptions!E$45</f>
        <v>0</v>
      </c>
      <c r="Y99" s="51">
        <f>'Temporary Relocation Numbers'!Y99*Assumptions!F$45</f>
        <v>0</v>
      </c>
      <c r="Z99" s="51">
        <f>'Temporary Relocation Numbers'!Z99*Assumptions!G$45</f>
        <v>0</v>
      </c>
      <c r="AA99" s="51">
        <f>'Temporary Relocation Numbers'!AA99*Assumptions!H$45</f>
        <v>0</v>
      </c>
      <c r="AB99" s="52">
        <f>'Temporary Relocation Numbers'!AB99*Assumptions!C$45</f>
        <v>46038.306672930419</v>
      </c>
      <c r="AC99" s="52">
        <f>'Temporary Relocation Numbers'!AC99*Assumptions!D$45</f>
        <v>46682.850390430249</v>
      </c>
      <c r="AD99" s="52">
        <f>'Temporary Relocation Numbers'!AD99*Assumptions!E$45</f>
        <v>32134.478569241288</v>
      </c>
      <c r="AE99" s="52">
        <f>'Temporary Relocation Numbers'!AE99*Assumptions!F$45</f>
        <v>25723.714965679508</v>
      </c>
      <c r="AF99" s="52">
        <f>'Temporary Relocation Numbers'!AF99*Assumptions!G$45</f>
        <v>26287.648095108085</v>
      </c>
      <c r="AG99" s="52">
        <f>'Temporary Relocation Numbers'!AG99*Assumptions!H$45</f>
        <v>10688.070521150496</v>
      </c>
      <c r="AH99" s="53">
        <f>'Temporary Relocation Numbers'!AH99*Assumptions!C$45</f>
        <v>34050816.996934414</v>
      </c>
      <c r="AI99" s="53">
        <f>'Temporary Relocation Numbers'!AI99*Assumptions!D$45</f>
        <v>57885446.369531505</v>
      </c>
      <c r="AJ99" s="53">
        <f>'Temporary Relocation Numbers'!AJ99*Assumptions!E$45</f>
        <v>46208736.397578575</v>
      </c>
      <c r="AK99" s="53">
        <f>'Temporary Relocation Numbers'!AK99*Assumptions!F$45</f>
        <v>16756238.451124128</v>
      </c>
      <c r="AL99" s="53">
        <f>'Temporary Relocation Numbers'!AL99*Assumptions!G$45</f>
        <v>13356392.663465466</v>
      </c>
      <c r="AM99" s="53">
        <f>'Temporary Relocation Numbers'!AM99*Assumptions!H$45</f>
        <v>7240615.6269700099</v>
      </c>
    </row>
    <row r="100" spans="1:39" x14ac:dyDescent="0.35">
      <c r="A100">
        <v>2119</v>
      </c>
      <c r="B100" s="51">
        <f>'Temporary Relocation Numbers'!B100*Assumptions!C$45</f>
        <v>0</v>
      </c>
      <c r="C100" s="51">
        <f>'Temporary Relocation Numbers'!C100*Assumptions!D$45</f>
        <v>0</v>
      </c>
      <c r="D100" s="51">
        <f>'Temporary Relocation Numbers'!D100*Assumptions!E$45</f>
        <v>0</v>
      </c>
      <c r="E100" s="51">
        <f>'Temporary Relocation Numbers'!E100*Assumptions!F$45</f>
        <v>0</v>
      </c>
      <c r="F100" s="51">
        <f>'Temporary Relocation Numbers'!F100*Assumptions!G$45</f>
        <v>0</v>
      </c>
      <c r="G100" s="51">
        <f>'Temporary Relocation Numbers'!G100*Assumptions!H$45</f>
        <v>0</v>
      </c>
      <c r="H100" s="52">
        <f>'Temporary Relocation Numbers'!H100*Assumptions!C$45</f>
        <v>49750.034649559857</v>
      </c>
      <c r="I100" s="52">
        <f>'Temporary Relocation Numbers'!I100*Assumptions!D$45</f>
        <v>51428.949952188625</v>
      </c>
      <c r="J100" s="52">
        <f>'Temporary Relocation Numbers'!J100*Assumptions!E$45</f>
        <v>35777.218773105596</v>
      </c>
      <c r="K100" s="52">
        <f>'Temporary Relocation Numbers'!K100*Assumptions!F$45</f>
        <v>25945.678119141034</v>
      </c>
      <c r="L100" s="52">
        <f>'Temporary Relocation Numbers'!L100*Assumptions!G$45</f>
        <v>26997.732885697122</v>
      </c>
      <c r="M100" s="52">
        <f>'Temporary Relocation Numbers'!M100*Assumptions!H$45</f>
        <v>11756.129001937359</v>
      </c>
      <c r="N100" s="53">
        <f>'Temporary Relocation Numbers'!N100*Assumptions!C$45</f>
        <v>37083510.316055991</v>
      </c>
      <c r="O100" s="53">
        <f>'Temporary Relocation Numbers'!O100*Assumptions!D$45</f>
        <v>64268613.866684161</v>
      </c>
      <c r="P100" s="53">
        <f>'Temporary Relocation Numbers'!P100*Assumptions!E$45</f>
        <v>51848794.945393279</v>
      </c>
      <c r="Q100" s="53">
        <f>'Temporary Relocation Numbers'!Q100*Assumptions!F$45</f>
        <v>17032842.252215561</v>
      </c>
      <c r="R100" s="53">
        <f>'Temporary Relocation Numbers'!R100*Assumptions!G$45</f>
        <v>13824326.971620858</v>
      </c>
      <c r="S100" s="53">
        <f>'Temporary Relocation Numbers'!S100*Assumptions!H$45</f>
        <v>8026381.1746176705</v>
      </c>
      <c r="U100">
        <v>2119</v>
      </c>
      <c r="V100" s="51">
        <f>'Temporary Relocation Numbers'!V100*Assumptions!C$45</f>
        <v>0</v>
      </c>
      <c r="W100" s="51">
        <f>'Temporary Relocation Numbers'!W100*Assumptions!D$45</f>
        <v>0</v>
      </c>
      <c r="X100" s="51">
        <f>'Temporary Relocation Numbers'!X100*Assumptions!E$45</f>
        <v>0</v>
      </c>
      <c r="Y100" s="51">
        <f>'Temporary Relocation Numbers'!Y100*Assumptions!F$45</f>
        <v>0</v>
      </c>
      <c r="Z100" s="51">
        <f>'Temporary Relocation Numbers'!Z100*Assumptions!G$45</f>
        <v>0</v>
      </c>
      <c r="AA100" s="51">
        <f>'Temporary Relocation Numbers'!AA100*Assumptions!H$45</f>
        <v>0</v>
      </c>
      <c r="AB100" s="52">
        <f>'Temporary Relocation Numbers'!AB100*Assumptions!C$45</f>
        <v>46316.071907184851</v>
      </c>
      <c r="AC100" s="52">
        <f>'Temporary Relocation Numbers'!AC100*Assumptions!D$45</f>
        <v>46964.504382756306</v>
      </c>
      <c r="AD100" s="52">
        <f>'Temporary Relocation Numbers'!AD100*Assumptions!E$45</f>
        <v>32328.357137166044</v>
      </c>
      <c r="AE100" s="52">
        <f>'Temporary Relocation Numbers'!AE100*Assumptions!F$45</f>
        <v>25878.915150692759</v>
      </c>
      <c r="AF100" s="52">
        <f>'Temporary Relocation Numbers'!AF100*Assumptions!G$45</f>
        <v>26446.250686272208</v>
      </c>
      <c r="AG100" s="52">
        <f>'Temporary Relocation Numbers'!AG100*Assumptions!H$45</f>
        <v>10752.555395303802</v>
      </c>
      <c r="AH100" s="53">
        <f>'Temporary Relocation Numbers'!AH100*Assumptions!C$45</f>
        <v>34523845.912225418</v>
      </c>
      <c r="AI100" s="53">
        <f>'Temporary Relocation Numbers'!AI100*Assumptions!D$45</f>
        <v>58689582.432104692</v>
      </c>
      <c r="AJ100" s="53">
        <f>'Temporary Relocation Numbers'!AJ100*Assumptions!E$45</f>
        <v>46850661.331628829</v>
      </c>
      <c r="AK100" s="53">
        <f>'Temporary Relocation Numbers'!AK100*Assumptions!F$45</f>
        <v>16989013.638268862</v>
      </c>
      <c r="AL100" s="53">
        <f>'Temporary Relocation Numbers'!AL100*Assumptions!G$45</f>
        <v>13541937.695596959</v>
      </c>
      <c r="AM100" s="53">
        <f>'Temporary Relocation Numbers'!AM100*Assumptions!H$45</f>
        <v>7341201.1887312159</v>
      </c>
    </row>
    <row r="101" spans="1:39" x14ac:dyDescent="0.35">
      <c r="A101">
        <v>2120</v>
      </c>
      <c r="B101" s="51">
        <f>'Temporary Relocation Numbers'!B101*Assumptions!C$45</f>
        <v>0</v>
      </c>
      <c r="C101" s="51">
        <f>'Temporary Relocation Numbers'!C101*Assumptions!D$45</f>
        <v>0</v>
      </c>
      <c r="D101" s="51">
        <f>'Temporary Relocation Numbers'!D101*Assumptions!E$45</f>
        <v>0</v>
      </c>
      <c r="E101" s="51">
        <f>'Temporary Relocation Numbers'!E101*Assumptions!F$45</f>
        <v>0</v>
      </c>
      <c r="F101" s="51">
        <f>'Temporary Relocation Numbers'!F101*Assumptions!G$45</f>
        <v>0</v>
      </c>
      <c r="G101" s="51">
        <f>'Temporary Relocation Numbers'!G101*Assumptions!H$45</f>
        <v>0</v>
      </c>
      <c r="H101" s="52">
        <f>'Temporary Relocation Numbers'!H101*Assumptions!C$45</f>
        <v>47488.940261959309</v>
      </c>
      <c r="I101" s="52">
        <f>'Temporary Relocation Numbers'!I101*Assumptions!D$45</f>
        <v>49091.550372144062</v>
      </c>
      <c r="J101" s="52">
        <f>'Temporary Relocation Numbers'!J101*Assumptions!E$45</f>
        <v>34151.176316217745</v>
      </c>
      <c r="K101" s="52">
        <f>'Temporary Relocation Numbers'!K101*Assumptions!F$45</f>
        <v>24766.470353942033</v>
      </c>
      <c r="L101" s="52">
        <f>'Temporary Relocation Numbers'!L101*Assumptions!G$45</f>
        <v>25770.710176350556</v>
      </c>
      <c r="M101" s="52">
        <f>'Temporary Relocation Numbers'!M101*Assumptions!H$45</f>
        <v>11221.82349856574</v>
      </c>
      <c r="N101" s="53">
        <f>'Temporary Relocation Numbers'!N101*Assumptions!C$45</f>
        <v>35674605.830803283</v>
      </c>
      <c r="O101" s="53">
        <f>'Temporary Relocation Numbers'!O101*Assumptions!D$45</f>
        <v>61826872.576120831</v>
      </c>
      <c r="P101" s="53">
        <f>'Temporary Relocation Numbers'!P101*Assumptions!E$45</f>
        <v>49878916.712968126</v>
      </c>
      <c r="Q101" s="53">
        <f>'Temporary Relocation Numbers'!Q101*Assumptions!F$45</f>
        <v>16385717.758303825</v>
      </c>
      <c r="R101" s="53">
        <f>'Temporary Relocation Numbers'!R101*Assumptions!G$45</f>
        <v>13299102.792196738</v>
      </c>
      <c r="S101" s="53">
        <f>'Temporary Relocation Numbers'!S101*Assumptions!H$45</f>
        <v>7721436.8923507761</v>
      </c>
      <c r="U101">
        <v>2120</v>
      </c>
      <c r="V101" s="51">
        <f>'Temporary Relocation Numbers'!V101*Assumptions!C$45</f>
        <v>0</v>
      </c>
      <c r="W101" s="51">
        <f>'Temporary Relocation Numbers'!W101*Assumptions!D$45</f>
        <v>0</v>
      </c>
      <c r="X101" s="51">
        <f>'Temporary Relocation Numbers'!X101*Assumptions!E$45</f>
        <v>0</v>
      </c>
      <c r="Y101" s="51">
        <f>'Temporary Relocation Numbers'!Y101*Assumptions!F$45</f>
        <v>0</v>
      </c>
      <c r="Z101" s="51">
        <f>'Temporary Relocation Numbers'!Z101*Assumptions!G$45</f>
        <v>0</v>
      </c>
      <c r="AA101" s="51">
        <f>'Temporary Relocation Numbers'!AA101*Assumptions!H$45</f>
        <v>0</v>
      </c>
      <c r="AB101" s="52">
        <f>'Temporary Relocation Numbers'!AB101*Assumptions!C$45</f>
        <v>44211.04804171974</v>
      </c>
      <c r="AC101" s="52">
        <f>'Temporary Relocation Numbers'!AC101*Assumptions!D$45</f>
        <v>44830.009843721215</v>
      </c>
      <c r="AD101" s="52">
        <f>'Temporary Relocation Numbers'!AD101*Assumptions!E$45</f>
        <v>30859.062343743437</v>
      </c>
      <c r="AE101" s="52">
        <f>'Temporary Relocation Numbers'!AE101*Assumptions!F$45</f>
        <v>24702.741702440901</v>
      </c>
      <c r="AF101" s="52">
        <f>'Temporary Relocation Numbers'!AF101*Assumptions!G$45</f>
        <v>25244.292347528899</v>
      </c>
      <c r="AG101" s="52">
        <f>'Temporary Relocation Numbers'!AG101*Assumptions!H$45</f>
        <v>10263.861410908745</v>
      </c>
      <c r="AH101" s="53">
        <f>'Temporary Relocation Numbers'!AH101*Assumptions!C$45</f>
        <v>33212190.11320987</v>
      </c>
      <c r="AI101" s="53">
        <f>'Temporary Relocation Numbers'!AI101*Assumptions!D$45</f>
        <v>56459803.880358502</v>
      </c>
      <c r="AJ101" s="53">
        <f>'Temporary Relocation Numbers'!AJ101*Assumptions!E$45</f>
        <v>45070675.933142744</v>
      </c>
      <c r="AK101" s="53">
        <f>'Temporary Relocation Numbers'!AK101*Assumptions!F$45</f>
        <v>16343554.313869016</v>
      </c>
      <c r="AL101" s="53">
        <f>'Temporary Relocation Numbers'!AL101*Assumptions!G$45</f>
        <v>13027442.26094879</v>
      </c>
      <c r="AM101" s="53">
        <f>'Temporary Relocation Numbers'!AM101*Assumptions!H$45</f>
        <v>7062288.777425115</v>
      </c>
    </row>
    <row r="102" spans="1:39" x14ac:dyDescent="0.35">
      <c r="A102">
        <v>2121</v>
      </c>
      <c r="B102" s="51">
        <f>'Temporary Relocation Numbers'!B102*Assumptions!C$45</f>
        <v>0</v>
      </c>
      <c r="C102" s="51">
        <f>'Temporary Relocation Numbers'!C102*Assumptions!D$45</f>
        <v>0</v>
      </c>
      <c r="D102" s="51">
        <f>'Temporary Relocation Numbers'!D102*Assumptions!E$45</f>
        <v>0</v>
      </c>
      <c r="E102" s="51">
        <f>'Temporary Relocation Numbers'!E102*Assumptions!F$45</f>
        <v>0</v>
      </c>
      <c r="F102" s="51">
        <f>'Temporary Relocation Numbers'!F102*Assumptions!G$45</f>
        <v>0</v>
      </c>
      <c r="G102" s="51">
        <f>'Temporary Relocation Numbers'!G102*Assumptions!H$45</f>
        <v>0</v>
      </c>
      <c r="H102" s="52">
        <f>'Temporary Relocation Numbers'!H102*Assumptions!C$45</f>
        <v>47775.45767690397</v>
      </c>
      <c r="I102" s="52">
        <f>'Temporary Relocation Numbers'!I102*Assumptions!D$45</f>
        <v>49387.736895377966</v>
      </c>
      <c r="J102" s="52">
        <f>'Temporary Relocation Numbers'!J102*Assumptions!E$45</f>
        <v>34357.222328225303</v>
      </c>
      <c r="K102" s="52">
        <f>'Temporary Relocation Numbers'!K102*Assumptions!F$45</f>
        <v>24915.895146830058</v>
      </c>
      <c r="L102" s="52">
        <f>'Temporary Relocation Numbers'!L102*Assumptions!G$45</f>
        <v>25926.193899935151</v>
      </c>
      <c r="M102" s="52">
        <f>'Temporary Relocation Numbers'!M102*Assumptions!H$45</f>
        <v>11289.528691438822</v>
      </c>
      <c r="N102" s="53">
        <f>'Temporary Relocation Numbers'!N102*Assumptions!C$45</f>
        <v>36170192.180496402</v>
      </c>
      <c r="O102" s="53">
        <f>'Temporary Relocation Numbers'!O102*Assumptions!D$45</f>
        <v>62685762.348814107</v>
      </c>
      <c r="P102" s="53">
        <f>'Temporary Relocation Numbers'!P102*Assumptions!E$45</f>
        <v>50571827.249321751</v>
      </c>
      <c r="Q102" s="53">
        <f>'Temporary Relocation Numbers'!Q102*Assumptions!F$45</f>
        <v>16613345.726765575</v>
      </c>
      <c r="R102" s="53">
        <f>'Temporary Relocation Numbers'!R102*Assumptions!G$45</f>
        <v>13483851.961906897</v>
      </c>
      <c r="S102" s="53">
        <f>'Temporary Relocation Numbers'!S102*Assumptions!H$45</f>
        <v>7828701.9520409862</v>
      </c>
      <c r="U102">
        <v>2121</v>
      </c>
      <c r="V102" s="51">
        <f>'Temporary Relocation Numbers'!V102*Assumptions!C$45</f>
        <v>0</v>
      </c>
      <c r="W102" s="51">
        <f>'Temporary Relocation Numbers'!W102*Assumptions!D$45</f>
        <v>0</v>
      </c>
      <c r="X102" s="51">
        <f>'Temporary Relocation Numbers'!X102*Assumptions!E$45</f>
        <v>0</v>
      </c>
      <c r="Y102" s="51">
        <f>'Temporary Relocation Numbers'!Y102*Assumptions!F$45</f>
        <v>0</v>
      </c>
      <c r="Z102" s="51">
        <f>'Temporary Relocation Numbers'!Z102*Assumptions!G$45</f>
        <v>0</v>
      </c>
      <c r="AA102" s="51">
        <f>'Temporary Relocation Numbers'!AA102*Assumptions!H$45</f>
        <v>0</v>
      </c>
      <c r="AB102" s="52">
        <f>'Temporary Relocation Numbers'!AB102*Assumptions!C$45</f>
        <v>44477.788784449156</v>
      </c>
      <c r="AC102" s="52">
        <f>'Temporary Relocation Numbers'!AC102*Assumptions!D$45</f>
        <v>45100.484999863111</v>
      </c>
      <c r="AD102" s="52">
        <f>'Temporary Relocation Numbers'!AD102*Assumptions!E$45</f>
        <v>31045.245878721744</v>
      </c>
      <c r="AE102" s="52">
        <f>'Temporary Relocation Numbers'!AE102*Assumptions!F$45</f>
        <v>24851.781998046292</v>
      </c>
      <c r="AF102" s="52">
        <f>'Temporary Relocation Numbers'!AF102*Assumptions!G$45</f>
        <v>25396.600007915142</v>
      </c>
      <c r="AG102" s="52">
        <f>'Temporary Relocation Numbers'!AG102*Assumptions!H$45</f>
        <v>10325.786882872993</v>
      </c>
      <c r="AH102" s="53">
        <f>'Temporary Relocation Numbers'!AH102*Assumptions!C$45</f>
        <v>33673568.947823584</v>
      </c>
      <c r="AI102" s="53">
        <f>'Temporary Relocation Numbers'!AI102*Assumptions!D$45</f>
        <v>57244135.128254034</v>
      </c>
      <c r="AJ102" s="53">
        <f>'Temporary Relocation Numbers'!AJ102*Assumptions!E$45</f>
        <v>45696791.099483863</v>
      </c>
      <c r="AK102" s="53">
        <f>'Temporary Relocation Numbers'!AK102*Assumptions!F$45</f>
        <v>16570596.553994559</v>
      </c>
      <c r="AL102" s="53">
        <f>'Temporary Relocation Numbers'!AL102*Assumptions!G$45</f>
        <v>13208417.562724002</v>
      </c>
      <c r="AM102" s="53">
        <f>'Temporary Relocation Numbers'!AM102*Assumptions!H$45</f>
        <v>7160397.0489581591</v>
      </c>
    </row>
    <row r="103" spans="1:39" x14ac:dyDescent="0.35">
      <c r="A103">
        <v>2122</v>
      </c>
      <c r="B103" s="51">
        <f>'Temporary Relocation Numbers'!B103*Assumptions!C$45</f>
        <v>0</v>
      </c>
      <c r="C103" s="51">
        <f>'Temporary Relocation Numbers'!C103*Assumptions!D$45</f>
        <v>0</v>
      </c>
      <c r="D103" s="51">
        <f>'Temporary Relocation Numbers'!D103*Assumptions!E$45</f>
        <v>0</v>
      </c>
      <c r="E103" s="51">
        <f>'Temporary Relocation Numbers'!E103*Assumptions!F$45</f>
        <v>0</v>
      </c>
      <c r="F103" s="51">
        <f>'Temporary Relocation Numbers'!F103*Assumptions!G$45</f>
        <v>0</v>
      </c>
      <c r="G103" s="51">
        <f>'Temporary Relocation Numbers'!G103*Assumptions!H$45</f>
        <v>0</v>
      </c>
      <c r="H103" s="52">
        <f>'Temporary Relocation Numbers'!H103*Assumptions!C$45</f>
        <v>48063.703751797948</v>
      </c>
      <c r="I103" s="52">
        <f>'Temporary Relocation Numbers'!I103*Assumptions!D$45</f>
        <v>49685.710415679197</v>
      </c>
      <c r="J103" s="52">
        <f>'Temporary Relocation Numbers'!J103*Assumptions!E$45</f>
        <v>34564.511488014112</v>
      </c>
      <c r="K103" s="52">
        <f>'Temporary Relocation Numbers'!K103*Assumptions!F$45</f>
        <v>25066.221471846424</v>
      </c>
      <c r="L103" s="52">
        <f>'Temporary Relocation Numbers'!L103*Assumptions!G$45</f>
        <v>26082.615711299804</v>
      </c>
      <c r="M103" s="52">
        <f>'Temporary Relocation Numbers'!M103*Assumptions!H$45</f>
        <v>11357.642373461871</v>
      </c>
      <c r="N103" s="53">
        <f>'Temporary Relocation Numbers'!N103*Assumptions!C$45</f>
        <v>36672663.142486751</v>
      </c>
      <c r="O103" s="53">
        <f>'Temporary Relocation Numbers'!O103*Assumptions!D$45</f>
        <v>63556583.691242352</v>
      </c>
      <c r="P103" s="53">
        <f>'Temporary Relocation Numbers'!P103*Assumptions!E$45</f>
        <v>51274363.596399255</v>
      </c>
      <c r="Q103" s="53">
        <f>'Temporary Relocation Numbers'!Q103*Assumptions!F$45</f>
        <v>16844135.869310282</v>
      </c>
      <c r="R103" s="53">
        <f>'Temporary Relocation Numbers'!R103*Assumptions!G$45</f>
        <v>13671167.639767418</v>
      </c>
      <c r="S103" s="53">
        <f>'Temporary Relocation Numbers'!S103*Assumptions!H$45</f>
        <v>7937457.1220812192</v>
      </c>
      <c r="U103">
        <v>2122</v>
      </c>
      <c r="V103" s="51">
        <f>'Temporary Relocation Numbers'!V103*Assumptions!C$45</f>
        <v>0</v>
      </c>
      <c r="W103" s="51">
        <f>'Temporary Relocation Numbers'!W103*Assumptions!D$45</f>
        <v>0</v>
      </c>
      <c r="X103" s="51">
        <f>'Temporary Relocation Numbers'!X103*Assumptions!E$45</f>
        <v>0</v>
      </c>
      <c r="Y103" s="51">
        <f>'Temporary Relocation Numbers'!Y103*Assumptions!F$45</f>
        <v>0</v>
      </c>
      <c r="Z103" s="51">
        <f>'Temporary Relocation Numbers'!Z103*Assumptions!G$45</f>
        <v>0</v>
      </c>
      <c r="AA103" s="51">
        <f>'Temporary Relocation Numbers'!AA103*Assumptions!H$45</f>
        <v>0</v>
      </c>
      <c r="AB103" s="52">
        <f>'Temporary Relocation Numbers'!AB103*Assumptions!C$45</f>
        <v>44746.13886753541</v>
      </c>
      <c r="AC103" s="52">
        <f>'Temporary Relocation Numbers'!AC103*Assumptions!D$45</f>
        <v>45372.592027386367</v>
      </c>
      <c r="AD103" s="52">
        <f>'Temporary Relocation Numbers'!AD103*Assumptions!E$45</f>
        <v>31232.552724198318</v>
      </c>
      <c r="AE103" s="52">
        <f>'Temporary Relocation Numbers'!AE103*Assumptions!F$45</f>
        <v>25001.721505973201</v>
      </c>
      <c r="AF103" s="52">
        <f>'Temporary Relocation Numbers'!AF103*Assumptions!G$45</f>
        <v>25549.826593779391</v>
      </c>
      <c r="AG103" s="52">
        <f>'Temporary Relocation Numbers'!AG103*Assumptions!H$45</f>
        <v>10388.085972905967</v>
      </c>
      <c r="AH103" s="53">
        <f>'Temporary Relocation Numbers'!AH103*Assumptions!C$45</f>
        <v>34141357.188992649</v>
      </c>
      <c r="AI103" s="53">
        <f>'Temporary Relocation Numbers'!AI103*Assumptions!D$45</f>
        <v>58039362.189881593</v>
      </c>
      <c r="AJ103" s="53">
        <f>'Temporary Relocation Numbers'!AJ103*Assumptions!E$45</f>
        <v>46331604.165144362</v>
      </c>
      <c r="AK103" s="53">
        <f>'Temporary Relocation Numbers'!AK103*Assumptions!F$45</f>
        <v>16800792.831351619</v>
      </c>
      <c r="AL103" s="53">
        <f>'Temporary Relocation Numbers'!AL103*Assumptions!G$45</f>
        <v>13391906.946634185</v>
      </c>
      <c r="AM103" s="53">
        <f>'Temporary Relocation Numbers'!AM103*Assumptions!H$45</f>
        <v>7259868.2260939805</v>
      </c>
    </row>
    <row r="104" spans="1:39" x14ac:dyDescent="0.35">
      <c r="A104">
        <v>2123</v>
      </c>
      <c r="B104" s="51">
        <f>'Temporary Relocation Numbers'!B104*Assumptions!C$45</f>
        <v>0</v>
      </c>
      <c r="C104" s="51">
        <f>'Temporary Relocation Numbers'!C104*Assumptions!D$45</f>
        <v>0</v>
      </c>
      <c r="D104" s="51">
        <f>'Temporary Relocation Numbers'!D104*Assumptions!E$45</f>
        <v>0</v>
      </c>
      <c r="E104" s="51">
        <f>'Temporary Relocation Numbers'!E104*Assumptions!F$45</f>
        <v>0</v>
      </c>
      <c r="F104" s="51">
        <f>'Temporary Relocation Numbers'!F104*Assumptions!G$45</f>
        <v>0</v>
      </c>
      <c r="G104" s="51">
        <f>'Temporary Relocation Numbers'!G104*Assumptions!H$45</f>
        <v>0</v>
      </c>
      <c r="H104" s="52">
        <f>'Temporary Relocation Numbers'!H104*Assumptions!C$45</f>
        <v>48353.68891625238</v>
      </c>
      <c r="I104" s="52">
        <f>'Temporary Relocation Numbers'!I104*Assumptions!D$45</f>
        <v>49985.481714627138</v>
      </c>
      <c r="J104" s="52">
        <f>'Temporary Relocation Numbers'!J104*Assumptions!E$45</f>
        <v>34773.051295930265</v>
      </c>
      <c r="K104" s="52">
        <f>'Temporary Relocation Numbers'!K104*Assumptions!F$45</f>
        <v>25217.454768250318</v>
      </c>
      <c r="L104" s="52">
        <f>'Temporary Relocation Numbers'!L104*Assumptions!G$45</f>
        <v>26239.981270256761</v>
      </c>
      <c r="M104" s="52">
        <f>'Temporary Relocation Numbers'!M104*Assumptions!H$45</f>
        <v>11426.167009193043</v>
      </c>
      <c r="N104" s="53">
        <f>'Temporary Relocation Numbers'!N104*Assumptions!C$45</f>
        <v>37182114.35679049</v>
      </c>
      <c r="O104" s="53">
        <f>'Temporary Relocation Numbers'!O104*Assumptions!D$45</f>
        <v>64439502.355008222</v>
      </c>
      <c r="P104" s="53">
        <f>'Temporary Relocation Numbers'!P104*Assumptions!E$45</f>
        <v>51986659.474540003</v>
      </c>
      <c r="Q104" s="53">
        <f>'Temporary Relocation Numbers'!Q104*Assumptions!F$45</f>
        <v>17078132.114392787</v>
      </c>
      <c r="R104" s="53">
        <f>'Temporary Relocation Numbers'!R104*Assumptions!G$45</f>
        <v>13861085.479330057</v>
      </c>
      <c r="S104" s="53">
        <f>'Temporary Relocation Numbers'!S104*Assumptions!H$45</f>
        <v>8047723.1028641434</v>
      </c>
      <c r="U104">
        <v>2123</v>
      </c>
      <c r="V104" s="51">
        <f>'Temporary Relocation Numbers'!V104*Assumptions!C$45</f>
        <v>0</v>
      </c>
      <c r="W104" s="51">
        <f>'Temporary Relocation Numbers'!W104*Assumptions!D$45</f>
        <v>0</v>
      </c>
      <c r="X104" s="51">
        <f>'Temporary Relocation Numbers'!X104*Assumptions!E$45</f>
        <v>0</v>
      </c>
      <c r="Y104" s="51">
        <f>'Temporary Relocation Numbers'!Y104*Assumptions!F$45</f>
        <v>0</v>
      </c>
      <c r="Z104" s="51">
        <f>'Temporary Relocation Numbers'!Z104*Assumptions!G$45</f>
        <v>0</v>
      </c>
      <c r="AA104" s="51">
        <f>'Temporary Relocation Numbers'!AA104*Assumptions!H$45</f>
        <v>0</v>
      </c>
      <c r="AB104" s="52">
        <f>'Temporary Relocation Numbers'!AB104*Assumptions!C$45</f>
        <v>45016.10800069273</v>
      </c>
      <c r="AC104" s="52">
        <f>'Temporary Relocation Numbers'!AC104*Assumptions!D$45</f>
        <v>45646.340771942763</v>
      </c>
      <c r="AD104" s="52">
        <f>'Temporary Relocation Numbers'!AD104*Assumptions!E$45</f>
        <v>31420.989657498933</v>
      </c>
      <c r="AE104" s="52">
        <f>'Temporary Relocation Numbers'!AE104*Assumptions!F$45</f>
        <v>25152.56565148462</v>
      </c>
      <c r="AF104" s="52">
        <f>'Temporary Relocation Numbers'!AF104*Assumptions!G$45</f>
        <v>25703.977649321019</v>
      </c>
      <c r="AG104" s="52">
        <f>'Temporary Relocation Numbers'!AG104*Assumptions!H$45</f>
        <v>10450.760935176373</v>
      </c>
      <c r="AH104" s="53">
        <f>'Temporary Relocation Numbers'!AH104*Assumptions!C$45</f>
        <v>34615643.875245303</v>
      </c>
      <c r="AI104" s="53">
        <f>'Temporary Relocation Numbers'!AI104*Assumptions!D$45</f>
        <v>58845636.42827455</v>
      </c>
      <c r="AJ104" s="53">
        <f>'Temporary Relocation Numbers'!AJ104*Assumptions!E$45</f>
        <v>46975235.960055575</v>
      </c>
      <c r="AK104" s="53">
        <f>'Temporary Relocation Numbers'!AK104*Assumptions!F$45</f>
        <v>17034186.961359091</v>
      </c>
      <c r="AL104" s="53">
        <f>'Temporary Relocation Numbers'!AL104*Assumptions!G$45</f>
        <v>13577945.337936655</v>
      </c>
      <c r="AM104" s="53">
        <f>'Temporary Relocation Numbers'!AM104*Assumptions!H$45</f>
        <v>7360721.2421157127</v>
      </c>
    </row>
    <row r="105" spans="1:39" x14ac:dyDescent="0.35">
      <c r="A105">
        <v>2124</v>
      </c>
      <c r="B105" s="51">
        <f>'Temporary Relocation Numbers'!B105*Assumptions!C$45</f>
        <v>0</v>
      </c>
      <c r="C105" s="51">
        <f>'Temporary Relocation Numbers'!C105*Assumptions!D$45</f>
        <v>0</v>
      </c>
      <c r="D105" s="51">
        <f>'Temporary Relocation Numbers'!D105*Assumptions!E$45</f>
        <v>0</v>
      </c>
      <c r="E105" s="51">
        <f>'Temporary Relocation Numbers'!E105*Assumptions!F$45</f>
        <v>0</v>
      </c>
      <c r="F105" s="51">
        <f>'Temporary Relocation Numbers'!F105*Assumptions!G$45</f>
        <v>0</v>
      </c>
      <c r="G105" s="51">
        <f>'Temporary Relocation Numbers'!G105*Assumptions!H$45</f>
        <v>0</v>
      </c>
      <c r="H105" s="52">
        <f>'Temporary Relocation Numbers'!H105*Assumptions!C$45</f>
        <v>48645.423662803893</v>
      </c>
      <c r="I105" s="52">
        <f>'Temporary Relocation Numbers'!I105*Assumptions!D$45</f>
        <v>50287.061638850275</v>
      </c>
      <c r="J105" s="52">
        <f>'Temporary Relocation Numbers'!J105*Assumptions!E$45</f>
        <v>34982.849297572109</v>
      </c>
      <c r="K105" s="52">
        <f>'Temporary Relocation Numbers'!K105*Assumptions!F$45</f>
        <v>25369.600508117892</v>
      </c>
      <c r="L105" s="52">
        <f>'Temporary Relocation Numbers'!L105*Assumptions!G$45</f>
        <v>26398.296270765892</v>
      </c>
      <c r="M105" s="52">
        <f>'Temporary Relocation Numbers'!M105*Assumptions!H$45</f>
        <v>11495.105078060044</v>
      </c>
      <c r="N105" s="53">
        <f>'Temporary Relocation Numbers'!N105*Assumptions!C$45</f>
        <v>37698642.792040713</v>
      </c>
      <c r="O105" s="53">
        <f>'Temporary Relocation Numbers'!O105*Assumptions!D$45</f>
        <v>65334686.394311175</v>
      </c>
      <c r="P105" s="53">
        <f>'Temporary Relocation Numbers'!P105*Assumptions!E$45</f>
        <v>52708850.461706571</v>
      </c>
      <c r="Q105" s="53">
        <f>'Temporary Relocation Numbers'!Q105*Assumptions!F$45</f>
        <v>17315379.000715509</v>
      </c>
      <c r="R105" s="53">
        <f>'Temporary Relocation Numbers'!R105*Assumptions!G$45</f>
        <v>14053641.629440451</v>
      </c>
      <c r="S105" s="53">
        <f>'Temporary Relocation Numbers'!S105*Assumptions!H$45</f>
        <v>8159520.8823492229</v>
      </c>
      <c r="U105">
        <v>2124</v>
      </c>
      <c r="V105" s="51">
        <f>'Temporary Relocation Numbers'!V105*Assumptions!C$45</f>
        <v>0</v>
      </c>
      <c r="W105" s="51">
        <f>'Temporary Relocation Numbers'!W105*Assumptions!D$45</f>
        <v>0</v>
      </c>
      <c r="X105" s="51">
        <f>'Temporary Relocation Numbers'!X105*Assumptions!E$45</f>
        <v>0</v>
      </c>
      <c r="Y105" s="51">
        <f>'Temporary Relocation Numbers'!Y105*Assumptions!F$45</f>
        <v>0</v>
      </c>
      <c r="Z105" s="51">
        <f>'Temporary Relocation Numbers'!Z105*Assumptions!G$45</f>
        <v>0</v>
      </c>
      <c r="AA105" s="51">
        <f>'Temporary Relocation Numbers'!AA105*Assumptions!H$45</f>
        <v>0</v>
      </c>
      <c r="AB105" s="52">
        <f>'Temporary Relocation Numbers'!AB105*Assumptions!C$45</f>
        <v>45287.705952217446</v>
      </c>
      <c r="AC105" s="52">
        <f>'Temporary Relocation Numbers'!AC105*Assumptions!D$45</f>
        <v>45921.741138586382</v>
      </c>
      <c r="AD105" s="52">
        <f>'Temporary Relocation Numbers'!AD105*Assumptions!E$45</f>
        <v>31610.563496839401</v>
      </c>
      <c r="AE105" s="52">
        <f>'Temporary Relocation Numbers'!AE105*Assumptions!F$45</f>
        <v>25304.31989257603</v>
      </c>
      <c r="AF105" s="52">
        <f>'Temporary Relocation Numbers'!AF105*Assumptions!G$45</f>
        <v>25859.05875218947</v>
      </c>
      <c r="AG105" s="52">
        <f>'Temporary Relocation Numbers'!AG105*Assumptions!H$45</f>
        <v>10513.814037453112</v>
      </c>
      <c r="AH105" s="53">
        <f>'Temporary Relocation Numbers'!AH105*Assumptions!C$45</f>
        <v>35096519.282019854</v>
      </c>
      <c r="AI105" s="53">
        <f>'Temporary Relocation Numbers'!AI105*Assumptions!D$45</f>
        <v>59663111.309179194</v>
      </c>
      <c r="AJ105" s="53">
        <f>'Temporary Relocation Numbers'!AJ105*Assumptions!E$45</f>
        <v>47627808.992700405</v>
      </c>
      <c r="AK105" s="53">
        <f>'Temporary Relocation Numbers'!AK105*Assumptions!F$45</f>
        <v>17270823.368113182</v>
      </c>
      <c r="AL105" s="53">
        <f>'Temporary Relocation Numbers'!AL105*Assumptions!G$45</f>
        <v>13766568.14706522</v>
      </c>
      <c r="AM105" s="53">
        <f>'Temporary Relocation Numbers'!AM105*Assumptions!H$45</f>
        <v>7462975.2933248468</v>
      </c>
    </row>
    <row r="106" spans="1:39" x14ac:dyDescent="0.35">
      <c r="A106">
        <v>2125</v>
      </c>
      <c r="B106" s="51">
        <f>'Temporary Relocation Numbers'!B106*Assumptions!C$45</f>
        <v>0</v>
      </c>
      <c r="C106" s="51">
        <f>'Temporary Relocation Numbers'!C106*Assumptions!D$45</f>
        <v>0</v>
      </c>
      <c r="D106" s="51">
        <f>'Temporary Relocation Numbers'!D106*Assumptions!E$45</f>
        <v>0</v>
      </c>
      <c r="E106" s="51">
        <f>'Temporary Relocation Numbers'!E106*Assumptions!F$45</f>
        <v>0</v>
      </c>
      <c r="F106" s="51">
        <f>'Temporary Relocation Numbers'!F106*Assumptions!G$45</f>
        <v>0</v>
      </c>
      <c r="G106" s="51">
        <f>'Temporary Relocation Numbers'!G106*Assumptions!H$45</f>
        <v>0</v>
      </c>
      <c r="H106" s="52">
        <f>'Temporary Relocation Numbers'!H106*Assumptions!C$45</f>
        <v>48938.918547294292</v>
      </c>
      <c r="I106" s="52">
        <f>'Temporary Relocation Numbers'!I106*Assumptions!D$45</f>
        <v>50590.46110041855</v>
      </c>
      <c r="J106" s="52">
        <f>'Temporary Relocation Numbers'!J106*Assumptions!E$45</f>
        <v>35193.913084063213</v>
      </c>
      <c r="K106" s="52">
        <f>'Temporary Relocation Numbers'!K106*Assumptions!F$45</f>
        <v>25522.66419654026</v>
      </c>
      <c r="L106" s="52">
        <f>'Temporary Relocation Numbers'!L106*Assumptions!G$45</f>
        <v>26557.566441140742</v>
      </c>
      <c r="M106" s="52">
        <f>'Temporary Relocation Numbers'!M106*Assumptions!H$45</f>
        <v>11564.459074449838</v>
      </c>
      <c r="N106" s="53">
        <f>'Temporary Relocation Numbers'!N106*Assumptions!C$45</f>
        <v>38222346.763944454</v>
      </c>
      <c r="O106" s="53">
        <f>'Temporary Relocation Numbers'!O106*Assumptions!D$45</f>
        <v>66242306.197934717</v>
      </c>
      <c r="P106" s="53">
        <f>'Temporary Relocation Numbers'!P106*Assumptions!E$45</f>
        <v>53441074.019290552</v>
      </c>
      <c r="Q106" s="53">
        <f>'Temporary Relocation Numbers'!Q106*Assumptions!F$45</f>
        <v>17555921.685705952</v>
      </c>
      <c r="R106" s="53">
        <f>'Temporary Relocation Numbers'!R106*Assumptions!G$45</f>
        <v>14248872.741118655</v>
      </c>
      <c r="S106" s="53">
        <f>'Temporary Relocation Numbers'!S106*Assumptions!H$45</f>
        <v>8272871.7400575532</v>
      </c>
      <c r="U106">
        <v>2125</v>
      </c>
      <c r="V106" s="51">
        <f>'Temporary Relocation Numbers'!V106*Assumptions!C$45</f>
        <v>0</v>
      </c>
      <c r="W106" s="51">
        <f>'Temporary Relocation Numbers'!W106*Assumptions!D$45</f>
        <v>0</v>
      </c>
      <c r="X106" s="51">
        <f>'Temporary Relocation Numbers'!X106*Assumptions!E$45</f>
        <v>0</v>
      </c>
      <c r="Y106" s="51">
        <f>'Temporary Relocation Numbers'!Y106*Assumptions!F$45</f>
        <v>0</v>
      </c>
      <c r="Z106" s="51">
        <f>'Temporary Relocation Numbers'!Z106*Assumptions!G$45</f>
        <v>0</v>
      </c>
      <c r="AA106" s="51">
        <f>'Temporary Relocation Numbers'!AA106*Assumptions!H$45</f>
        <v>0</v>
      </c>
      <c r="AB106" s="52">
        <f>'Temporary Relocation Numbers'!AB106*Assumptions!C$45</f>
        <v>45560.942549341467</v>
      </c>
      <c r="AC106" s="52">
        <f>'Temporary Relocation Numbers'!AC106*Assumptions!D$45</f>
        <v>46198.803092131915</v>
      </c>
      <c r="AD106" s="52">
        <f>'Temporary Relocation Numbers'!AD106*Assumptions!E$45</f>
        <v>31801.281101572175</v>
      </c>
      <c r="AE106" s="52">
        <f>'Temporary Relocation Numbers'!AE106*Assumptions!F$45</f>
        <v>25456.989720172951</v>
      </c>
      <c r="AF106" s="52">
        <f>'Temporary Relocation Numbers'!AF106*Assumptions!G$45</f>
        <v>26015.075513686133</v>
      </c>
      <c r="AG106" s="52">
        <f>'Temporary Relocation Numbers'!AG106*Assumptions!H$45</f>
        <v>10577.247561187336</v>
      </c>
      <c r="AH106" s="53">
        <f>'Temporary Relocation Numbers'!AH106*Assumptions!C$45</f>
        <v>35584074.938847654</v>
      </c>
      <c r="AI106" s="53">
        <f>'Temporary Relocation Numbers'!AI106*Assumptions!D$45</f>
        <v>60491942.430265322</v>
      </c>
      <c r="AJ106" s="53">
        <f>'Temporary Relocation Numbers'!AJ106*Assumptions!E$45</f>
        <v>48289447.473431498</v>
      </c>
      <c r="AK106" s="53">
        <f>'Temporary Relocation Numbers'!AK106*Assumptions!F$45</f>
        <v>17510747.092843097</v>
      </c>
      <c r="AL106" s="53">
        <f>'Temporary Relocation Numbers'!AL106*Assumptions!G$45</f>
        <v>13957811.276370229</v>
      </c>
      <c r="AM106" s="53">
        <f>'Temporary Relocation Numbers'!AM106*Assumptions!H$45</f>
        <v>7566649.8426950658</v>
      </c>
    </row>
    <row r="107" spans="1:39" x14ac:dyDescent="0.35">
      <c r="A107">
        <v>2126</v>
      </c>
      <c r="B107" s="51">
        <f>'Temporary Relocation Numbers'!B107*Assumptions!C$45</f>
        <v>0</v>
      </c>
      <c r="C107" s="51">
        <f>'Temporary Relocation Numbers'!C107*Assumptions!D$45</f>
        <v>0</v>
      </c>
      <c r="D107" s="51">
        <f>'Temporary Relocation Numbers'!D107*Assumptions!E$45</f>
        <v>0</v>
      </c>
      <c r="E107" s="51">
        <f>'Temporary Relocation Numbers'!E107*Assumptions!F$45</f>
        <v>0</v>
      </c>
      <c r="F107" s="51">
        <f>'Temporary Relocation Numbers'!F107*Assumptions!G$45</f>
        <v>0</v>
      </c>
      <c r="G107" s="51">
        <f>'Temporary Relocation Numbers'!G107*Assumptions!H$45</f>
        <v>0</v>
      </c>
      <c r="H107" s="52">
        <f>'Temporary Relocation Numbers'!H107*Assumptions!C$45</f>
        <v>49234.184189252403</v>
      </c>
      <c r="I107" s="52">
        <f>'Temporary Relocation Numbers'!I107*Assumptions!D$45</f>
        <v>50895.691077238254</v>
      </c>
      <c r="J107" s="52">
        <f>'Temporary Relocation Numbers'!J107*Assumptions!E$45</f>
        <v>35406.250292327066</v>
      </c>
      <c r="K107" s="52">
        <f>'Temporary Relocation Numbers'!K107*Assumptions!F$45</f>
        <v>25676.651371822652</v>
      </c>
      <c r="L107" s="52">
        <f>'Temporary Relocation Numbers'!L107*Assumptions!G$45</f>
        <v>26717.797544255751</v>
      </c>
      <c r="M107" s="52">
        <f>'Temporary Relocation Numbers'!M107*Assumptions!H$45</f>
        <v>11634.231507798891</v>
      </c>
      <c r="N107" s="53">
        <f>'Temporary Relocation Numbers'!N107*Assumptions!C$45</f>
        <v>38753325.953995988</v>
      </c>
      <c r="O107" s="53">
        <f>'Temporary Relocation Numbers'!O107*Assumptions!D$45</f>
        <v>67162534.52167815</v>
      </c>
      <c r="P107" s="53">
        <f>'Temporary Relocation Numbers'!P107*Assumptions!E$45</f>
        <v>54183469.518276863</v>
      </c>
      <c r="Q107" s="53">
        <f>'Temporary Relocation Numbers'!Q107*Assumptions!F$45</f>
        <v>17799805.954111934</v>
      </c>
      <c r="R107" s="53">
        <f>'Temporary Relocation Numbers'!R107*Assumptions!G$45</f>
        <v>14446815.974535275</v>
      </c>
      <c r="S107" s="53">
        <f>'Temporary Relocation Numbers'!S107*Assumptions!H$45</f>
        <v>8387797.2511221888</v>
      </c>
      <c r="U107">
        <v>2126</v>
      </c>
      <c r="V107" s="51">
        <f>'Temporary Relocation Numbers'!V107*Assumptions!C$45</f>
        <v>0</v>
      </c>
      <c r="W107" s="51">
        <f>'Temporary Relocation Numbers'!W107*Assumptions!D$45</f>
        <v>0</v>
      </c>
      <c r="X107" s="51">
        <f>'Temporary Relocation Numbers'!X107*Assumptions!E$45</f>
        <v>0</v>
      </c>
      <c r="Y107" s="51">
        <f>'Temporary Relocation Numbers'!Y107*Assumptions!F$45</f>
        <v>0</v>
      </c>
      <c r="Z107" s="51">
        <f>'Temporary Relocation Numbers'!Z107*Assumptions!G$45</f>
        <v>0</v>
      </c>
      <c r="AA107" s="51">
        <f>'Temporary Relocation Numbers'!AA107*Assumptions!H$45</f>
        <v>0</v>
      </c>
      <c r="AB107" s="52">
        <f>'Temporary Relocation Numbers'!AB107*Assumptions!C$45</f>
        <v>45835.82767858779</v>
      </c>
      <c r="AC107" s="52">
        <f>'Temporary Relocation Numbers'!AC107*Assumptions!D$45</f>
        <v>46477.536657515324</v>
      </c>
      <c r="AD107" s="52">
        <f>'Temporary Relocation Numbers'!AD107*Assumptions!E$45</f>
        <v>31993.149372434593</v>
      </c>
      <c r="AE107" s="52">
        <f>'Temporary Relocation Numbers'!AE107*Assumptions!F$45</f>
        <v>25610.580658329542</v>
      </c>
      <c r="AF107" s="52">
        <f>'Temporary Relocation Numbers'!AF107*Assumptions!G$45</f>
        <v>26172.033578967326</v>
      </c>
      <c r="AG107" s="52">
        <f>'Temporary Relocation Numbers'!AG107*Assumptions!H$45</f>
        <v>10641.063801594972</v>
      </c>
      <c r="AH107" s="53">
        <f>'Temporary Relocation Numbers'!AH107*Assumptions!C$45</f>
        <v>36078403.646774754</v>
      </c>
      <c r="AI107" s="53">
        <f>'Temporary Relocation Numbers'!AI107*Assumptions!D$45</f>
        <v>61332287.550742462</v>
      </c>
      <c r="AJ107" s="53">
        <f>'Temporary Relocation Numbers'!AJ107*Assumptions!E$45</f>
        <v>48960277.338113301</v>
      </c>
      <c r="AK107" s="53">
        <f>'Temporary Relocation Numbers'!AK107*Assumptions!F$45</f>
        <v>17754003.802484103</v>
      </c>
      <c r="AL107" s="53">
        <f>'Temporary Relocation Numbers'!AL107*Assumptions!G$45</f>
        <v>14151711.126952145</v>
      </c>
      <c r="AM107" s="53">
        <f>'Temporary Relocation Numbers'!AM107*Assumptions!H$45</f>
        <v>7671764.6235768022</v>
      </c>
    </row>
    <row r="108" spans="1:39" x14ac:dyDescent="0.35">
      <c r="A108">
        <v>2127</v>
      </c>
      <c r="B108" s="51">
        <f>'Temporary Relocation Numbers'!B108*Assumptions!C$45</f>
        <v>0</v>
      </c>
      <c r="C108" s="51">
        <f>'Temporary Relocation Numbers'!C108*Assumptions!D$45</f>
        <v>0</v>
      </c>
      <c r="D108" s="51">
        <f>'Temporary Relocation Numbers'!D108*Assumptions!E$45</f>
        <v>0</v>
      </c>
      <c r="E108" s="51">
        <f>'Temporary Relocation Numbers'!E108*Assumptions!F$45</f>
        <v>0</v>
      </c>
      <c r="F108" s="51">
        <f>'Temporary Relocation Numbers'!F108*Assumptions!G$45</f>
        <v>0</v>
      </c>
      <c r="G108" s="51">
        <f>'Temporary Relocation Numbers'!G108*Assumptions!H$45</f>
        <v>0</v>
      </c>
      <c r="H108" s="52">
        <f>'Temporary Relocation Numbers'!H108*Assumptions!C$45</f>
        <v>49531.231272278477</v>
      </c>
      <c r="I108" s="52">
        <f>'Temporary Relocation Numbers'!I108*Assumptions!D$45</f>
        <v>51202.762613449268</v>
      </c>
      <c r="J108" s="52">
        <f>'Temporary Relocation Numbers'!J108*Assumptions!E$45</f>
        <v>35619.868605363365</v>
      </c>
      <c r="K108" s="52">
        <f>'Temporary Relocation Numbers'!K108*Assumptions!F$45</f>
        <v>25831.567605684857</v>
      </c>
      <c r="L108" s="52">
        <f>'Temporary Relocation Numbers'!L108*Assumptions!G$45</f>
        <v>26878.995377754825</v>
      </c>
      <c r="M108" s="52">
        <f>'Temporary Relocation Numbers'!M108*Assumptions!H$45</f>
        <v>11704.424902683984</v>
      </c>
      <c r="N108" s="53">
        <f>'Temporary Relocation Numbers'!N108*Assumptions!C$45</f>
        <v>39291681.428450182</v>
      </c>
      <c r="O108" s="53">
        <f>'Temporary Relocation Numbers'!O108*Assumptions!D$45</f>
        <v>68095546.521238804</v>
      </c>
      <c r="P108" s="53">
        <f>'Temporary Relocation Numbers'!P108*Assumptions!E$45</f>
        <v>54936178.265771568</v>
      </c>
      <c r="Q108" s="53">
        <f>'Temporary Relocation Numbers'!Q108*Assumptions!F$45</f>
        <v>18047078.226716194</v>
      </c>
      <c r="R108" s="53">
        <f>'Temporary Relocation Numbers'!R108*Assumptions!G$45</f>
        <v>14647509.006084511</v>
      </c>
      <c r="S108" s="53">
        <f>'Temporary Relocation Numbers'!S108*Assumptions!H$45</f>
        <v>8504319.2903947365</v>
      </c>
      <c r="U108">
        <v>2127</v>
      </c>
      <c r="V108" s="51">
        <f>'Temporary Relocation Numbers'!V108*Assumptions!C$45</f>
        <v>0</v>
      </c>
      <c r="W108" s="51">
        <f>'Temporary Relocation Numbers'!W108*Assumptions!D$45</f>
        <v>0</v>
      </c>
      <c r="X108" s="51">
        <f>'Temporary Relocation Numbers'!X108*Assumptions!E$45</f>
        <v>0</v>
      </c>
      <c r="Y108" s="51">
        <f>'Temporary Relocation Numbers'!Y108*Assumptions!F$45</f>
        <v>0</v>
      </c>
      <c r="Z108" s="51">
        <f>'Temporary Relocation Numbers'!Z108*Assumptions!G$45</f>
        <v>0</v>
      </c>
      <c r="AA108" s="51">
        <f>'Temporary Relocation Numbers'!AA108*Assumptions!H$45</f>
        <v>0</v>
      </c>
      <c r="AB108" s="52">
        <f>'Temporary Relocation Numbers'!AB108*Assumptions!C$45</f>
        <v>46112.371286128313</v>
      </c>
      <c r="AC108" s="52">
        <f>'Temporary Relocation Numbers'!AC108*Assumptions!D$45</f>
        <v>46757.951920156462</v>
      </c>
      <c r="AD108" s="52">
        <f>'Temporary Relocation Numbers'!AD108*Assumptions!E$45</f>
        <v>32186.175251798573</v>
      </c>
      <c r="AE108" s="52">
        <f>'Temporary Relocation Numbers'!AE108*Assumptions!F$45</f>
        <v>25765.09826442854</v>
      </c>
      <c r="AF108" s="52">
        <f>'Temporary Relocation Numbers'!AF108*Assumptions!G$45</f>
        <v>26329.938627248586</v>
      </c>
      <c r="AG108" s="52">
        <f>'Temporary Relocation Numbers'!AG108*Assumptions!H$45</f>
        <v>10705.265067739807</v>
      </c>
      <c r="AH108" s="53">
        <f>'Temporary Relocation Numbers'!AH108*Assumptions!C$45</f>
        <v>36579599.496025637</v>
      </c>
      <c r="AI108" s="53">
        <f>'Temporary Relocation Numbers'!AI108*Assumptions!D$45</f>
        <v>62184306.62138781</v>
      </c>
      <c r="AJ108" s="53">
        <f>'Temporary Relocation Numbers'!AJ108*Assumptions!E$45</f>
        <v>49640426.27209276</v>
      </c>
      <c r="AK108" s="53">
        <f>'Temporary Relocation Numbers'!AK108*Assumptions!F$45</f>
        <v>18000639.798369821</v>
      </c>
      <c r="AL108" s="53">
        <f>'Temporary Relocation Numbers'!AL108*Assumptions!G$45</f>
        <v>14348304.605590157</v>
      </c>
      <c r="AM108" s="53">
        <f>'Temporary Relocation Numbers'!AM108*Assumptions!H$45</f>
        <v>7778339.6434532749</v>
      </c>
    </row>
    <row r="109" spans="1:39" x14ac:dyDescent="0.35">
      <c r="A109">
        <v>2128</v>
      </c>
      <c r="B109" s="51">
        <f>'Temporary Relocation Numbers'!B109*Assumptions!C$45</f>
        <v>0</v>
      </c>
      <c r="C109" s="51">
        <f>'Temporary Relocation Numbers'!C109*Assumptions!D$45</f>
        <v>0</v>
      </c>
      <c r="D109" s="51">
        <f>'Temporary Relocation Numbers'!D109*Assumptions!E$45</f>
        <v>0</v>
      </c>
      <c r="E109" s="51">
        <f>'Temporary Relocation Numbers'!E109*Assumptions!F$45</f>
        <v>0</v>
      </c>
      <c r="F109" s="51">
        <f>'Temporary Relocation Numbers'!F109*Assumptions!G$45</f>
        <v>0</v>
      </c>
      <c r="G109" s="51">
        <f>'Temporary Relocation Numbers'!G109*Assumptions!H$45</f>
        <v>0</v>
      </c>
      <c r="H109" s="52">
        <f>'Temporary Relocation Numbers'!H109*Assumptions!C$45</f>
        <v>49830.070544430593</v>
      </c>
      <c r="I109" s="52">
        <f>'Temporary Relocation Numbers'!I109*Assumptions!D$45</f>
        <v>51511.686819824579</v>
      </c>
      <c r="J109" s="52">
        <f>'Temporary Relocation Numbers'!J109*Assumptions!E$45</f>
        <v>35834.775752526053</v>
      </c>
      <c r="K109" s="52">
        <f>'Temporary Relocation Numbers'!K109*Assumptions!F$45</f>
        <v>25987.418503462792</v>
      </c>
      <c r="L109" s="52">
        <f>'Temporary Relocation Numbers'!L109*Assumptions!G$45</f>
        <v>27041.165774261084</v>
      </c>
      <c r="M109" s="52">
        <f>'Temporary Relocation Numbers'!M109*Assumptions!H$45</f>
        <v>11775.041798913549</v>
      </c>
      <c r="N109" s="53">
        <f>'Temporary Relocation Numbers'!N109*Assumptions!C$45</f>
        <v>39837515.65755935</v>
      </c>
      <c r="O109" s="53">
        <f>'Temporary Relocation Numbers'!O109*Assumptions!D$45</f>
        <v>69041519.785551071</v>
      </c>
      <c r="P109" s="53">
        <f>'Temporary Relocation Numbers'!P109*Assumptions!E$45</f>
        <v>55699343.531898089</v>
      </c>
      <c r="Q109" s="53">
        <f>'Temporary Relocation Numbers'!Q109*Assumptions!F$45</f>
        <v>18297785.569172148</v>
      </c>
      <c r="R109" s="53">
        <f>'Temporary Relocation Numbers'!R109*Assumptions!G$45</f>
        <v>14850990.035555473</v>
      </c>
      <c r="S109" s="53">
        <f>'Temporary Relocation Numbers'!S109*Assumptions!H$45</f>
        <v>8622460.0366090164</v>
      </c>
      <c r="U109">
        <v>2128</v>
      </c>
      <c r="V109" s="51">
        <f>'Temporary Relocation Numbers'!V109*Assumptions!C$45</f>
        <v>0</v>
      </c>
      <c r="W109" s="51">
        <f>'Temporary Relocation Numbers'!W109*Assumptions!D$45</f>
        <v>0</v>
      </c>
      <c r="X109" s="51">
        <f>'Temporary Relocation Numbers'!X109*Assumptions!E$45</f>
        <v>0</v>
      </c>
      <c r="Y109" s="51">
        <f>'Temporary Relocation Numbers'!Y109*Assumptions!F$45</f>
        <v>0</v>
      </c>
      <c r="Z109" s="51">
        <f>'Temporary Relocation Numbers'!Z109*Assumptions!G$45</f>
        <v>0</v>
      </c>
      <c r="AA109" s="51">
        <f>'Temporary Relocation Numbers'!AA109*Assumptions!H$45</f>
        <v>0</v>
      </c>
      <c r="AB109" s="52">
        <f>'Temporary Relocation Numbers'!AB109*Assumptions!C$45</f>
        <v>46390.583378143609</v>
      </c>
      <c r="AC109" s="52">
        <f>'Temporary Relocation Numbers'!AC109*Assumptions!D$45</f>
        <v>47040.05902632411</v>
      </c>
      <c r="AD109" s="52">
        <f>'Temporary Relocation Numbers'!AD109*Assumptions!E$45</f>
        <v>32380.365723921797</v>
      </c>
      <c r="AE109" s="52">
        <f>'Temporary Relocation Numbers'!AE109*Assumptions!F$45</f>
        <v>25920.54812938231</v>
      </c>
      <c r="AF109" s="52">
        <f>'Temporary Relocation Numbers'!AF109*Assumptions!G$45</f>
        <v>26488.79637201014</v>
      </c>
      <c r="AG109" s="52">
        <f>'Temporary Relocation Numbers'!AG109*Assumptions!H$45</f>
        <v>10769.853682617009</v>
      </c>
      <c r="AH109" s="53">
        <f>'Temporary Relocation Numbers'!AH109*Assumptions!C$45</f>
        <v>37087757.883912235</v>
      </c>
      <c r="AI109" s="53">
        <f>'Temporary Relocation Numbers'!AI109*Assumptions!D$45</f>
        <v>63048161.814991124</v>
      </c>
      <c r="AJ109" s="53">
        <f>'Temporary Relocation Numbers'!AJ109*Assumptions!E$45</f>
        <v>50330023.734502688</v>
      </c>
      <c r="AK109" s="53">
        <f>'Temporary Relocation Numbers'!AK109*Assumptions!F$45</f>
        <v>18250702.025045138</v>
      </c>
      <c r="AL109" s="53">
        <f>'Temporary Relocation Numbers'!AL109*Assumptions!G$45</f>
        <v>14547629.131766971</v>
      </c>
      <c r="AM109" s="53">
        <f>'Temporary Relocation Numbers'!AM109*Assumptions!H$45</f>
        <v>7886395.1877486994</v>
      </c>
    </row>
    <row r="110" spans="1:39" x14ac:dyDescent="0.35">
      <c r="A110">
        <v>2129</v>
      </c>
      <c r="B110" s="51">
        <f>'Temporary Relocation Numbers'!B110*Assumptions!C$45</f>
        <v>0</v>
      </c>
      <c r="C110" s="51">
        <f>'Temporary Relocation Numbers'!C110*Assumptions!D$45</f>
        <v>0</v>
      </c>
      <c r="D110" s="51">
        <f>'Temporary Relocation Numbers'!D110*Assumptions!E$45</f>
        <v>0</v>
      </c>
      <c r="E110" s="51">
        <f>'Temporary Relocation Numbers'!E110*Assumptions!F$45</f>
        <v>0</v>
      </c>
      <c r="F110" s="51">
        <f>'Temporary Relocation Numbers'!F110*Assumptions!G$45</f>
        <v>0</v>
      </c>
      <c r="G110" s="51">
        <f>'Temporary Relocation Numbers'!G110*Assumptions!H$45</f>
        <v>0</v>
      </c>
      <c r="H110" s="52">
        <f>'Temporary Relocation Numbers'!H110*Assumptions!C$45</f>
        <v>50130.712818613676</v>
      </c>
      <c r="I110" s="52">
        <f>'Temporary Relocation Numbers'!I110*Assumptions!D$45</f>
        <v>51822.474874172425</v>
      </c>
      <c r="J110" s="52">
        <f>'Temporary Relocation Numbers'!J110*Assumptions!E$45</f>
        <v>36050.979509802986</v>
      </c>
      <c r="K110" s="52">
        <f>'Temporary Relocation Numbers'!K110*Assumptions!F$45</f>
        <v>26144.209704311328</v>
      </c>
      <c r="L110" s="52">
        <f>'Temporary Relocation Numbers'!L110*Assumptions!G$45</f>
        <v>27204.314601587888</v>
      </c>
      <c r="M110" s="52">
        <f>'Temporary Relocation Numbers'!M110*Assumptions!H$45</f>
        <v>11846.084751619586</v>
      </c>
      <c r="N110" s="53">
        <f>'Temporary Relocation Numbers'!N110*Assumptions!C$45</f>
        <v>40390932.535077438</v>
      </c>
      <c r="O110" s="53">
        <f>'Temporary Relocation Numbers'!O110*Assumptions!D$45</f>
        <v>70000634.370588511</v>
      </c>
      <c r="P110" s="53">
        <f>'Temporary Relocation Numbers'!P110*Assumptions!E$45</f>
        <v>56473110.577067263</v>
      </c>
      <c r="Q110" s="53">
        <f>'Temporary Relocation Numbers'!Q110*Assumptions!F$45</f>
        <v>18551975.700962286</v>
      </c>
      <c r="R110" s="53">
        <f>'Temporary Relocation Numbers'!R110*Assumptions!G$45</f>
        <v>15057297.793403059</v>
      </c>
      <c r="S110" s="53">
        <f>'Temporary Relocation Numbers'!S110*Assumptions!H$45</f>
        <v>8742241.9766025376</v>
      </c>
      <c r="U110">
        <v>2129</v>
      </c>
      <c r="V110" s="51">
        <f>'Temporary Relocation Numbers'!V110*Assumptions!C$45</f>
        <v>0</v>
      </c>
      <c r="W110" s="51">
        <f>'Temporary Relocation Numbers'!W110*Assumptions!D$45</f>
        <v>0</v>
      </c>
      <c r="X110" s="51">
        <f>'Temporary Relocation Numbers'!X110*Assumptions!E$45</f>
        <v>0</v>
      </c>
      <c r="Y110" s="51">
        <f>'Temporary Relocation Numbers'!Y110*Assumptions!F$45</f>
        <v>0</v>
      </c>
      <c r="Z110" s="51">
        <f>'Temporary Relocation Numbers'!Z110*Assumptions!G$45</f>
        <v>0</v>
      </c>
      <c r="AA110" s="51">
        <f>'Temporary Relocation Numbers'!AA110*Assumptions!H$45</f>
        <v>0</v>
      </c>
      <c r="AB110" s="52">
        <f>'Temporary Relocation Numbers'!AB110*Assumptions!C$45</f>
        <v>46670.474021185131</v>
      </c>
      <c r="AC110" s="52">
        <f>'Temporary Relocation Numbers'!AC110*Assumptions!D$45</f>
        <v>47323.868183503029</v>
      </c>
      <c r="AD110" s="52">
        <f>'Temporary Relocation Numbers'!AD110*Assumptions!E$45</f>
        <v>32575.727815200393</v>
      </c>
      <c r="AE110" s="52">
        <f>'Temporary Relocation Numbers'!AE110*Assumptions!F$45</f>
        <v>26076.935877835152</v>
      </c>
      <c r="AF110" s="52">
        <f>'Temporary Relocation Numbers'!AF110*Assumptions!G$45</f>
        <v>26648.612561203641</v>
      </c>
      <c r="AG110" s="52">
        <f>'Temporary Relocation Numbers'!AG110*Assumptions!H$45</f>
        <v>10834.831983237198</v>
      </c>
      <c r="AH110" s="53">
        <f>'Temporary Relocation Numbers'!AH110*Assumptions!C$45</f>
        <v>37602975.532991894</v>
      </c>
      <c r="AI110" s="53">
        <f>'Temporary Relocation Numbers'!AI110*Assumptions!D$45</f>
        <v>63924017.557222553</v>
      </c>
      <c r="AJ110" s="53">
        <f>'Temporary Relocation Numbers'!AJ110*Assumptions!E$45</f>
        <v>51029200.982903086</v>
      </c>
      <c r="AK110" s="53">
        <f>'Temporary Relocation Numbers'!AK110*Assumptions!F$45</f>
        <v>18504238.079201587</v>
      </c>
      <c r="AL110" s="53">
        <f>'Temporary Relocation Numbers'!AL110*Assumptions!G$45</f>
        <v>14749722.644791193</v>
      </c>
      <c r="AM110" s="53">
        <f>'Temporary Relocation Numbers'!AM110*Assumptions!H$45</f>
        <v>7995951.8236894114</v>
      </c>
    </row>
    <row r="111" spans="1:39" x14ac:dyDescent="0.35">
      <c r="A111">
        <v>2130</v>
      </c>
      <c r="B111" s="51">
        <f>'Temporary Relocation Numbers'!B111*Assumptions!C$45</f>
        <v>0</v>
      </c>
      <c r="C111" s="51">
        <f>'Temporary Relocation Numbers'!C111*Assumptions!D$45</f>
        <v>0</v>
      </c>
      <c r="D111" s="51">
        <f>'Temporary Relocation Numbers'!D111*Assumptions!E$45</f>
        <v>0</v>
      </c>
      <c r="E111" s="51">
        <f>'Temporary Relocation Numbers'!E111*Assumptions!F$45</f>
        <v>0</v>
      </c>
      <c r="F111" s="51">
        <f>'Temporary Relocation Numbers'!F111*Assumptions!G$45</f>
        <v>0</v>
      </c>
      <c r="G111" s="51">
        <f>'Temporary Relocation Numbers'!G111*Assumptions!H$45</f>
        <v>0</v>
      </c>
      <c r="H111" s="52">
        <f>'Temporary Relocation Numbers'!H111*Assumptions!C$45</f>
        <v>47925.83631911828</v>
      </c>
      <c r="I111" s="52">
        <f>'Temporary Relocation Numbers'!I111*Assumptions!D$45</f>
        <v>49543.190368301031</v>
      </c>
      <c r="J111" s="52">
        <f>'Temporary Relocation Numbers'!J111*Assumptions!E$45</f>
        <v>34465.365561073319</v>
      </c>
      <c r="K111" s="52">
        <f>'Temporary Relocation Numbers'!K111*Assumptions!F$45</f>
        <v>24994.320737372243</v>
      </c>
      <c r="L111" s="52">
        <f>'Temporary Relocation Numbers'!L111*Assumptions!G$45</f>
        <v>26007.799519766646</v>
      </c>
      <c r="M111" s="52">
        <f>'Temporary Relocation Numbers'!M111*Assumptions!H$45</f>
        <v>11325.063756478683</v>
      </c>
      <c r="N111" s="53">
        <f>'Temporary Relocation Numbers'!N111*Assumptions!C$45</f>
        <v>38916068.159915008</v>
      </c>
      <c r="O111" s="53">
        <f>'Temporary Relocation Numbers'!O111*Assumptions!D$45</f>
        <v>67444579.449541762</v>
      </c>
      <c r="P111" s="53">
        <f>'Temporary Relocation Numbers'!P111*Assumptions!E$45</f>
        <v>54411009.661907852</v>
      </c>
      <c r="Q111" s="53">
        <f>'Temporary Relocation Numbers'!Q111*Assumptions!F$45</f>
        <v>17874555.143106479</v>
      </c>
      <c r="R111" s="53">
        <f>'Temporary Relocation Numbers'!R111*Assumptions!G$45</f>
        <v>14507484.488587277</v>
      </c>
      <c r="S111" s="53">
        <f>'Temporary Relocation Numbers'!S111*Assumptions!H$45</f>
        <v>8423021.2891588081</v>
      </c>
      <c r="U111">
        <v>2130</v>
      </c>
      <c r="V111" s="51">
        <f>'Temporary Relocation Numbers'!V111*Assumptions!C$45</f>
        <v>0</v>
      </c>
      <c r="W111" s="51">
        <f>'Temporary Relocation Numbers'!W111*Assumptions!D$45</f>
        <v>0</v>
      </c>
      <c r="X111" s="51">
        <f>'Temporary Relocation Numbers'!X111*Assumptions!E$45</f>
        <v>0</v>
      </c>
      <c r="Y111" s="51">
        <f>'Temporary Relocation Numbers'!Y111*Assumptions!F$45</f>
        <v>0</v>
      </c>
      <c r="Z111" s="51">
        <f>'Temporary Relocation Numbers'!Z111*Assumptions!G$45</f>
        <v>0</v>
      </c>
      <c r="AA111" s="51">
        <f>'Temporary Relocation Numbers'!AA111*Assumptions!H$45</f>
        <v>0</v>
      </c>
      <c r="AB111" s="52">
        <f>'Temporary Relocation Numbers'!AB111*Assumptions!C$45</f>
        <v>44617.787641840179</v>
      </c>
      <c r="AC111" s="52">
        <f>'Temporary Relocation Numbers'!AC111*Assumptions!D$45</f>
        <v>45242.443863833636</v>
      </c>
      <c r="AD111" s="52">
        <f>'Temporary Relocation Numbers'!AD111*Assumptions!E$45</f>
        <v>31142.964292096742</v>
      </c>
      <c r="AE111" s="52">
        <f>'Temporary Relocation Numbers'!AE111*Assumptions!F$45</f>
        <v>24930.005785220575</v>
      </c>
      <c r="AF111" s="52">
        <f>'Temporary Relocation Numbers'!AF111*Assumptions!G$45</f>
        <v>25476.538671232156</v>
      </c>
      <c r="AG111" s="52">
        <f>'Temporary Relocation Numbers'!AG111*Assumptions!H$45</f>
        <v>10358.288461858212</v>
      </c>
      <c r="AH111" s="53">
        <f>'Temporary Relocation Numbers'!AH111*Assumptions!C$45</f>
        <v>36229912.681185961</v>
      </c>
      <c r="AI111" s="53">
        <f>'Temporary Relocation Numbers'!AI111*Assumptions!D$45</f>
        <v>61589848.715477481</v>
      </c>
      <c r="AJ111" s="53">
        <f>'Temporary Relocation Numbers'!AJ111*Assumptions!E$45</f>
        <v>49165883.007827185</v>
      </c>
      <c r="AK111" s="53">
        <f>'Temporary Relocation Numbers'!AK111*Assumptions!F$45</f>
        <v>17828560.648163382</v>
      </c>
      <c r="AL111" s="53">
        <f>'Temporary Relocation Numbers'!AL111*Assumptions!G$45</f>
        <v>14211140.366369246</v>
      </c>
      <c r="AM111" s="53">
        <f>'Temporary Relocation Numbers'!AM111*Assumptions!H$45</f>
        <v>7703981.7266872423</v>
      </c>
    </row>
    <row r="112" spans="1:39" x14ac:dyDescent="0.35">
      <c r="A112">
        <v>2131</v>
      </c>
      <c r="B112" s="51">
        <f>'Temporary Relocation Numbers'!B112*Assumptions!C$45</f>
        <v>0</v>
      </c>
      <c r="C112" s="51">
        <f>'Temporary Relocation Numbers'!C112*Assumptions!D$45</f>
        <v>0</v>
      </c>
      <c r="D112" s="51">
        <f>'Temporary Relocation Numbers'!D112*Assumptions!E$45</f>
        <v>0</v>
      </c>
      <c r="E112" s="51">
        <f>'Temporary Relocation Numbers'!E112*Assumptions!F$45</f>
        <v>0</v>
      </c>
      <c r="F112" s="51">
        <f>'Temporary Relocation Numbers'!F112*Assumptions!G$45</f>
        <v>0</v>
      </c>
      <c r="G112" s="51">
        <f>'Temporary Relocation Numbers'!G112*Assumptions!H$45</f>
        <v>0</v>
      </c>
      <c r="H112" s="52">
        <f>'Temporary Relocation Numbers'!H112*Assumptions!C$45</f>
        <v>48214.989681047773</v>
      </c>
      <c r="I112" s="52">
        <f>'Temporary Relocation Numbers'!I112*Assumptions!D$45</f>
        <v>49842.101793869493</v>
      </c>
      <c r="J112" s="52">
        <f>'Temporary Relocation Numbers'!J112*Assumptions!E$45</f>
        <v>34673.307186875223</v>
      </c>
      <c r="K112" s="52">
        <f>'Temporary Relocation Numbers'!K112*Assumptions!F$45</f>
        <v>25145.120231453737</v>
      </c>
      <c r="L112" s="52">
        <f>'Temporary Relocation Numbers'!L112*Assumptions!G$45</f>
        <v>26164.713686427294</v>
      </c>
      <c r="M112" s="52">
        <f>'Temporary Relocation Numbers'!M112*Assumptions!H$45</f>
        <v>11393.391833999271</v>
      </c>
      <c r="N112" s="53">
        <f>'Temporary Relocation Numbers'!N112*Assumptions!C$45</f>
        <v>39456684.425032295</v>
      </c>
      <c r="O112" s="53">
        <f>'Temporary Relocation Numbers'!O112*Assumptions!D$45</f>
        <v>68381509.575539827</v>
      </c>
      <c r="P112" s="53">
        <f>'Temporary Relocation Numbers'!P112*Assumptions!E$45</f>
        <v>55166879.363435932</v>
      </c>
      <c r="Q112" s="53">
        <f>'Temporary Relocation Numbers'!Q112*Assumptions!F$45</f>
        <v>18122865.820392553</v>
      </c>
      <c r="R112" s="53">
        <f>'Temporary Relocation Numbers'!R112*Assumptions!G$45</f>
        <v>14709020.318163857</v>
      </c>
      <c r="S112" s="53">
        <f>'Temporary Relocation Numbers'!S112*Assumptions!H$45</f>
        <v>8540032.6555598676</v>
      </c>
      <c r="U112">
        <v>2131</v>
      </c>
      <c r="V112" s="51">
        <f>'Temporary Relocation Numbers'!V112*Assumptions!C$45</f>
        <v>0</v>
      </c>
      <c r="W112" s="51">
        <f>'Temporary Relocation Numbers'!W112*Assumptions!D$45</f>
        <v>0</v>
      </c>
      <c r="X112" s="51">
        <f>'Temporary Relocation Numbers'!X112*Assumptions!E$45</f>
        <v>0</v>
      </c>
      <c r="Y112" s="51">
        <f>'Temporary Relocation Numbers'!Y112*Assumptions!F$45</f>
        <v>0</v>
      </c>
      <c r="Z112" s="51">
        <f>'Temporary Relocation Numbers'!Z112*Assumptions!G$45</f>
        <v>0</v>
      </c>
      <c r="AA112" s="51">
        <f>'Temporary Relocation Numbers'!AA112*Assumptions!H$45</f>
        <v>0</v>
      </c>
      <c r="AB112" s="52">
        <f>'Temporary Relocation Numbers'!AB112*Assumptions!C$45</f>
        <v>44886.982387083423</v>
      </c>
      <c r="AC112" s="52">
        <f>'Temporary Relocation Numbers'!AC112*Assumptions!D$45</f>
        <v>45515.407378920303</v>
      </c>
      <c r="AD112" s="52">
        <f>'Temporary Relocation Numbers'!AD112*Assumptions!E$45</f>
        <v>31330.860706998064</v>
      </c>
      <c r="AE112" s="52">
        <f>'Temporary Relocation Numbers'!AE112*Assumptions!F$45</f>
        <v>25080.417244662185</v>
      </c>
      <c r="AF112" s="52">
        <f>'Temporary Relocation Numbers'!AF112*Assumptions!G$45</f>
        <v>25630.247555059712</v>
      </c>
      <c r="AG112" s="52">
        <f>'Temporary Relocation Numbers'!AG112*Assumptions!H$45</f>
        <v>10420.783645304538</v>
      </c>
      <c r="AH112" s="53">
        <f>'Temporary Relocation Numbers'!AH112*Assumptions!C$45</f>
        <v>36733213.271542192</v>
      </c>
      <c r="AI112" s="53">
        <f>'Temporary Relocation Numbers'!AI112*Assumptions!D$45</f>
        <v>62445445.787742779</v>
      </c>
      <c r="AJ112" s="53">
        <f>'Temporary Relocation Numbers'!AJ112*Assumptions!E$45</f>
        <v>49848888.185371399</v>
      </c>
      <c r="AK112" s="53">
        <f>'Temporary Relocation Numbers'!AK112*Assumptions!F$45</f>
        <v>18076232.376726013</v>
      </c>
      <c r="AL112" s="53">
        <f>'Temporary Relocation Numbers'!AL112*Assumptions!G$45</f>
        <v>14408559.4272146</v>
      </c>
      <c r="AM112" s="53">
        <f>'Temporary Relocation Numbers'!AM112*Assumptions!H$45</f>
        <v>7811004.3017968098</v>
      </c>
    </row>
    <row r="113" spans="1:39" x14ac:dyDescent="0.35">
      <c r="A113">
        <v>2132</v>
      </c>
      <c r="B113" s="51">
        <f>'Temporary Relocation Numbers'!B113*Assumptions!C$45</f>
        <v>0</v>
      </c>
      <c r="C113" s="51">
        <f>'Temporary Relocation Numbers'!C113*Assumptions!D$45</f>
        <v>0</v>
      </c>
      <c r="D113" s="51">
        <f>'Temporary Relocation Numbers'!D113*Assumptions!E$45</f>
        <v>0</v>
      </c>
      <c r="E113" s="51">
        <f>'Temporary Relocation Numbers'!E113*Assumptions!F$45</f>
        <v>0</v>
      </c>
      <c r="F113" s="51">
        <f>'Temporary Relocation Numbers'!F113*Assumptions!G$45</f>
        <v>0</v>
      </c>
      <c r="G113" s="51">
        <f>'Temporary Relocation Numbers'!G113*Assumptions!H$45</f>
        <v>0</v>
      </c>
      <c r="H113" s="52">
        <f>'Temporary Relocation Numbers'!H113*Assumptions!C$45</f>
        <v>48505.887606518292</v>
      </c>
      <c r="I113" s="52">
        <f>'Temporary Relocation Numbers'!I113*Assumptions!D$45</f>
        <v>50142.816656795738</v>
      </c>
      <c r="J113" s="52">
        <f>'Temporary Relocation Numbers'!J113*Assumptions!E$45</f>
        <v>34882.503397360546</v>
      </c>
      <c r="K113" s="52">
        <f>'Temporary Relocation Numbers'!K113*Assumptions!F$45</f>
        <v>25296.82955171751</v>
      </c>
      <c r="L113" s="52">
        <f>'Temporary Relocation Numbers'!L113*Assumptions!G$45</f>
        <v>26322.57457123225</v>
      </c>
      <c r="M113" s="52">
        <f>'Temporary Relocation Numbers'!M113*Assumptions!H$45</f>
        <v>11462.132158751137</v>
      </c>
      <c r="N113" s="53">
        <f>'Temporary Relocation Numbers'!N113*Assumptions!C$45</f>
        <v>40004810.851374216</v>
      </c>
      <c r="O113" s="53">
        <f>'Temporary Relocation Numbers'!O113*Assumptions!D$45</f>
        <v>69331455.396322638</v>
      </c>
      <c r="P113" s="53">
        <f>'Temporary Relocation Numbers'!P113*Assumptions!E$45</f>
        <v>55933249.495101929</v>
      </c>
      <c r="Q113" s="53">
        <f>'Temporary Relocation Numbers'!Q113*Assumptions!F$45</f>
        <v>18374625.992894616</v>
      </c>
      <c r="R113" s="53">
        <f>'Temporary Relocation Numbers'!R113*Assumptions!G$45</f>
        <v>14913355.853687741</v>
      </c>
      <c r="S113" s="53">
        <f>'Temporary Relocation Numbers'!S113*Assumptions!H$45</f>
        <v>8658669.526562782</v>
      </c>
      <c r="U113">
        <v>2132</v>
      </c>
      <c r="V113" s="51">
        <f>'Temporary Relocation Numbers'!V113*Assumptions!C$45</f>
        <v>0</v>
      </c>
      <c r="W113" s="51">
        <f>'Temporary Relocation Numbers'!W113*Assumptions!D$45</f>
        <v>0</v>
      </c>
      <c r="X113" s="51">
        <f>'Temporary Relocation Numbers'!X113*Assumptions!E$45</f>
        <v>0</v>
      </c>
      <c r="Y113" s="51">
        <f>'Temporary Relocation Numbers'!Y113*Assumptions!F$45</f>
        <v>0</v>
      </c>
      <c r="Z113" s="51">
        <f>'Temporary Relocation Numbers'!Z113*Assumptions!G$45</f>
        <v>0</v>
      </c>
      <c r="AA113" s="51">
        <f>'Temporary Relocation Numbers'!AA113*Assumptions!H$45</f>
        <v>0</v>
      </c>
      <c r="AB113" s="52">
        <f>'Temporary Relocation Numbers'!AB113*Assumptions!C$45</f>
        <v>45157.801278540472</v>
      </c>
      <c r="AC113" s="52">
        <f>'Temporary Relocation Numbers'!AC113*Assumptions!D$45</f>
        <v>45790.017778529655</v>
      </c>
      <c r="AD113" s="52">
        <f>'Temporary Relocation Numbers'!AD113*Assumptions!E$45</f>
        <v>31519.890766802349</v>
      </c>
      <c r="AE113" s="52">
        <f>'Temporary Relocation Numbers'!AE113*Assumptions!F$45</f>
        <v>25231.736189137151</v>
      </c>
      <c r="AF113" s="52">
        <f>'Temporary Relocation Numbers'!AF113*Assumptions!G$45</f>
        <v>25784.883818437233</v>
      </c>
      <c r="AG113" s="52">
        <f>'Temporary Relocation Numbers'!AG113*Assumptions!H$45</f>
        <v>10483.655884088561</v>
      </c>
      <c r="AH113" s="53">
        <f>'Temporary Relocation Numbers'!AH113*Assumptions!C$45</f>
        <v>37243505.639286399</v>
      </c>
      <c r="AI113" s="53">
        <f>'Temporary Relocation Numbers'!AI113*Assumptions!D$45</f>
        <v>63312928.68803554</v>
      </c>
      <c r="AJ113" s="53">
        <f>'Temporary Relocation Numbers'!AJ113*Assumptions!E$45</f>
        <v>50541381.569859378</v>
      </c>
      <c r="AK113" s="53">
        <f>'Temporary Relocation Numbers'!AK113*Assumptions!F$45</f>
        <v>18327344.72432344</v>
      </c>
      <c r="AL113" s="53">
        <f>'Temporary Relocation Numbers'!AL113*Assumptions!G$45</f>
        <v>14608721.004464708</v>
      </c>
      <c r="AM113" s="53">
        <f>'Temporary Relocation Numbers'!AM113*Assumptions!H$45</f>
        <v>7919513.6186964549</v>
      </c>
    </row>
    <row r="114" spans="1:39" x14ac:dyDescent="0.35">
      <c r="A114">
        <v>2133</v>
      </c>
      <c r="B114" s="51">
        <f>'Temporary Relocation Numbers'!B114*Assumptions!C$45</f>
        <v>0</v>
      </c>
      <c r="C114" s="51">
        <f>'Temporary Relocation Numbers'!C114*Assumptions!D$45</f>
        <v>0</v>
      </c>
      <c r="D114" s="51">
        <f>'Temporary Relocation Numbers'!D114*Assumptions!E$45</f>
        <v>0</v>
      </c>
      <c r="E114" s="51">
        <f>'Temporary Relocation Numbers'!E114*Assumptions!F$45</f>
        <v>0</v>
      </c>
      <c r="F114" s="51">
        <f>'Temporary Relocation Numbers'!F114*Assumptions!G$45</f>
        <v>0</v>
      </c>
      <c r="G114" s="51">
        <f>'Temporary Relocation Numbers'!G114*Assumptions!H$45</f>
        <v>0</v>
      </c>
      <c r="H114" s="52">
        <f>'Temporary Relocation Numbers'!H114*Assumptions!C$45</f>
        <v>48798.5406210929</v>
      </c>
      <c r="I114" s="52">
        <f>'Temporary Relocation Numbers'!I114*Assumptions!D$45</f>
        <v>50445.345837849243</v>
      </c>
      <c r="J114" s="52">
        <f>'Temporary Relocation Numbers'!J114*Assumptions!E$45</f>
        <v>35092.961761878236</v>
      </c>
      <c r="K114" s="52">
        <f>'Temporary Relocation Numbers'!K114*Assumptions!F$45</f>
        <v>25449.454187463689</v>
      </c>
      <c r="L114" s="52">
        <f>'Temporary Relocation Numbers'!L114*Assumptions!G$45</f>
        <v>26481.38788606376</v>
      </c>
      <c r="M114" s="52">
        <f>'Temporary Relocation Numbers'!M114*Assumptions!H$45</f>
        <v>11531.287217966265</v>
      </c>
      <c r="N114" s="53">
        <f>'Temporary Relocation Numbers'!N114*Assumptions!C$45</f>
        <v>40560551.768990107</v>
      </c>
      <c r="O114" s="53">
        <f>'Temporary Relocation Numbers'!O114*Assumptions!D$45</f>
        <v>70294597.723997816</v>
      </c>
      <c r="P114" s="53">
        <f>'Temporary Relocation Numbers'!P114*Assumptions!E$45</f>
        <v>56710265.927328818</v>
      </c>
      <c r="Q114" s="53">
        <f>'Temporary Relocation Numbers'!Q114*Assumptions!F$45</f>
        <v>18629883.580490217</v>
      </c>
      <c r="R114" s="53">
        <f>'Temporary Relocation Numbers'!R114*Assumptions!G$45</f>
        <v>15120529.988260007</v>
      </c>
      <c r="S114" s="53">
        <f>'Temporary Relocation Numbers'!S114*Assumptions!H$45</f>
        <v>8778954.4834371507</v>
      </c>
      <c r="U114">
        <v>2133</v>
      </c>
      <c r="V114" s="51">
        <f>'Temporary Relocation Numbers'!V114*Assumptions!C$45</f>
        <v>0</v>
      </c>
      <c r="W114" s="51">
        <f>'Temporary Relocation Numbers'!W114*Assumptions!D$45</f>
        <v>0</v>
      </c>
      <c r="X114" s="51">
        <f>'Temporary Relocation Numbers'!X114*Assumptions!E$45</f>
        <v>0</v>
      </c>
      <c r="Y114" s="51">
        <f>'Temporary Relocation Numbers'!Y114*Assumptions!F$45</f>
        <v>0</v>
      </c>
      <c r="Z114" s="51">
        <f>'Temporary Relocation Numbers'!Z114*Assumptions!G$45</f>
        <v>0</v>
      </c>
      <c r="AA114" s="51">
        <f>'Temporary Relocation Numbers'!AA114*Assumptions!H$45</f>
        <v>0</v>
      </c>
      <c r="AB114" s="52">
        <f>'Temporary Relocation Numbers'!AB114*Assumptions!C$45</f>
        <v>45430.254115254465</v>
      </c>
      <c r="AC114" s="52">
        <f>'Temporary Relocation Numbers'!AC114*Assumptions!D$45</f>
        <v>46066.284998893039</v>
      </c>
      <c r="AD114" s="52">
        <f>'Temporary Relocation Numbers'!AD114*Assumptions!E$45</f>
        <v>31710.061311186488</v>
      </c>
      <c r="AE114" s="52">
        <f>'Temporary Relocation Numbers'!AE114*Assumptions!F$45</f>
        <v>25383.968093820611</v>
      </c>
      <c r="AF114" s="52">
        <f>'Temporary Relocation Numbers'!AF114*Assumptions!G$45</f>
        <v>25940.453056570455</v>
      </c>
      <c r="AG114" s="52">
        <f>'Temporary Relocation Numbers'!AG114*Assumptions!H$45</f>
        <v>10546.907453117248</v>
      </c>
      <c r="AH114" s="53">
        <f>'Temporary Relocation Numbers'!AH114*Assumptions!C$45</f>
        <v>37760886.913156316</v>
      </c>
      <c r="AI114" s="53">
        <f>'Temporary Relocation Numbers'!AI114*Assumptions!D$45</f>
        <v>64192462.532521397</v>
      </c>
      <c r="AJ114" s="53">
        <f>'Temporary Relocation Numbers'!AJ114*Assumptions!E$45</f>
        <v>51243494.970059186</v>
      </c>
      <c r="AK114" s="53">
        <f>'Temporary Relocation Numbers'!AK114*Assumptions!F$45</f>
        <v>18581945.48752661</v>
      </c>
      <c r="AL114" s="53">
        <f>'Temporary Relocation Numbers'!AL114*Assumptions!G$45</f>
        <v>14811663.196751986</v>
      </c>
      <c r="AM114" s="53">
        <f>'Temporary Relocation Numbers'!AM114*Assumptions!H$45</f>
        <v>8029530.3309833175</v>
      </c>
    </row>
    <row r="115" spans="1:39" x14ac:dyDescent="0.35">
      <c r="A115">
        <v>2134</v>
      </c>
      <c r="B115" s="51">
        <f>'Temporary Relocation Numbers'!B115*Assumptions!C$45</f>
        <v>0</v>
      </c>
      <c r="C115" s="51">
        <f>'Temporary Relocation Numbers'!C115*Assumptions!D$45</f>
        <v>0</v>
      </c>
      <c r="D115" s="51">
        <f>'Temporary Relocation Numbers'!D115*Assumptions!E$45</f>
        <v>0</v>
      </c>
      <c r="E115" s="51">
        <f>'Temporary Relocation Numbers'!E115*Assumptions!F$45</f>
        <v>0</v>
      </c>
      <c r="F115" s="51">
        <f>'Temporary Relocation Numbers'!F115*Assumptions!G$45</f>
        <v>0</v>
      </c>
      <c r="G115" s="51">
        <f>'Temporary Relocation Numbers'!G115*Assumptions!H$45</f>
        <v>0</v>
      </c>
      <c r="H115" s="52">
        <f>'Temporary Relocation Numbers'!H115*Assumptions!C$45</f>
        <v>49092.959313839085</v>
      </c>
      <c r="I115" s="52">
        <f>'Temporary Relocation Numbers'!I115*Assumptions!D$45</f>
        <v>50749.700283446917</v>
      </c>
      <c r="J115" s="52">
        <f>'Temporary Relocation Numbers'!J115*Assumptions!E$45</f>
        <v>35304.689895445779</v>
      </c>
      <c r="K115" s="52">
        <f>'Temporary Relocation Numbers'!K115*Assumptions!F$45</f>
        <v>25602.999661111273</v>
      </c>
      <c r="L115" s="52">
        <f>'Temporary Relocation Numbers'!L115*Assumptions!G$45</f>
        <v>26641.159377265882</v>
      </c>
      <c r="M115" s="52">
        <f>'Temporary Relocation Numbers'!M115*Assumptions!H$45</f>
        <v>11600.859513882975</v>
      </c>
      <c r="N115" s="53">
        <f>'Temporary Relocation Numbers'!N115*Assumptions!C$45</f>
        <v>41124012.957266949</v>
      </c>
      <c r="O115" s="53">
        <f>'Temporary Relocation Numbers'!O115*Assumptions!D$45</f>
        <v>71271119.882487983</v>
      </c>
      <c r="P115" s="53">
        <f>'Temporary Relocation Numbers'!P115*Assumptions!E$45</f>
        <v>57498076.556949943</v>
      </c>
      <c r="Q115" s="53">
        <f>'Temporary Relocation Numbers'!Q115*Assumptions!F$45</f>
        <v>18888687.168752726</v>
      </c>
      <c r="R115" s="53">
        <f>'Temporary Relocation Numbers'!R115*Assumptions!G$45</f>
        <v>15330582.155278951</v>
      </c>
      <c r="S115" s="53">
        <f>'Temporary Relocation Numbers'!S115*Assumptions!H$45</f>
        <v>8900910.4211482238</v>
      </c>
      <c r="U115">
        <v>2134</v>
      </c>
      <c r="V115" s="51">
        <f>'Temporary Relocation Numbers'!V115*Assumptions!C$45</f>
        <v>0</v>
      </c>
      <c r="W115" s="51">
        <f>'Temporary Relocation Numbers'!W115*Assumptions!D$45</f>
        <v>0</v>
      </c>
      <c r="X115" s="51">
        <f>'Temporary Relocation Numbers'!X115*Assumptions!E$45</f>
        <v>0</v>
      </c>
      <c r="Y115" s="51">
        <f>'Temporary Relocation Numbers'!Y115*Assumptions!F$45</f>
        <v>0</v>
      </c>
      <c r="Z115" s="51">
        <f>'Temporary Relocation Numbers'!Z115*Assumptions!G$45</f>
        <v>0</v>
      </c>
      <c r="AA115" s="51">
        <f>'Temporary Relocation Numbers'!AA115*Assumptions!H$45</f>
        <v>0</v>
      </c>
      <c r="AB115" s="52">
        <f>'Temporary Relocation Numbers'!AB115*Assumptions!C$45</f>
        <v>45704.350755389605</v>
      </c>
      <c r="AC115" s="52">
        <f>'Temporary Relocation Numbers'!AC115*Assumptions!D$45</f>
        <v>46344.219036190545</v>
      </c>
      <c r="AD115" s="52">
        <f>'Temporary Relocation Numbers'!AD115*Assumptions!E$45</f>
        <v>31901.379221093521</v>
      </c>
      <c r="AE115" s="52">
        <f>'Temporary Relocation Numbers'!AE115*Assumptions!F$45</f>
        <v>25537.118466921369</v>
      </c>
      <c r="AF115" s="52">
        <f>'Temporary Relocation Numbers'!AF115*Assumptions!G$45</f>
        <v>26096.96089842296</v>
      </c>
      <c r="AG115" s="52">
        <f>'Temporary Relocation Numbers'!AG115*Assumptions!H$45</f>
        <v>10610.540641022861</v>
      </c>
      <c r="AH115" s="53">
        <f>'Temporary Relocation Numbers'!AH115*Assumptions!C$45</f>
        <v>38285455.571187779</v>
      </c>
      <c r="AI115" s="53">
        <f>'Temporary Relocation Numbers'!AI115*Assumptions!D$45</f>
        <v>65084214.731135324</v>
      </c>
      <c r="AJ115" s="53">
        <f>'Temporary Relocation Numbers'!AJ115*Assumptions!E$45</f>
        <v>51955362.025806762</v>
      </c>
      <c r="AK115" s="53">
        <f>'Temporary Relocation Numbers'!AK115*Assumptions!F$45</f>
        <v>18840083.126889344</v>
      </c>
      <c r="AL115" s="53">
        <f>'Temporary Relocation Numbers'!AL115*Assumptions!G$45</f>
        <v>15017424.631969415</v>
      </c>
      <c r="AM115" s="53">
        <f>'Temporary Relocation Numbers'!AM115*Assumptions!H$45</f>
        <v>8141075.3791712401</v>
      </c>
    </row>
    <row r="116" spans="1:39" x14ac:dyDescent="0.35">
      <c r="A116">
        <v>2135</v>
      </c>
      <c r="B116" s="51">
        <f>'Temporary Relocation Numbers'!B116*Assumptions!C$45</f>
        <v>0</v>
      </c>
      <c r="C116" s="51">
        <f>'Temporary Relocation Numbers'!C116*Assumptions!D$45</f>
        <v>0</v>
      </c>
      <c r="D116" s="51">
        <f>'Temporary Relocation Numbers'!D116*Assumptions!E$45</f>
        <v>0</v>
      </c>
      <c r="E116" s="51">
        <f>'Temporary Relocation Numbers'!E116*Assumptions!F$45</f>
        <v>0</v>
      </c>
      <c r="F116" s="51">
        <f>'Temporary Relocation Numbers'!F116*Assumptions!G$45</f>
        <v>0</v>
      </c>
      <c r="G116" s="51">
        <f>'Temporary Relocation Numbers'!G116*Assumptions!H$45</f>
        <v>0</v>
      </c>
      <c r="H116" s="52">
        <f>'Temporary Relocation Numbers'!H116*Assumptions!C$45</f>
        <v>49389.154337711865</v>
      </c>
      <c r="I116" s="52">
        <f>'Temporary Relocation Numbers'!I116*Assumptions!D$45</f>
        <v>51055.891006049293</v>
      </c>
      <c r="J116" s="52">
        <f>'Temporary Relocation Numbers'!J116*Assumptions!E$45</f>
        <v>35517.695459024726</v>
      </c>
      <c r="K116" s="52">
        <f>'Temporary Relocation Numbers'!K116*Assumptions!F$45</f>
        <v>25757.471528397957</v>
      </c>
      <c r="L116" s="52">
        <f>'Temporary Relocation Numbers'!L116*Assumptions!G$45</f>
        <v>26801.894825852363</v>
      </c>
      <c r="M116" s="52">
        <f>'Temporary Relocation Numbers'!M116*Assumptions!H$45</f>
        <v>11670.851563836477</v>
      </c>
      <c r="N116" s="53">
        <f>'Temporary Relocation Numbers'!N116*Assumptions!C$45</f>
        <v>41695301.665063299</v>
      </c>
      <c r="O116" s="53">
        <f>'Temporary Relocation Numbers'!O116*Assumptions!D$45</f>
        <v>72261207.742424592</v>
      </c>
      <c r="P116" s="53">
        <f>'Temporary Relocation Numbers'!P116*Assumptions!E$45</f>
        <v>58296831.335359566</v>
      </c>
      <c r="Q116" s="53">
        <f>'Temporary Relocation Numbers'!Q116*Assumptions!F$45</f>
        <v>19151086.018199146</v>
      </c>
      <c r="R116" s="53">
        <f>'Temporary Relocation Numbers'!R116*Assumptions!G$45</f>
        <v>15543552.335945807</v>
      </c>
      <c r="S116" s="53">
        <f>'Temporary Relocation Numbers'!S116*Assumptions!H$45</f>
        <v>9024560.5527147334</v>
      </c>
      <c r="U116">
        <v>2135</v>
      </c>
      <c r="V116" s="51">
        <f>'Temporary Relocation Numbers'!V116*Assumptions!C$45</f>
        <v>0</v>
      </c>
      <c r="W116" s="51">
        <f>'Temporary Relocation Numbers'!W116*Assumptions!D$45</f>
        <v>0</v>
      </c>
      <c r="X116" s="51">
        <f>'Temporary Relocation Numbers'!X116*Assumptions!E$45</f>
        <v>0</v>
      </c>
      <c r="Y116" s="51">
        <f>'Temporary Relocation Numbers'!Y116*Assumptions!F$45</f>
        <v>0</v>
      </c>
      <c r="Z116" s="51">
        <f>'Temporary Relocation Numbers'!Z116*Assumptions!G$45</f>
        <v>0</v>
      </c>
      <c r="AA116" s="51">
        <f>'Temporary Relocation Numbers'!AA116*Assumptions!H$45</f>
        <v>0</v>
      </c>
      <c r="AB116" s="52">
        <f>'Temporary Relocation Numbers'!AB116*Assumptions!C$45</f>
        <v>45980.101116587859</v>
      </c>
      <c r="AC116" s="52">
        <f>'Temporary Relocation Numbers'!AC116*Assumptions!D$45</f>
        <v>46623.829946912752</v>
      </c>
      <c r="AD116" s="52">
        <f>'Temporary Relocation Numbers'!AD116*Assumptions!E$45</f>
        <v>32093.851418981634</v>
      </c>
      <c r="AE116" s="52">
        <f>'Temporary Relocation Numbers'!AE116*Assumptions!F$45</f>
        <v>25691.192849881209</v>
      </c>
      <c r="AF116" s="52">
        <f>'Temporary Relocation Numbers'!AF116*Assumptions!G$45</f>
        <v>26254.413006919836</v>
      </c>
      <c r="AG116" s="52">
        <f>'Temporary Relocation Numbers'!AG116*Assumptions!H$45</f>
        <v>10674.557750245795</v>
      </c>
      <c r="AH116" s="53">
        <f>'Temporary Relocation Numbers'!AH116*Assumptions!C$45</f>
        <v>38817311.459458843</v>
      </c>
      <c r="AI116" s="53">
        <f>'Temporary Relocation Numbers'!AI116*Assumptions!D$45</f>
        <v>65988355.019446366</v>
      </c>
      <c r="AJ116" s="53">
        <f>'Temporary Relocation Numbers'!AJ116*Assumptions!E$45</f>
        <v>52677118.233442865</v>
      </c>
      <c r="AK116" s="53">
        <f>'Temporary Relocation Numbers'!AK116*Assumptions!F$45</f>
        <v>19101806.776172325</v>
      </c>
      <c r="AL116" s="53">
        <f>'Temporary Relocation Numbers'!AL116*Assumptions!G$45</f>
        <v>15226044.47462295</v>
      </c>
      <c r="AM116" s="53">
        <f>'Temporary Relocation Numbers'!AM116*Assumptions!H$45</f>
        <v>8254169.9946765993</v>
      </c>
    </row>
    <row r="117" spans="1:39" x14ac:dyDescent="0.35">
      <c r="A117">
        <v>2136</v>
      </c>
      <c r="B117" s="51">
        <f>'Temporary Relocation Numbers'!B117*Assumptions!C$45</f>
        <v>0</v>
      </c>
      <c r="C117" s="51">
        <f>'Temporary Relocation Numbers'!C117*Assumptions!D$45</f>
        <v>0</v>
      </c>
      <c r="D117" s="51">
        <f>'Temporary Relocation Numbers'!D117*Assumptions!E$45</f>
        <v>0</v>
      </c>
      <c r="E117" s="51">
        <f>'Temporary Relocation Numbers'!E117*Assumptions!F$45</f>
        <v>0</v>
      </c>
      <c r="F117" s="51">
        <f>'Temporary Relocation Numbers'!F117*Assumptions!G$45</f>
        <v>0</v>
      </c>
      <c r="G117" s="51">
        <f>'Temporary Relocation Numbers'!G117*Assumptions!H$45</f>
        <v>0</v>
      </c>
      <c r="H117" s="52">
        <f>'Temporary Relocation Numbers'!H117*Assumptions!C$45</f>
        <v>49687.136409939318</v>
      </c>
      <c r="I117" s="52">
        <f>'Temporary Relocation Numbers'!I117*Assumptions!D$45</f>
        <v>51363.929084558855</v>
      </c>
      <c r="J117" s="52">
        <f>'Temporary Relocation Numbers'!J117*Assumptions!E$45</f>
        <v>35731.986159797925</v>
      </c>
      <c r="K117" s="52">
        <f>'Temporary Relocation Numbers'!K117*Assumptions!F$45</f>
        <v>25912.875378581139</v>
      </c>
      <c r="L117" s="52">
        <f>'Temporary Relocation Numbers'!L117*Assumptions!G$45</f>
        <v>26963.600047715852</v>
      </c>
      <c r="M117" s="52">
        <f>'Temporary Relocation Numbers'!M117*Assumptions!H$45</f>
        <v>11741.265900349939</v>
      </c>
      <c r="N117" s="53">
        <f>'Temporary Relocation Numbers'!N117*Assumptions!C$45</f>
        <v>42274526.631123044</v>
      </c>
      <c r="O117" s="53">
        <f>'Temporary Relocation Numbers'!O117*Assumptions!D$45</f>
        <v>73265049.75652647</v>
      </c>
      <c r="P117" s="53">
        <f>'Temporary Relocation Numbers'!P117*Assumptions!E$45</f>
        <v>59106682.297054544</v>
      </c>
      <c r="Q117" s="53">
        <f>'Temporary Relocation Numbers'!Q117*Assumptions!F$45</f>
        <v>19417130.073666271</v>
      </c>
      <c r="R117" s="53">
        <f>'Temporary Relocation Numbers'!R117*Assumptions!G$45</f>
        <v>15759481.066874739</v>
      </c>
      <c r="S117" s="53">
        <f>'Temporary Relocation Numbers'!S117*Assumptions!H$45</f>
        <v>9149928.4136272296</v>
      </c>
      <c r="U117">
        <v>2136</v>
      </c>
      <c r="V117" s="51">
        <f>'Temporary Relocation Numbers'!V117*Assumptions!C$45</f>
        <v>0</v>
      </c>
      <c r="W117" s="51">
        <f>'Temporary Relocation Numbers'!W117*Assumptions!D$45</f>
        <v>0</v>
      </c>
      <c r="X117" s="51">
        <f>'Temporary Relocation Numbers'!X117*Assumptions!E$45</f>
        <v>0</v>
      </c>
      <c r="Y117" s="51">
        <f>'Temporary Relocation Numbers'!Y117*Assumptions!F$45</f>
        <v>0</v>
      </c>
      <c r="Z117" s="51">
        <f>'Temporary Relocation Numbers'!Z117*Assumptions!G$45</f>
        <v>0</v>
      </c>
      <c r="AA117" s="51">
        <f>'Temporary Relocation Numbers'!AA117*Assumptions!H$45</f>
        <v>0</v>
      </c>
      <c r="AB117" s="52">
        <f>'Temporary Relocation Numbers'!AB117*Assumptions!C$45</f>
        <v>46257.515176327834</v>
      </c>
      <c r="AC117" s="52">
        <f>'Temporary Relocation Numbers'!AC117*Assumptions!D$45</f>
        <v>46905.127848224511</v>
      </c>
      <c r="AD117" s="52">
        <f>'Temporary Relocation Numbers'!AD117*Assumptions!E$45</f>
        <v>32287.484869074666</v>
      </c>
      <c r="AE117" s="52">
        <f>'Temporary Relocation Numbers'!AE117*Assumptions!F$45</f>
        <v>25846.196817575335</v>
      </c>
      <c r="AF117" s="52">
        <f>'Temporary Relocation Numbers'!AF117*Assumptions!G$45</f>
        <v>26412.815079152599</v>
      </c>
      <c r="AG117" s="52">
        <f>'Temporary Relocation Numbers'!AG117*Assumptions!H$45</f>
        <v>10738.961097117863</v>
      </c>
      <c r="AH117" s="53">
        <f>'Temporary Relocation Numbers'!AH117*Assumptions!C$45</f>
        <v>39356555.811094642</v>
      </c>
      <c r="AI117" s="53">
        <f>'Temporary Relocation Numbers'!AI117*Assumptions!D$45</f>
        <v>66905055.490965061</v>
      </c>
      <c r="AJ117" s="53">
        <f>'Temporary Relocation Numbers'!AJ117*Assumptions!E$45</f>
        <v>53408900.971603438</v>
      </c>
      <c r="AK117" s="53">
        <f>'Temporary Relocation Numbers'!AK117*Assumptions!F$45</f>
        <v>19367166.251695178</v>
      </c>
      <c r="AL117" s="53">
        <f>'Temporary Relocation Numbers'!AL117*Assumptions!G$45</f>
        <v>15437562.43328608</v>
      </c>
      <c r="AM117" s="53">
        <f>'Temporary Relocation Numbers'!AM117*Assumptions!H$45</f>
        <v>8368835.7038594605</v>
      </c>
    </row>
    <row r="118" spans="1:39" x14ac:dyDescent="0.35">
      <c r="A118">
        <v>2137</v>
      </c>
      <c r="B118" s="51">
        <f>'Temporary Relocation Numbers'!B118*Assumptions!C$45</f>
        <v>0</v>
      </c>
      <c r="C118" s="51">
        <f>'Temporary Relocation Numbers'!C118*Assumptions!D$45</f>
        <v>0</v>
      </c>
      <c r="D118" s="51">
        <f>'Temporary Relocation Numbers'!D118*Assumptions!E$45</f>
        <v>0</v>
      </c>
      <c r="E118" s="51">
        <f>'Temporary Relocation Numbers'!E118*Assumptions!F$45</f>
        <v>0</v>
      </c>
      <c r="F118" s="51">
        <f>'Temporary Relocation Numbers'!F118*Assumptions!G$45</f>
        <v>0</v>
      </c>
      <c r="G118" s="51">
        <f>'Temporary Relocation Numbers'!G118*Assumptions!H$45</f>
        <v>0</v>
      </c>
      <c r="H118" s="52">
        <f>'Temporary Relocation Numbers'!H118*Assumptions!C$45</f>
        <v>49986.916312410256</v>
      </c>
      <c r="I118" s="52">
        <f>'Temporary Relocation Numbers'!I118*Assumptions!D$45</f>
        <v>51673.825664721051</v>
      </c>
      <c r="J118" s="52">
        <f>'Temporary Relocation Numbers'!J118*Assumptions!E$45</f>
        <v>35947.569751448296</v>
      </c>
      <c r="K118" s="52">
        <f>'Temporary Relocation Numbers'!K118*Assumptions!F$45</f>
        <v>26069.216834640141</v>
      </c>
      <c r="L118" s="52">
        <f>'Temporary Relocation Numbers'!L118*Assumptions!G$45</f>
        <v>27126.280893838288</v>
      </c>
      <c r="M118" s="52">
        <f>'Temporary Relocation Numbers'!M118*Assumptions!H$45</f>
        <v>11812.105071226129</v>
      </c>
      <c r="N118" s="53">
        <f>'Temporary Relocation Numbers'!N118*Assumptions!C$45</f>
        <v>42861798.104772583</v>
      </c>
      <c r="O118" s="53">
        <f>'Temporary Relocation Numbers'!O118*Assumptions!D$45</f>
        <v>74282836.995469689</v>
      </c>
      <c r="P118" s="53">
        <f>'Temporary Relocation Numbers'!P118*Assumptions!E$45</f>
        <v>59927783.588572532</v>
      </c>
      <c r="Q118" s="53">
        <f>'Temporary Relocation Numbers'!Q118*Assumptions!F$45</f>
        <v>19686869.973817196</v>
      </c>
      <c r="R118" s="53">
        <f>'Temporary Relocation Numbers'!R118*Assumptions!G$45</f>
        <v>15978409.447808566</v>
      </c>
      <c r="S118" s="53">
        <f>'Temporary Relocation Numbers'!S118*Assumptions!H$45</f>
        <v>9277037.8663278241</v>
      </c>
      <c r="U118">
        <v>2137</v>
      </c>
      <c r="V118" s="51">
        <f>'Temporary Relocation Numbers'!V118*Assumptions!C$45</f>
        <v>0</v>
      </c>
      <c r="W118" s="51">
        <f>'Temporary Relocation Numbers'!W118*Assumptions!D$45</f>
        <v>0</v>
      </c>
      <c r="X118" s="51">
        <f>'Temporary Relocation Numbers'!X118*Assumptions!E$45</f>
        <v>0</v>
      </c>
      <c r="Y118" s="51">
        <f>'Temporary Relocation Numbers'!Y118*Assumptions!F$45</f>
        <v>0</v>
      </c>
      <c r="Z118" s="51">
        <f>'Temporary Relocation Numbers'!Z118*Assumptions!G$45</f>
        <v>0</v>
      </c>
      <c r="AA118" s="51">
        <f>'Temporary Relocation Numbers'!AA118*Assumptions!H$45</f>
        <v>0</v>
      </c>
      <c r="AB118" s="52">
        <f>'Temporary Relocation Numbers'!AB118*Assumptions!C$45</f>
        <v>46536.602972285691</v>
      </c>
      <c r="AC118" s="52">
        <f>'Temporary Relocation Numbers'!AC118*Assumptions!D$45</f>
        <v>47188.122918331122</v>
      </c>
      <c r="AD118" s="52">
        <f>'Temporary Relocation Numbers'!AD118*Assumptions!E$45</f>
        <v>32482.286577613992</v>
      </c>
      <c r="AE118" s="52">
        <f>'Temporary Relocation Numbers'!AE118*Assumptions!F$45</f>
        <v>26002.135978514129</v>
      </c>
      <c r="AF118" s="52">
        <f>'Temporary Relocation Numbers'!AF118*Assumptions!G$45</f>
        <v>26572.17284658529</v>
      </c>
      <c r="AG118" s="52">
        <f>'Temporary Relocation Numbers'!AG118*Assumptions!H$45</f>
        <v>10803.753011946128</v>
      </c>
      <c r="AH118" s="53">
        <f>'Temporary Relocation Numbers'!AH118*Assumptions!C$45</f>
        <v>39903291.265535794</v>
      </c>
      <c r="AI118" s="53">
        <f>'Temporary Relocation Numbers'!AI118*Assumptions!D$45</f>
        <v>67834490.629899442</v>
      </c>
      <c r="AJ118" s="53">
        <f>'Temporary Relocation Numbers'!AJ118*Assumptions!E$45</f>
        <v>54150849.527368091</v>
      </c>
      <c r="AK118" s="53">
        <f>'Temporary Relocation Numbers'!AK118*Assumptions!F$45</f>
        <v>19636212.061818462</v>
      </c>
      <c r="AL118" s="53">
        <f>'Temporary Relocation Numbers'!AL118*Assumptions!G$45</f>
        <v>15652018.768157927</v>
      </c>
      <c r="AM118" s="53">
        <f>'Temporary Relocation Numbers'!AM118*Assumptions!H$45</f>
        <v>8485094.3321209121</v>
      </c>
    </row>
    <row r="119" spans="1:39" x14ac:dyDescent="0.35">
      <c r="A119">
        <v>2138</v>
      </c>
      <c r="B119" s="51">
        <f>'Temporary Relocation Numbers'!B119*Assumptions!C$45</f>
        <v>0</v>
      </c>
      <c r="C119" s="51">
        <f>'Temporary Relocation Numbers'!C119*Assumptions!D$45</f>
        <v>0</v>
      </c>
      <c r="D119" s="51">
        <f>'Temporary Relocation Numbers'!D119*Assumptions!E$45</f>
        <v>0</v>
      </c>
      <c r="E119" s="51">
        <f>'Temporary Relocation Numbers'!E119*Assumptions!F$45</f>
        <v>0</v>
      </c>
      <c r="F119" s="51">
        <f>'Temporary Relocation Numbers'!F119*Assumptions!G$45</f>
        <v>0</v>
      </c>
      <c r="G119" s="51">
        <f>'Temporary Relocation Numbers'!G119*Assumptions!H$45</f>
        <v>0</v>
      </c>
      <c r="H119" s="52">
        <f>'Temporary Relocation Numbers'!H119*Assumptions!C$45</f>
        <v>50288.504892064426</v>
      </c>
      <c r="I119" s="52">
        <f>'Temporary Relocation Numbers'!I119*Assumptions!D$45</f>
        <v>51985.591959527526</v>
      </c>
      <c r="J119" s="52">
        <f>'Temporary Relocation Numbers'!J119*Assumptions!E$45</f>
        <v>36164.454034439514</v>
      </c>
      <c r="K119" s="52">
        <f>'Temporary Relocation Numbers'!K119*Assumptions!F$45</f>
        <v>26226.501553479749</v>
      </c>
      <c r="L119" s="52">
        <f>'Temporary Relocation Numbers'!L119*Assumptions!G$45</f>
        <v>27289.943250502645</v>
      </c>
      <c r="M119" s="52">
        <f>'Temporary Relocation Numbers'!M119*Assumptions!H$45</f>
        <v>11883.371639639607</v>
      </c>
      <c r="N119" s="53">
        <f>'Temporary Relocation Numbers'!N119*Assumptions!C$45</f>
        <v>43457227.866905674</v>
      </c>
      <c r="O119" s="53">
        <f>'Temporary Relocation Numbers'!O119*Assumptions!D$45</f>
        <v>75314763.184255928</v>
      </c>
      <c r="P119" s="53">
        <f>'Temporary Relocation Numbers'!P119*Assumptions!E$45</f>
        <v>60760291.497832052</v>
      </c>
      <c r="Q119" s="53">
        <f>'Temporary Relocation Numbers'!Q119*Assumptions!F$45</f>
        <v>19960357.06077984</v>
      </c>
      <c r="R119" s="53">
        <f>'Temporary Relocation Numbers'!R119*Assumptions!G$45</f>
        <v>16200379.149441648</v>
      </c>
      <c r="S119" s="53">
        <f>'Temporary Relocation Numbers'!S119*Assumptions!H$45</f>
        <v>9405913.1047521383</v>
      </c>
      <c r="U119">
        <v>2138</v>
      </c>
      <c r="V119" s="51">
        <f>'Temporary Relocation Numbers'!V119*Assumptions!C$45</f>
        <v>0</v>
      </c>
      <c r="W119" s="51">
        <f>'Temporary Relocation Numbers'!W119*Assumptions!D$45</f>
        <v>0</v>
      </c>
      <c r="X119" s="51">
        <f>'Temporary Relocation Numbers'!X119*Assumptions!E$45</f>
        <v>0</v>
      </c>
      <c r="Y119" s="51">
        <f>'Temporary Relocation Numbers'!Y119*Assumptions!F$45</f>
        <v>0</v>
      </c>
      <c r="Z119" s="51">
        <f>'Temporary Relocation Numbers'!Z119*Assumptions!G$45</f>
        <v>0</v>
      </c>
      <c r="AA119" s="51">
        <f>'Temporary Relocation Numbers'!AA119*Assumptions!H$45</f>
        <v>0</v>
      </c>
      <c r="AB119" s="52">
        <f>'Temporary Relocation Numbers'!AB119*Assumptions!C$45</f>
        <v>46817.374602698459</v>
      </c>
      <c r="AC119" s="52">
        <f>'Temporary Relocation Numbers'!AC119*Assumptions!D$45</f>
        <v>47472.825396846565</v>
      </c>
      <c r="AD119" s="52">
        <f>'Temporary Relocation Numbers'!AD119*Assumptions!E$45</f>
        <v>32678.263593112155</v>
      </c>
      <c r="AE119" s="52">
        <f>'Temporary Relocation Numbers'!AE119*Assumptions!F$45</f>
        <v>26159.015975046106</v>
      </c>
      <c r="AF119" s="52">
        <f>'Temporary Relocation Numbers'!AF119*Assumptions!G$45</f>
        <v>26732.492075261885</v>
      </c>
      <c r="AG119" s="52">
        <f>'Temporary Relocation Numbers'!AG119*Assumptions!H$45</f>
        <v>10868.93583909721</v>
      </c>
      <c r="AH119" s="53">
        <f>'Temporary Relocation Numbers'!AH119*Assumptions!C$45</f>
        <v>40457621.888074942</v>
      </c>
      <c r="AI119" s="53">
        <f>'Temporary Relocation Numbers'!AI119*Assumptions!D$45</f>
        <v>68776837.344366461</v>
      </c>
      <c r="AJ119" s="53">
        <f>'Temporary Relocation Numbers'!AJ119*Assumptions!E$45</f>
        <v>54903105.122771956</v>
      </c>
      <c r="AK119" s="53">
        <f>'Temporary Relocation Numbers'!AK119*Assumptions!F$45</f>
        <v>19908995.416557416</v>
      </c>
      <c r="AL119" s="53">
        <f>'Temporary Relocation Numbers'!AL119*Assumptions!G$45</f>
        <v>15869454.298726328</v>
      </c>
      <c r="AM119" s="53">
        <f>'Temporary Relocation Numbers'!AM119*Assumptions!H$45</f>
        <v>8602968.0080572721</v>
      </c>
    </row>
    <row r="120" spans="1:39" x14ac:dyDescent="0.35">
      <c r="A120">
        <v>2139</v>
      </c>
      <c r="B120" s="51">
        <f>'Temporary Relocation Numbers'!B120*Assumptions!C$45</f>
        <v>0</v>
      </c>
      <c r="C120" s="51">
        <f>'Temporary Relocation Numbers'!C120*Assumptions!D$45</f>
        <v>0</v>
      </c>
      <c r="D120" s="51">
        <f>'Temporary Relocation Numbers'!D120*Assumptions!E$45</f>
        <v>0</v>
      </c>
      <c r="E120" s="51">
        <f>'Temporary Relocation Numbers'!E120*Assumptions!F$45</f>
        <v>0</v>
      </c>
      <c r="F120" s="51">
        <f>'Temporary Relocation Numbers'!F120*Assumptions!G$45</f>
        <v>0</v>
      </c>
      <c r="G120" s="51">
        <f>'Temporary Relocation Numbers'!G120*Assumptions!H$45</f>
        <v>0</v>
      </c>
      <c r="H120" s="52">
        <f>'Temporary Relocation Numbers'!H120*Assumptions!C$45</f>
        <v>50591.913061285006</v>
      </c>
      <c r="I120" s="52">
        <f>'Temporary Relocation Numbers'!I120*Assumptions!D$45</f>
        <v>52299.239249621787</v>
      </c>
      <c r="J120" s="52">
        <f>'Temporary Relocation Numbers'!J120*Assumptions!E$45</f>
        <v>36382.646856298146</v>
      </c>
      <c r="K120" s="52">
        <f>'Temporary Relocation Numbers'!K120*Assumptions!F$45</f>
        <v>26384.735226134777</v>
      </c>
      <c r="L120" s="52">
        <f>'Temporary Relocation Numbers'!L120*Assumptions!G$45</f>
        <v>27454.593039505915</v>
      </c>
      <c r="M120" s="52">
        <f>'Temporary Relocation Numbers'!M120*Assumptions!H$45</f>
        <v>11955.068184229456</v>
      </c>
      <c r="N120" s="53">
        <f>'Temporary Relocation Numbers'!N120*Assumptions!C$45</f>
        <v>44060929.251259729</v>
      </c>
      <c r="O120" s="53">
        <f>'Temporary Relocation Numbers'!O120*Assumptions!D$45</f>
        <v>76361024.739086017</v>
      </c>
      <c r="P120" s="53">
        <f>'Temporary Relocation Numbers'!P120*Assumptions!E$45</f>
        <v>61604364.483880281</v>
      </c>
      <c r="Q120" s="53">
        <f>'Temporary Relocation Numbers'!Q120*Assumptions!F$45</f>
        <v>20237643.389919363</v>
      </c>
      <c r="R120" s="53">
        <f>'Temporary Relocation Numbers'!R120*Assumptions!G$45</f>
        <v>16425432.421351483</v>
      </c>
      <c r="S120" s="53">
        <f>'Temporary Relocation Numbers'!S120*Assumptions!H$45</f>
        <v>9536578.6589343715</v>
      </c>
      <c r="U120">
        <v>2139</v>
      </c>
      <c r="V120" s="51">
        <f>'Temporary Relocation Numbers'!V120*Assumptions!C$45</f>
        <v>0</v>
      </c>
      <c r="W120" s="51">
        <f>'Temporary Relocation Numbers'!W120*Assumptions!D$45</f>
        <v>0</v>
      </c>
      <c r="X120" s="51">
        <f>'Temporary Relocation Numbers'!X120*Assumptions!E$45</f>
        <v>0</v>
      </c>
      <c r="Y120" s="51">
        <f>'Temporary Relocation Numbers'!Y120*Assumptions!F$45</f>
        <v>0</v>
      </c>
      <c r="Z120" s="51">
        <f>'Temporary Relocation Numbers'!Z120*Assumptions!G$45</f>
        <v>0</v>
      </c>
      <c r="AA120" s="51">
        <f>'Temporary Relocation Numbers'!AA120*Assumptions!H$45</f>
        <v>0</v>
      </c>
      <c r="AB120" s="52">
        <f>'Temporary Relocation Numbers'!AB120*Assumptions!C$45</f>
        <v>47099.840226729386</v>
      </c>
      <c r="AC120" s="52">
        <f>'Temporary Relocation Numbers'!AC120*Assumptions!D$45</f>
        <v>47759.245585163953</v>
      </c>
      <c r="AD120" s="52">
        <f>'Temporary Relocation Numbers'!AD120*Assumptions!E$45</f>
        <v>32875.423006607831</v>
      </c>
      <c r="AE120" s="52">
        <f>'Temporary Relocation Numbers'!AE120*Assumptions!F$45</f>
        <v>26316.842483562028</v>
      </c>
      <c r="AF120" s="52">
        <f>'Temporary Relocation Numbers'!AF120*Assumptions!G$45</f>
        <v>26893.778566014931</v>
      </c>
      <c r="AG120" s="52">
        <f>'Temporary Relocation Numbers'!AG120*Assumptions!H$45</f>
        <v>10934.511937082114</v>
      </c>
      <c r="AH120" s="53">
        <f>'Temporary Relocation Numbers'!AH120*Assumptions!C$45</f>
        <v>41019653.189664342</v>
      </c>
      <c r="AI120" s="53">
        <f>'Temporary Relocation Numbers'!AI120*Assumptions!D$45</f>
        <v>69732275.000064418</v>
      </c>
      <c r="AJ120" s="53">
        <f>'Temporary Relocation Numbers'!AJ120*Assumptions!E$45</f>
        <v>55665810.941685818</v>
      </c>
      <c r="AK120" s="53">
        <f>'Temporary Relocation Numbers'!AK120*Assumptions!F$45</f>
        <v>20185568.237329245</v>
      </c>
      <c r="AL120" s="53">
        <f>'Temporary Relocation Numbers'!AL120*Assumptions!G$45</f>
        <v>16089910.411537435</v>
      </c>
      <c r="AM120" s="53">
        <f>'Temporary Relocation Numbers'!AM120*Assumptions!H$45</f>
        <v>8722479.1676720567</v>
      </c>
    </row>
    <row r="121" spans="1:39" x14ac:dyDescent="0.35">
      <c r="A121">
        <v>2140</v>
      </c>
      <c r="B121" s="51">
        <f>'Temporary Relocation Numbers'!B121*Assumptions!C$45</f>
        <v>0</v>
      </c>
      <c r="C121" s="51">
        <f>'Temporary Relocation Numbers'!C121*Assumptions!D$45</f>
        <v>0</v>
      </c>
      <c r="D121" s="51">
        <f>'Temporary Relocation Numbers'!D121*Assumptions!E$45</f>
        <v>0</v>
      </c>
      <c r="E121" s="51">
        <f>'Temporary Relocation Numbers'!E121*Assumptions!F$45</f>
        <v>0</v>
      </c>
      <c r="F121" s="51">
        <f>'Temporary Relocation Numbers'!F121*Assumptions!G$45</f>
        <v>0</v>
      </c>
      <c r="G121" s="51">
        <f>'Temporary Relocation Numbers'!G121*Assumptions!H$45</f>
        <v>0</v>
      </c>
      <c r="H121" s="52">
        <f>'Temporary Relocation Numbers'!H121*Assumptions!C$45</f>
        <v>50897.151798293336</v>
      </c>
      <c r="I121" s="52">
        <f>'Temporary Relocation Numbers'!I121*Assumptions!D$45</f>
        <v>52614.77888370744</v>
      </c>
      <c r="J121" s="52">
        <f>'Temporary Relocation Numbers'!J121*Assumptions!E$45</f>
        <v>36602.156111897631</v>
      </c>
      <c r="K121" s="52">
        <f>'Temporary Relocation Numbers'!K121*Assumptions!F$45</f>
        <v>26543.923577976082</v>
      </c>
      <c r="L121" s="52">
        <f>'Temporary Relocation Numbers'!L121*Assumptions!G$45</f>
        <v>27620.236218373353</v>
      </c>
      <c r="M121" s="52">
        <f>'Temporary Relocation Numbers'!M121*Assumptions!H$45</f>
        <v>12027.197299192596</v>
      </c>
      <c r="N121" s="53">
        <f>'Temporary Relocation Numbers'!N121*Assumptions!C$45</f>
        <v>44673017.165987693</v>
      </c>
      <c r="O121" s="53">
        <f>'Temporary Relocation Numbers'!O121*Assumptions!D$45</f>
        <v>77421820.80474548</v>
      </c>
      <c r="P121" s="53">
        <f>'Temporary Relocation Numbers'!P121*Assumptions!E$45</f>
        <v>62460163.207054086</v>
      </c>
      <c r="Q121" s="53">
        <f>'Temporary Relocation Numbers'!Q121*Assumptions!F$45</f>
        <v>20518781.739746377</v>
      </c>
      <c r="R121" s="53">
        <f>'Temporary Relocation Numbers'!R121*Assumptions!G$45</f>
        <v>16653612.100040454</v>
      </c>
      <c r="S121" s="53">
        <f>'Temporary Relocation Numbers'!S121*Assumptions!H$45</f>
        <v>9669059.399676336</v>
      </c>
      <c r="U121">
        <v>2140</v>
      </c>
      <c r="V121" s="51">
        <f>'Temporary Relocation Numbers'!V121*Assumptions!C$45</f>
        <v>0</v>
      </c>
      <c r="W121" s="51">
        <f>'Temporary Relocation Numbers'!W121*Assumptions!D$45</f>
        <v>0</v>
      </c>
      <c r="X121" s="51">
        <f>'Temporary Relocation Numbers'!X121*Assumptions!E$45</f>
        <v>0</v>
      </c>
      <c r="Y121" s="51">
        <f>'Temporary Relocation Numbers'!Y121*Assumptions!F$45</f>
        <v>0</v>
      </c>
      <c r="Z121" s="51">
        <f>'Temporary Relocation Numbers'!Z121*Assumptions!G$45</f>
        <v>0</v>
      </c>
      <c r="AA121" s="51">
        <f>'Temporary Relocation Numbers'!AA121*Assumptions!H$45</f>
        <v>0</v>
      </c>
      <c r="AB121" s="52">
        <f>'Temporary Relocation Numbers'!AB121*Assumptions!C$45</f>
        <v>47384.010064835427</v>
      </c>
      <c r="AC121" s="52">
        <f>'Temporary Relocation Numbers'!AC121*Assumptions!D$45</f>
        <v>48047.393846828367</v>
      </c>
      <c r="AD121" s="52">
        <f>'Temporary Relocation Numbers'!AD121*Assumptions!E$45</f>
        <v>33073.771951922383</v>
      </c>
      <c r="AE121" s="52">
        <f>'Temporary Relocation Numbers'!AE121*Assumptions!F$45</f>
        <v>26475.621214700321</v>
      </c>
      <c r="AF121" s="52">
        <f>'Temporary Relocation Numbers'!AF121*Assumptions!G$45</f>
        <v>27056.038154675429</v>
      </c>
      <c r="AG121" s="52">
        <f>'Temporary Relocation Numbers'!AG121*Assumptions!H$45</f>
        <v>11000.483678641567</v>
      </c>
      <c r="AH121" s="53">
        <f>'Temporary Relocation Numbers'!AH121*Assumptions!C$45</f>
        <v>41589492.146998808</v>
      </c>
      <c r="AI121" s="53">
        <f>'Temporary Relocation Numbers'!AI121*Assumptions!D$45</f>
        <v>70700985.454413384</v>
      </c>
      <c r="AJ121" s="53">
        <f>'Temporary Relocation Numbers'!AJ121*Assumptions!E$45</f>
        <v>56439112.157069579</v>
      </c>
      <c r="AK121" s="53">
        <f>'Temporary Relocation Numbers'!AK121*Assumptions!F$45</f>
        <v>20465983.166835811</v>
      </c>
      <c r="AL121" s="53">
        <f>'Temporary Relocation Numbers'!AL121*Assumptions!G$45</f>
        <v>16313429.068073168</v>
      </c>
      <c r="AM121" s="53">
        <f>'Temporary Relocation Numbers'!AM121*Assumptions!H$45</f>
        <v>8843650.5586464256</v>
      </c>
    </row>
    <row r="122" spans="1:39" x14ac:dyDescent="0.35">
      <c r="A122">
        <v>2141</v>
      </c>
      <c r="B122" s="51">
        <f>'Temporary Relocation Numbers'!B122*Assumptions!C$45</f>
        <v>0</v>
      </c>
      <c r="C122" s="51">
        <f>'Temporary Relocation Numbers'!C122*Assumptions!D$45</f>
        <v>0</v>
      </c>
      <c r="D122" s="51">
        <f>'Temporary Relocation Numbers'!D122*Assumptions!E$45</f>
        <v>0</v>
      </c>
      <c r="E122" s="51">
        <f>'Temporary Relocation Numbers'!E122*Assumptions!F$45</f>
        <v>0</v>
      </c>
      <c r="F122" s="51">
        <f>'Temporary Relocation Numbers'!F122*Assumptions!G$45</f>
        <v>0</v>
      </c>
      <c r="G122" s="51">
        <f>'Temporary Relocation Numbers'!G122*Assumptions!H$45</f>
        <v>0</v>
      </c>
      <c r="H122" s="52">
        <f>'Temporary Relocation Numbers'!H122*Assumptions!C$45</f>
        <v>51204.232147546238</v>
      </c>
      <c r="I122" s="52">
        <f>'Temporary Relocation Numbers'!I122*Assumptions!D$45</f>
        <v>52932.222278958783</v>
      </c>
      <c r="J122" s="52">
        <f>'Temporary Relocation Numbers'!J122*Assumptions!E$45</f>
        <v>36822.989743743958</v>
      </c>
      <c r="K122" s="52">
        <f>'Temporary Relocation Numbers'!K122*Assumptions!F$45</f>
        <v>26704.072368917667</v>
      </c>
      <c r="L122" s="52">
        <f>'Temporary Relocation Numbers'!L122*Assumptions!G$45</f>
        <v>27786.878780574061</v>
      </c>
      <c r="M122" s="52">
        <f>'Temporary Relocation Numbers'!M122*Assumptions!H$45</f>
        <v>12099.761594377644</v>
      </c>
      <c r="N122" s="53">
        <f>'Temporary Relocation Numbers'!N122*Assumptions!C$45</f>
        <v>45293608.115529537</v>
      </c>
      <c r="O122" s="53">
        <f>'Temporary Relocation Numbers'!O122*Assumptions!D$45</f>
        <v>78497353.292509869</v>
      </c>
      <c r="P122" s="53">
        <f>'Temporary Relocation Numbers'!P122*Assumptions!E$45</f>
        <v>63327850.559559941</v>
      </c>
      <c r="Q122" s="53">
        <f>'Temporary Relocation Numbers'!Q122*Assumptions!F$45</f>
        <v>20803825.62196273</v>
      </c>
      <c r="R122" s="53">
        <f>'Temporary Relocation Numbers'!R122*Assumptions!G$45</f>
        <v>16884961.617089298</v>
      </c>
      <c r="S122" s="53">
        <f>'Temporary Relocation Numbers'!S122*Assumptions!H$45</f>
        <v>9803380.5432813466</v>
      </c>
      <c r="U122">
        <v>2141</v>
      </c>
      <c r="V122" s="51">
        <f>'Temporary Relocation Numbers'!V122*Assumptions!C$45</f>
        <v>0</v>
      </c>
      <c r="W122" s="51">
        <f>'Temporary Relocation Numbers'!W122*Assumptions!D$45</f>
        <v>0</v>
      </c>
      <c r="X122" s="51">
        <f>'Temporary Relocation Numbers'!X122*Assumptions!E$45</f>
        <v>0</v>
      </c>
      <c r="Y122" s="51">
        <f>'Temporary Relocation Numbers'!Y122*Assumptions!F$45</f>
        <v>0</v>
      </c>
      <c r="Z122" s="51">
        <f>'Temporary Relocation Numbers'!Z122*Assumptions!G$45</f>
        <v>0</v>
      </c>
      <c r="AA122" s="51">
        <f>'Temporary Relocation Numbers'!AA122*Assumptions!H$45</f>
        <v>0</v>
      </c>
      <c r="AB122" s="52">
        <f>'Temporary Relocation Numbers'!AB122*Assumptions!C$45</f>
        <v>47669.894399137236</v>
      </c>
      <c r="AC122" s="52">
        <f>'Temporary Relocation Numbers'!AC122*Assumptions!D$45</f>
        <v>48337.280607911729</v>
      </c>
      <c r="AD122" s="52">
        <f>'Temporary Relocation Numbers'!AD122*Assumptions!E$45</f>
        <v>33273.317605918055</v>
      </c>
      <c r="AE122" s="52">
        <f>'Temporary Relocation Numbers'!AE122*Assumptions!F$45</f>
        <v>26635.357913553682</v>
      </c>
      <c r="AF122" s="52">
        <f>'Temporary Relocation Numbers'!AF122*Assumptions!G$45</f>
        <v>27219.276712284001</v>
      </c>
      <c r="AG122" s="52">
        <f>'Temporary Relocation Numbers'!AG122*Assumptions!H$45</f>
        <v>11066.853450831872</v>
      </c>
      <c r="AH122" s="53">
        <f>'Temporary Relocation Numbers'!AH122*Assumptions!C$45</f>
        <v>42167247.222877584</v>
      </c>
      <c r="AI122" s="53">
        <f>'Temporary Relocation Numbers'!AI122*Assumptions!D$45</f>
        <v>71683153.091169849</v>
      </c>
      <c r="AJ122" s="53">
        <f>'Temporary Relocation Numbers'!AJ122*Assumptions!E$45</f>
        <v>57223155.95860447</v>
      </c>
      <c r="AK122" s="53">
        <f>'Temporary Relocation Numbers'!AK122*Assumptions!F$45</f>
        <v>20750293.579083592</v>
      </c>
      <c r="AL122" s="53">
        <f>'Temporary Relocation Numbers'!AL122*Assumptions!G$45</f>
        <v>16540052.812738148</v>
      </c>
      <c r="AM122" s="53">
        <f>'Temporary Relocation Numbers'!AM122*Assumptions!H$45</f>
        <v>8966505.2446689587</v>
      </c>
    </row>
    <row r="123" spans="1:39" x14ac:dyDescent="0.35">
      <c r="A123">
        <v>2142</v>
      </c>
      <c r="B123" s="51">
        <f>'Temporary Relocation Numbers'!B123*Assumptions!C$45</f>
        <v>0</v>
      </c>
      <c r="C123" s="51">
        <f>'Temporary Relocation Numbers'!C123*Assumptions!D$45</f>
        <v>0</v>
      </c>
      <c r="D123" s="51">
        <f>'Temporary Relocation Numbers'!D123*Assumptions!E$45</f>
        <v>0</v>
      </c>
      <c r="E123" s="51">
        <f>'Temporary Relocation Numbers'!E123*Assumptions!F$45</f>
        <v>0</v>
      </c>
      <c r="F123" s="51">
        <f>'Temporary Relocation Numbers'!F123*Assumptions!G$45</f>
        <v>0</v>
      </c>
      <c r="G123" s="51">
        <f>'Temporary Relocation Numbers'!G123*Assumptions!H$45</f>
        <v>0</v>
      </c>
      <c r="H123" s="52">
        <f>'Temporary Relocation Numbers'!H123*Assumptions!C$45</f>
        <v>51513.165220135626</v>
      </c>
      <c r="I123" s="52">
        <f>'Temporary Relocation Numbers'!I123*Assumptions!D$45</f>
        <v>53251.580921433939</v>
      </c>
      <c r="J123" s="52">
        <f>'Temporary Relocation Numbers'!J123*Assumptions!E$45</f>
        <v>37045.155742263029</v>
      </c>
      <c r="K123" s="52">
        <f>'Temporary Relocation Numbers'!K123*Assumptions!F$45</f>
        <v>26865.187393625147</v>
      </c>
      <c r="L123" s="52">
        <f>'Temporary Relocation Numbers'!L123*Assumptions!G$45</f>
        <v>27954.526755737825</v>
      </c>
      <c r="M123" s="52">
        <f>'Temporary Relocation Numbers'!M123*Assumptions!H$45</f>
        <v>12172.763695379357</v>
      </c>
      <c r="N123" s="53">
        <f>'Temporary Relocation Numbers'!N123*Assumptions!C$45</f>
        <v>45922820.222787745</v>
      </c>
      <c r="O123" s="53">
        <f>'Temporary Relocation Numbers'!O123*Assumptions!D$45</f>
        <v>79587826.918576255</v>
      </c>
      <c r="P123" s="53">
        <f>'Temporary Relocation Numbers'!P123*Assumptions!E$45</f>
        <v>64207591.696478777</v>
      </c>
      <c r="Q123" s="53">
        <f>'Temporary Relocation Numbers'!Q123*Assumptions!F$45</f>
        <v>21092829.291646957</v>
      </c>
      <c r="R123" s="53">
        <f>'Temporary Relocation Numbers'!R123*Assumptions!G$45</f>
        <v>17119525.007423837</v>
      </c>
      <c r="S123" s="53">
        <f>'Temporary Relocation Numbers'!S123*Assumptions!H$45</f>
        <v>9939567.6563538667</v>
      </c>
      <c r="U123">
        <v>2142</v>
      </c>
      <c r="V123" s="51">
        <f>'Temporary Relocation Numbers'!V123*Assumptions!C$45</f>
        <v>0</v>
      </c>
      <c r="W123" s="51">
        <f>'Temporary Relocation Numbers'!W123*Assumptions!D$45</f>
        <v>0</v>
      </c>
      <c r="X123" s="51">
        <f>'Temporary Relocation Numbers'!X123*Assumptions!E$45</f>
        <v>0</v>
      </c>
      <c r="Y123" s="51">
        <f>'Temporary Relocation Numbers'!Y123*Assumptions!F$45</f>
        <v>0</v>
      </c>
      <c r="Z123" s="51">
        <f>'Temporary Relocation Numbers'!Z123*Assumptions!G$45</f>
        <v>0</v>
      </c>
      <c r="AA123" s="51">
        <f>'Temporary Relocation Numbers'!AA123*Assumptions!H$45</f>
        <v>0</v>
      </c>
      <c r="AB123" s="52">
        <f>'Temporary Relocation Numbers'!AB123*Assumptions!C$45</f>
        <v>47957.503573791029</v>
      </c>
      <c r="AC123" s="52">
        <f>'Temporary Relocation Numbers'!AC123*Assumptions!D$45</f>
        <v>48628.916357390175</v>
      </c>
      <c r="AD123" s="52">
        <f>'Temporary Relocation Numbers'!AD123*Assumptions!E$45</f>
        <v>33474.067188757588</v>
      </c>
      <c r="AE123" s="52">
        <f>'Temporary Relocation Numbers'!AE123*Assumptions!F$45</f>
        <v>26796.058359876974</v>
      </c>
      <c r="AF123" s="52">
        <f>'Temporary Relocation Numbers'!AF123*Assumptions!G$45</f>
        <v>27383.500145303293</v>
      </c>
      <c r="AG123" s="52">
        <f>'Temporary Relocation Numbers'!AG123*Assumptions!H$45</f>
        <v>11133.623655111283</v>
      </c>
      <c r="AH123" s="53">
        <f>'Temporary Relocation Numbers'!AH123*Assumptions!C$45</f>
        <v>42753028.386849098</v>
      </c>
      <c r="AI123" s="53">
        <f>'Temporary Relocation Numbers'!AI123*Assumptions!D$45</f>
        <v>72678964.855522141</v>
      </c>
      <c r="AJ123" s="53">
        <f>'Temporary Relocation Numbers'!AJ123*Assumptions!E$45</f>
        <v>58018091.58070901</v>
      </c>
      <c r="AK123" s="53">
        <f>'Temporary Relocation Numbers'!AK123*Assumptions!F$45</f>
        <v>21038553.589542877</v>
      </c>
      <c r="AL123" s="53">
        <f>'Temporary Relocation Numbers'!AL123*Assumptions!G$45</f>
        <v>16769824.780957581</v>
      </c>
      <c r="AM123" s="53">
        <f>'Temporary Relocation Numbers'!AM123*Assumptions!H$45</f>
        <v>9091066.6098255888</v>
      </c>
    </row>
    <row r="124" spans="1:39" x14ac:dyDescent="0.35">
      <c r="A124">
        <v>2143</v>
      </c>
      <c r="B124" s="51">
        <f>'Temporary Relocation Numbers'!B124*Assumptions!C$45</f>
        <v>0</v>
      </c>
      <c r="C124" s="51">
        <f>'Temporary Relocation Numbers'!C124*Assumptions!D$45</f>
        <v>0</v>
      </c>
      <c r="D124" s="51">
        <f>'Temporary Relocation Numbers'!D124*Assumptions!E$45</f>
        <v>0</v>
      </c>
      <c r="E124" s="51">
        <f>'Temporary Relocation Numbers'!E124*Assumptions!F$45</f>
        <v>0</v>
      </c>
      <c r="F124" s="51">
        <f>'Temporary Relocation Numbers'!F124*Assumptions!G$45</f>
        <v>0</v>
      </c>
      <c r="G124" s="51">
        <f>'Temporary Relocation Numbers'!G124*Assumptions!H$45</f>
        <v>0</v>
      </c>
      <c r="H124" s="52">
        <f>'Temporary Relocation Numbers'!H124*Assumptions!C$45</f>
        <v>51823.962194190521</v>
      </c>
      <c r="I124" s="52">
        <f>'Temporary Relocation Numbers'!I124*Assumptions!D$45</f>
        <v>53572.86636649046</v>
      </c>
      <c r="J124" s="52">
        <f>'Temporary Relocation Numbers'!J124*Assumptions!E$45</f>
        <v>37268.662146089817</v>
      </c>
      <c r="K124" s="52">
        <f>'Temporary Relocation Numbers'!K124*Assumptions!F$45</f>
        <v>27027.274481725348</v>
      </c>
      <c r="L124" s="52">
        <f>'Temporary Relocation Numbers'!L124*Assumptions!G$45</f>
        <v>28123.186209873325</v>
      </c>
      <c r="M124" s="52">
        <f>'Temporary Relocation Numbers'!M124*Assumptions!H$45</f>
        <v>12246.206243633609</v>
      </c>
      <c r="N124" s="53">
        <f>'Temporary Relocation Numbers'!N124*Assumptions!C$45</f>
        <v>46560773.251610644</v>
      </c>
      <c r="O124" s="53">
        <f>'Temporary Relocation Numbers'!O124*Assumptions!D$45</f>
        <v>80693449.243028879</v>
      </c>
      <c r="P124" s="53">
        <f>'Temporary Relocation Numbers'!P124*Assumptions!E$45</f>
        <v>65099554.067201547</v>
      </c>
      <c r="Q124" s="53">
        <f>'Temporary Relocation Numbers'!Q124*Assumptions!F$45</f>
        <v>21385847.7575811</v>
      </c>
      <c r="R124" s="53">
        <f>'Temporary Relocation Numbers'!R124*Assumptions!G$45</f>
        <v>17357346.917696588</v>
      </c>
      <c r="S124" s="53">
        <f>'Temporary Relocation Numbers'!S124*Assumptions!H$45</f>
        <v>10077646.66066586</v>
      </c>
      <c r="U124">
        <v>2143</v>
      </c>
      <c r="V124" s="51">
        <f>'Temporary Relocation Numbers'!V124*Assumptions!C$45</f>
        <v>0</v>
      </c>
      <c r="W124" s="51">
        <f>'Temporary Relocation Numbers'!W124*Assumptions!D$45</f>
        <v>0</v>
      </c>
      <c r="X124" s="51">
        <f>'Temporary Relocation Numbers'!X124*Assumptions!E$45</f>
        <v>0</v>
      </c>
      <c r="Y124" s="51">
        <f>'Temporary Relocation Numbers'!Y124*Assumptions!F$45</f>
        <v>0</v>
      </c>
      <c r="Z124" s="51">
        <f>'Temporary Relocation Numbers'!Z124*Assumptions!G$45</f>
        <v>0</v>
      </c>
      <c r="AA124" s="51">
        <f>'Temporary Relocation Numbers'!AA124*Assumptions!H$45</f>
        <v>0</v>
      </c>
      <c r="AB124" s="52">
        <f>'Temporary Relocation Numbers'!AB124*Assumptions!C$45</f>
        <v>48246.847995362979</v>
      </c>
      <c r="AC124" s="52">
        <f>'Temporary Relocation Numbers'!AC124*Assumptions!D$45</f>
        <v>48922.311647523456</v>
      </c>
      <c r="AD124" s="52">
        <f>'Temporary Relocation Numbers'!AD124*Assumptions!E$45</f>
        <v>33676.027964165536</v>
      </c>
      <c r="AE124" s="52">
        <f>'Temporary Relocation Numbers'!AE124*Assumptions!F$45</f>
        <v>26957.72836829635</v>
      </c>
      <c r="AF124" s="52">
        <f>'Temporary Relocation Numbers'!AF124*Assumptions!G$45</f>
        <v>27548.714395831725</v>
      </c>
      <c r="AG124" s="52">
        <f>'Temporary Relocation Numbers'!AG124*Assumptions!H$45</f>
        <v>11200.796707426887</v>
      </c>
      <c r="AH124" s="53">
        <f>'Temporary Relocation Numbers'!AH124*Assumptions!C$45</f>
        <v>43346947.136142448</v>
      </c>
      <c r="AI124" s="53">
        <f>'Temporary Relocation Numbers'!AI124*Assumptions!D$45</f>
        <v>73688610.289673552</v>
      </c>
      <c r="AJ124" s="53">
        <f>'Temporary Relocation Numbers'!AJ124*Assumptions!E$45</f>
        <v>58824070.330944218</v>
      </c>
      <c r="AK124" s="53">
        <f>'Temporary Relocation Numbers'!AK124*Assumptions!F$45</f>
        <v>21330818.065448083</v>
      </c>
      <c r="AL124" s="53">
        <f>'Temporary Relocation Numbers'!AL124*Assumptions!G$45</f>
        <v>17002788.707387619</v>
      </c>
      <c r="AM124" s="53">
        <f>'Temporary Relocation Numbers'!AM124*Assumptions!H$45</f>
        <v>9217358.3630505186</v>
      </c>
    </row>
    <row r="125" spans="1:39" x14ac:dyDescent="0.35">
      <c r="A125">
        <v>2144</v>
      </c>
      <c r="B125" s="51">
        <f>'Temporary Relocation Numbers'!B125*Assumptions!C$45</f>
        <v>0</v>
      </c>
      <c r="C125" s="51">
        <f>'Temporary Relocation Numbers'!C125*Assumptions!D$45</f>
        <v>0</v>
      </c>
      <c r="D125" s="51">
        <f>'Temporary Relocation Numbers'!D125*Assumptions!E$45</f>
        <v>0</v>
      </c>
      <c r="E125" s="51">
        <f>'Temporary Relocation Numbers'!E125*Assumptions!F$45</f>
        <v>0</v>
      </c>
      <c r="F125" s="51">
        <f>'Temporary Relocation Numbers'!F125*Assumptions!G$45</f>
        <v>0</v>
      </c>
      <c r="G125" s="51">
        <f>'Temporary Relocation Numbers'!G125*Assumptions!H$45</f>
        <v>0</v>
      </c>
      <c r="H125" s="52">
        <f>'Temporary Relocation Numbers'!H125*Assumptions!C$45</f>
        <v>52136.634315281488</v>
      </c>
      <c r="I125" s="52">
        <f>'Temporary Relocation Numbers'!I125*Assumptions!D$45</f>
        <v>53896.090239203368</v>
      </c>
      <c r="J125" s="52">
        <f>'Temporary Relocation Numbers'!J125*Assumptions!E$45</f>
        <v>37493.517042359155</v>
      </c>
      <c r="K125" s="52">
        <f>'Temporary Relocation Numbers'!K125*Assumptions!F$45</f>
        <v>27190.339498017296</v>
      </c>
      <c r="L125" s="52">
        <f>'Temporary Relocation Numbers'!L125*Assumptions!G$45</f>
        <v>28292.863245587574</v>
      </c>
      <c r="M125" s="52">
        <f>'Temporary Relocation Numbers'!M125*Assumptions!H$45</f>
        <v>12320.091896512995</v>
      </c>
      <c r="N125" s="53">
        <f>'Temporary Relocation Numbers'!N125*Assumptions!C$45</f>
        <v>47207588.629588284</v>
      </c>
      <c r="O125" s="53">
        <f>'Temporary Relocation Numbers'!O125*Assumptions!D$45</f>
        <v>81814430.709345996</v>
      </c>
      <c r="P125" s="53">
        <f>'Temporary Relocation Numbers'!P125*Assumptions!E$45</f>
        <v>66003907.447301306</v>
      </c>
      <c r="Q125" s="53">
        <f>'Temporary Relocation Numbers'!Q125*Assumptions!F$45</f>
        <v>21682936.79272107</v>
      </c>
      <c r="R125" s="53">
        <f>'Temporary Relocation Numbers'!R125*Assumptions!G$45</f>
        <v>17598472.614784759</v>
      </c>
      <c r="S125" s="53">
        <f>'Temporary Relocation Numbers'!S125*Assumptions!H$45</f>
        <v>10217643.838090701</v>
      </c>
      <c r="U125">
        <v>2144</v>
      </c>
      <c r="V125" s="51">
        <f>'Temporary Relocation Numbers'!V125*Assumptions!C$45</f>
        <v>0</v>
      </c>
      <c r="W125" s="51">
        <f>'Temporary Relocation Numbers'!W125*Assumptions!D$45</f>
        <v>0</v>
      </c>
      <c r="X125" s="51">
        <f>'Temporary Relocation Numbers'!X125*Assumptions!E$45</f>
        <v>0</v>
      </c>
      <c r="Y125" s="51">
        <f>'Temporary Relocation Numbers'!Y125*Assumptions!F$45</f>
        <v>0</v>
      </c>
      <c r="Z125" s="51">
        <f>'Temporary Relocation Numbers'!Z125*Assumptions!G$45</f>
        <v>0</v>
      </c>
      <c r="AA125" s="51">
        <f>'Temporary Relocation Numbers'!AA125*Assumptions!H$45</f>
        <v>0</v>
      </c>
      <c r="AB125" s="52">
        <f>'Temporary Relocation Numbers'!AB125*Assumptions!C$45</f>
        <v>48537.938133205716</v>
      </c>
      <c r="AC125" s="52">
        <f>'Temporary Relocation Numbers'!AC125*Assumptions!D$45</f>
        <v>49217.477094236827</v>
      </c>
      <c r="AD125" s="52">
        <f>'Temporary Relocation Numbers'!AD125*Assumptions!E$45</f>
        <v>33879.207239690993</v>
      </c>
      <c r="AE125" s="52">
        <f>'Temporary Relocation Numbers'!AE125*Assumptions!F$45</f>
        <v>27120.373788519631</v>
      </c>
      <c r="AF125" s="52">
        <f>'Temporary Relocation Numbers'!AF125*Assumptions!G$45</f>
        <v>27714.925441818468</v>
      </c>
      <c r="AG125" s="52">
        <f>'Temporary Relocation Numbers'!AG125*Assumptions!H$45</f>
        <v>11268.375038302032</v>
      </c>
      <c r="AH125" s="53">
        <f>'Temporary Relocation Numbers'!AH125*Assumptions!C$45</f>
        <v>43949116.516889811</v>
      </c>
      <c r="AI125" s="53">
        <f>'Temporary Relocation Numbers'!AI125*Assumptions!D$45</f>
        <v>74712281.568919614</v>
      </c>
      <c r="AJ125" s="53">
        <f>'Temporary Relocation Numbers'!AJ125*Assumptions!E$45</f>
        <v>59641245.618813314</v>
      </c>
      <c r="AK125" s="53">
        <f>'Temporary Relocation Numbers'!AK125*Assumptions!F$45</f>
        <v>21627142.636241104</v>
      </c>
      <c r="AL125" s="53">
        <f>'Temporary Relocation Numbers'!AL125*Assumptions!G$45</f>
        <v>17238988.934239782</v>
      </c>
      <c r="AM125" s="53">
        <f>'Temporary Relocation Numbers'!AM125*Assumptions!H$45</f>
        <v>9345404.5426389463</v>
      </c>
    </row>
    <row r="126" spans="1:39" x14ac:dyDescent="0.35">
      <c r="A126">
        <v>2145</v>
      </c>
      <c r="B126" s="51">
        <f>'Temporary Relocation Numbers'!B126*Assumptions!C$45</f>
        <v>0</v>
      </c>
      <c r="C126" s="51">
        <f>'Temporary Relocation Numbers'!C126*Assumptions!D$45</f>
        <v>0</v>
      </c>
      <c r="D126" s="51">
        <f>'Temporary Relocation Numbers'!D126*Assumptions!E$45</f>
        <v>0</v>
      </c>
      <c r="E126" s="51">
        <f>'Temporary Relocation Numbers'!E126*Assumptions!F$45</f>
        <v>0</v>
      </c>
      <c r="F126" s="51">
        <f>'Temporary Relocation Numbers'!F126*Assumptions!G$45</f>
        <v>0</v>
      </c>
      <c r="G126" s="51">
        <f>'Temporary Relocation Numbers'!G126*Assumptions!H$45</f>
        <v>0</v>
      </c>
      <c r="H126" s="52">
        <f>'Temporary Relocation Numbers'!H126*Assumptions!C$45</f>
        <v>52451.19289682759</v>
      </c>
      <c r="I126" s="52">
        <f>'Temporary Relocation Numbers'!I126*Assumptions!D$45</f>
        <v>54221.264234785893</v>
      </c>
      <c r="J126" s="52">
        <f>'Temporary Relocation Numbers'!J126*Assumptions!E$45</f>
        <v>37719.728566998412</v>
      </c>
      <c r="K126" s="52">
        <f>'Temporary Relocation Numbers'!K126*Assumptions!F$45</f>
        <v>27354.388342684397</v>
      </c>
      <c r="L126" s="52">
        <f>'Temporary Relocation Numbers'!L126*Assumptions!G$45</f>
        <v>28463.564002306761</v>
      </c>
      <c r="M126" s="52">
        <f>'Temporary Relocation Numbers'!M126*Assumptions!H$45</f>
        <v>12394.423327422968</v>
      </c>
      <c r="N126" s="53">
        <f>'Temporary Relocation Numbers'!N126*Assumptions!C$45</f>
        <v>47863389.471164785</v>
      </c>
      <c r="O126" s="53">
        <f>'Temporary Relocation Numbers'!O126*Assumptions!D$45</f>
        <v>82950984.684455514</v>
      </c>
      <c r="P126" s="53">
        <f>'Temporary Relocation Numbers'!P126*Assumptions!E$45</f>
        <v>66920823.970848314</v>
      </c>
      <c r="Q126" s="53">
        <f>'Temporary Relocation Numbers'!Q126*Assumptions!F$45</f>
        <v>21984152.944812439</v>
      </c>
      <c r="R126" s="53">
        <f>'Temporary Relocation Numbers'!R126*Assumptions!G$45</f>
        <v>17842947.994406328</v>
      </c>
      <c r="S126" s="53">
        <f>'Temporary Relocation Numbers'!S126*Assumptions!H$45</f>
        <v>10359585.835605677</v>
      </c>
      <c r="U126">
        <v>2145</v>
      </c>
      <c r="V126" s="51">
        <f>'Temporary Relocation Numbers'!V126*Assumptions!C$45</f>
        <v>0</v>
      </c>
      <c r="W126" s="51">
        <f>'Temporary Relocation Numbers'!W126*Assumptions!D$45</f>
        <v>0</v>
      </c>
      <c r="X126" s="51">
        <f>'Temporary Relocation Numbers'!X126*Assumptions!E$45</f>
        <v>0</v>
      </c>
      <c r="Y126" s="51">
        <f>'Temporary Relocation Numbers'!Y126*Assumptions!F$45</f>
        <v>0</v>
      </c>
      <c r="Z126" s="51">
        <f>'Temporary Relocation Numbers'!Z126*Assumptions!G$45</f>
        <v>0</v>
      </c>
      <c r="AA126" s="51">
        <f>'Temporary Relocation Numbers'!AA126*Assumptions!H$45</f>
        <v>0</v>
      </c>
      <c r="AB126" s="52">
        <f>'Temporary Relocation Numbers'!AB126*Assumptions!C$45</f>
        <v>48830.784519837136</v>
      </c>
      <c r="AC126" s="52">
        <f>'Temporary Relocation Numbers'!AC126*Assumptions!D$45</f>
        <v>49514.423377505125</v>
      </c>
      <c r="AD126" s="52">
        <f>'Temporary Relocation Numbers'!AD126*Assumptions!E$45</f>
        <v>34083.612366972098</v>
      </c>
      <c r="AE126" s="52">
        <f>'Temporary Relocation Numbers'!AE126*Assumptions!F$45</f>
        <v>27284.000505547974</v>
      </c>
      <c r="AF126" s="52">
        <f>'Temporary Relocation Numbers'!AF126*Assumptions!G$45</f>
        <v>27882.139297279777</v>
      </c>
      <c r="AG126" s="52">
        <f>'Temporary Relocation Numbers'!AG126*Assumptions!H$45</f>
        <v>11336.361092924262</v>
      </c>
      <c r="AH126" s="53">
        <f>'Temporary Relocation Numbers'!AH126*Assumptions!C$45</f>
        <v>44559651.145643458</v>
      </c>
      <c r="AI126" s="53">
        <f>'Temporary Relocation Numbers'!AI126*Assumptions!D$45</f>
        <v>75750173.538226649</v>
      </c>
      <c r="AJ126" s="53">
        <f>'Temporary Relocation Numbers'!AJ126*Assumptions!E$45</f>
        <v>60469772.984961696</v>
      </c>
      <c r="AK126" s="53">
        <f>'Temporary Relocation Numbers'!AK126*Assumptions!F$45</f>
        <v>21927583.704159856</v>
      </c>
      <c r="AL126" s="53">
        <f>'Temporary Relocation Numbers'!AL126*Assumptions!G$45</f>
        <v>17478470.419721056</v>
      </c>
      <c r="AM126" s="53">
        <f>'Temporary Relocation Numbers'!AM126*Assumptions!H$45</f>
        <v>9475229.5208225287</v>
      </c>
    </row>
    <row r="127" spans="1:39" x14ac:dyDescent="0.35">
      <c r="A127">
        <v>2146</v>
      </c>
      <c r="B127" s="51">
        <f>'Temporary Relocation Numbers'!B127*Assumptions!C$45</f>
        <v>0</v>
      </c>
      <c r="C127" s="51">
        <f>'Temporary Relocation Numbers'!C127*Assumptions!D$45</f>
        <v>0</v>
      </c>
      <c r="D127" s="51">
        <f>'Temporary Relocation Numbers'!D127*Assumptions!E$45</f>
        <v>0</v>
      </c>
      <c r="E127" s="51">
        <f>'Temporary Relocation Numbers'!E127*Assumptions!F$45</f>
        <v>0</v>
      </c>
      <c r="F127" s="51">
        <f>'Temporary Relocation Numbers'!F127*Assumptions!G$45</f>
        <v>0</v>
      </c>
      <c r="G127" s="51">
        <f>'Temporary Relocation Numbers'!G127*Assumptions!H$45</f>
        <v>0</v>
      </c>
      <c r="H127" s="52">
        <f>'Temporary Relocation Numbers'!H127*Assumptions!C$45</f>
        <v>52767.649320505698</v>
      </c>
      <c r="I127" s="52">
        <f>'Temporary Relocation Numbers'!I127*Assumptions!D$45</f>
        <v>54548.400119012527</v>
      </c>
      <c r="J127" s="52">
        <f>'Temporary Relocation Numbers'!J127*Assumptions!E$45</f>
        <v>37947.304905021854</v>
      </c>
      <c r="K127" s="52">
        <f>'Temporary Relocation Numbers'!K127*Assumptions!F$45</f>
        <v>27519.426951507947</v>
      </c>
      <c r="L127" s="52">
        <f>'Temporary Relocation Numbers'!L127*Assumptions!G$45</f>
        <v>28635.294656498376</v>
      </c>
      <c r="M127" s="52">
        <f>'Temporary Relocation Numbers'!M127*Assumptions!H$45</f>
        <v>12469.203225898566</v>
      </c>
      <c r="N127" s="53">
        <f>'Temporary Relocation Numbers'!N127*Assumptions!C$45</f>
        <v>48528300.601072021</v>
      </c>
      <c r="O127" s="53">
        <f>'Temporary Relocation Numbers'!O127*Assumptions!D$45</f>
        <v>84103327.499347195</v>
      </c>
      <c r="P127" s="53">
        <f>'Temporary Relocation Numbers'!P127*Assumptions!E$45</f>
        <v>67850478.163173869</v>
      </c>
      <c r="Q127" s="53">
        <f>'Temporary Relocation Numbers'!Q127*Assumptions!F$45</f>
        <v>22289553.547153708</v>
      </c>
      <c r="R127" s="53">
        <f>'Temporary Relocation Numbers'!R127*Assumptions!G$45</f>
        <v>18090819.589855783</v>
      </c>
      <c r="S127" s="53">
        <f>'Temporary Relocation Numbers'!S127*Assumptions!H$45</f>
        <v>10503499.670363942</v>
      </c>
      <c r="U127">
        <v>2146</v>
      </c>
      <c r="V127" s="51">
        <f>'Temporary Relocation Numbers'!V127*Assumptions!C$45</f>
        <v>0</v>
      </c>
      <c r="W127" s="51">
        <f>'Temporary Relocation Numbers'!W127*Assumptions!D$45</f>
        <v>0</v>
      </c>
      <c r="X127" s="51">
        <f>'Temporary Relocation Numbers'!X127*Assumptions!E$45</f>
        <v>0</v>
      </c>
      <c r="Y127" s="51">
        <f>'Temporary Relocation Numbers'!Y127*Assumptions!F$45</f>
        <v>0</v>
      </c>
      <c r="Z127" s="51">
        <f>'Temporary Relocation Numbers'!Z127*Assumptions!G$45</f>
        <v>0</v>
      </c>
      <c r="AA127" s="51">
        <f>'Temporary Relocation Numbers'!AA127*Assumptions!H$45</f>
        <v>0</v>
      </c>
      <c r="AB127" s="52">
        <f>'Temporary Relocation Numbers'!AB127*Assumptions!C$45</f>
        <v>49125.397751321492</v>
      </c>
      <c r="AC127" s="52">
        <f>'Temporary Relocation Numbers'!AC127*Assumptions!D$45</f>
        <v>49813.161241739217</v>
      </c>
      <c r="AD127" s="52">
        <f>'Temporary Relocation Numbers'!AD127*Assumptions!E$45</f>
        <v>34289.25074200199</v>
      </c>
      <c r="AE127" s="52">
        <f>'Temporary Relocation Numbers'!AE127*Assumptions!F$45</f>
        <v>27448.614439888817</v>
      </c>
      <c r="AF127" s="52">
        <f>'Temporary Relocation Numbers'!AF127*Assumptions!G$45</f>
        <v>28050.362012516543</v>
      </c>
      <c r="AG127" s="52">
        <f>'Temporary Relocation Numbers'!AG127*Assumptions!H$45</f>
        <v>11404.757331233788</v>
      </c>
      <c r="AH127" s="53">
        <f>'Temporary Relocation Numbers'!AH127*Assumptions!C$45</f>
        <v>45178667.231191903</v>
      </c>
      <c r="AI127" s="53">
        <f>'Temporary Relocation Numbers'!AI127*Assumptions!D$45</f>
        <v>76802483.749318466</v>
      </c>
      <c r="AJ127" s="53">
        <f>'Temporary Relocation Numbers'!AJ127*Assumptions!E$45</f>
        <v>61309810.13078244</v>
      </c>
      <c r="AK127" s="53">
        <f>'Temporary Relocation Numbers'!AK127*Assumptions!F$45</f>
        <v>22232198.454973761</v>
      </c>
      <c r="AL127" s="53">
        <f>'Temporary Relocation Numbers'!AL127*Assumptions!G$45</f>
        <v>17721278.746591184</v>
      </c>
      <c r="AM127" s="53">
        <f>'Temporary Relocation Numbers'!AM127*Assumptions!H$45</f>
        <v>9606858.0084083471</v>
      </c>
    </row>
    <row r="128" spans="1:39" x14ac:dyDescent="0.35">
      <c r="A128">
        <v>2147</v>
      </c>
      <c r="B128" s="51">
        <f>'Temporary Relocation Numbers'!B128*Assumptions!C$45</f>
        <v>0</v>
      </c>
      <c r="C128" s="51">
        <f>'Temporary Relocation Numbers'!C128*Assumptions!D$45</f>
        <v>0</v>
      </c>
      <c r="D128" s="51">
        <f>'Temporary Relocation Numbers'!D128*Assumptions!E$45</f>
        <v>0</v>
      </c>
      <c r="E128" s="51">
        <f>'Temporary Relocation Numbers'!E128*Assumptions!F$45</f>
        <v>0</v>
      </c>
      <c r="F128" s="51">
        <f>'Temporary Relocation Numbers'!F128*Assumptions!G$45</f>
        <v>0</v>
      </c>
      <c r="G128" s="51">
        <f>'Temporary Relocation Numbers'!G128*Assumptions!H$45</f>
        <v>0</v>
      </c>
      <c r="H128" s="52">
        <f>'Temporary Relocation Numbers'!H128*Assumptions!C$45</f>
        <v>53086.01503666232</v>
      </c>
      <c r="I128" s="52">
        <f>'Temporary Relocation Numbers'!I128*Assumptions!D$45</f>
        <v>54877.509728644865</v>
      </c>
      <c r="J128" s="52">
        <f>'Temporary Relocation Numbers'!J128*Assumptions!E$45</f>
        <v>38176.254290826808</v>
      </c>
      <c r="K128" s="52">
        <f>'Temporary Relocation Numbers'!K128*Assumptions!F$45</f>
        <v>27685.461296081867</v>
      </c>
      <c r="L128" s="52">
        <f>'Temporary Relocation Numbers'!L128*Assumptions!G$45</f>
        <v>28808.061421894719</v>
      </c>
      <c r="M128" s="52">
        <f>'Temporary Relocation Numbers'!M128*Assumptions!H$45</f>
        <v>12544.43429770174</v>
      </c>
      <c r="N128" s="53">
        <f>'Temporary Relocation Numbers'!N128*Assumptions!C$45</f>
        <v>49202448.578088447</v>
      </c>
      <c r="O128" s="53">
        <f>'Temporary Relocation Numbers'!O128*Assumptions!D$45</f>
        <v>85271678.490248844</v>
      </c>
      <c r="P128" s="53">
        <f>'Temporary Relocation Numbers'!P128*Assumptions!E$45</f>
        <v>68793046.974089339</v>
      </c>
      <c r="Q128" s="53">
        <f>'Temporary Relocation Numbers'!Q128*Assumptions!F$45</f>
        <v>22599196.729509067</v>
      </c>
      <c r="R128" s="53">
        <f>'Temporary Relocation Numbers'!R128*Assumptions!G$45</f>
        <v>18342134.580861289</v>
      </c>
      <c r="S128" s="53">
        <f>'Temporary Relocation Numbers'!S128*Assumptions!H$45</f>
        <v>10649412.734836929</v>
      </c>
      <c r="U128">
        <v>2147</v>
      </c>
      <c r="V128" s="51">
        <f>'Temporary Relocation Numbers'!V128*Assumptions!C$45</f>
        <v>0</v>
      </c>
      <c r="W128" s="51">
        <f>'Temporary Relocation Numbers'!W128*Assumptions!D$45</f>
        <v>0</v>
      </c>
      <c r="X128" s="51">
        <f>'Temporary Relocation Numbers'!X128*Assumptions!E$45</f>
        <v>0</v>
      </c>
      <c r="Y128" s="51">
        <f>'Temporary Relocation Numbers'!Y128*Assumptions!F$45</f>
        <v>0</v>
      </c>
      <c r="Z128" s="51">
        <f>'Temporary Relocation Numbers'!Z128*Assumptions!G$45</f>
        <v>0</v>
      </c>
      <c r="AA128" s="51">
        <f>'Temporary Relocation Numbers'!AA128*Assumptions!H$45</f>
        <v>0</v>
      </c>
      <c r="AB128" s="52">
        <f>'Temporary Relocation Numbers'!AB128*Assumptions!C$45</f>
        <v>49421.788487652826</v>
      </c>
      <c r="AC128" s="52">
        <f>'Temporary Relocation Numbers'!AC128*Assumptions!D$45</f>
        <v>50113.701496174785</v>
      </c>
      <c r="AD128" s="52">
        <f>'Temporary Relocation Numbers'!AD128*Assumptions!E$45</f>
        <v>34496.129805396406</v>
      </c>
      <c r="AE128" s="52">
        <f>'Temporary Relocation Numbers'!AE128*Assumptions!F$45</f>
        <v>27614.221547770099</v>
      </c>
      <c r="AF128" s="52">
        <f>'Temporary Relocation Numbers'!AF128*Assumptions!G$45</f>
        <v>28219.599674333269</v>
      </c>
      <c r="AG128" s="52">
        <f>'Temporary Relocation Numbers'!AG128*Assumptions!H$45</f>
        <v>11473.566228012514</v>
      </c>
      <c r="AH128" s="53">
        <f>'Temporary Relocation Numbers'!AH128*Assumptions!C$45</f>
        <v>45806282.59667895</v>
      </c>
      <c r="AI128" s="53">
        <f>'Temporary Relocation Numbers'!AI128*Assumptions!D$45</f>
        <v>77869412.498278141</v>
      </c>
      <c r="AJ128" s="53">
        <f>'Temporary Relocation Numbers'!AJ128*Assumptions!E$45</f>
        <v>62161516.948432989</v>
      </c>
      <c r="AK128" s="53">
        <f>'Temporary Relocation Numbers'!AK128*Assumptions!F$45</f>
        <v>22541044.868868545</v>
      </c>
      <c r="AL128" s="53">
        <f>'Temporary Relocation Numbers'!AL128*Assumptions!G$45</f>
        <v>17967460.130838852</v>
      </c>
      <c r="AM128" s="53">
        <f>'Temporary Relocation Numbers'!AM128*Assumptions!H$45</f>
        <v>9740315.0594823658</v>
      </c>
    </row>
    <row r="129" spans="1:39" x14ac:dyDescent="0.35">
      <c r="A129">
        <v>2148</v>
      </c>
      <c r="B129" s="51">
        <f>'Temporary Relocation Numbers'!B129*Assumptions!C$45</f>
        <v>0</v>
      </c>
      <c r="C129" s="51">
        <f>'Temporary Relocation Numbers'!C129*Assumptions!D$45</f>
        <v>0</v>
      </c>
      <c r="D129" s="51">
        <f>'Temporary Relocation Numbers'!D129*Assumptions!E$45</f>
        <v>0</v>
      </c>
      <c r="E129" s="51">
        <f>'Temporary Relocation Numbers'!E129*Assumptions!F$45</f>
        <v>0</v>
      </c>
      <c r="F129" s="51">
        <f>'Temporary Relocation Numbers'!F129*Assumptions!G$45</f>
        <v>0</v>
      </c>
      <c r="G129" s="51">
        <f>'Temporary Relocation Numbers'!G129*Assumptions!H$45</f>
        <v>0</v>
      </c>
      <c r="H129" s="52">
        <f>'Temporary Relocation Numbers'!H129*Assumptions!C$45</f>
        <v>53406.301564727917</v>
      </c>
      <c r="I129" s="52">
        <f>'Temporary Relocation Numbers'!I129*Assumptions!D$45</f>
        <v>55208.604971859771</v>
      </c>
      <c r="J129" s="52">
        <f>'Temporary Relocation Numbers'!J129*Assumptions!E$45</f>
        <v>38406.585008491602</v>
      </c>
      <c r="K129" s="52">
        <f>'Temporary Relocation Numbers'!K129*Assumptions!F$45</f>
        <v>27852.497384028804</v>
      </c>
      <c r="L129" s="52">
        <f>'Temporary Relocation Numbers'!L129*Assumptions!G$45</f>
        <v>28981.870549717689</v>
      </c>
      <c r="M129" s="52">
        <f>'Temporary Relocation Numbers'!M129*Assumptions!H$45</f>
        <v>12620.119264919249</v>
      </c>
      <c r="N129" s="53">
        <f>'Temporary Relocation Numbers'!N129*Assumptions!C$45</f>
        <v>49885961.719128489</v>
      </c>
      <c r="O129" s="53">
        <f>'Temporary Relocation Numbers'!O129*Assumptions!D$45</f>
        <v>86456260.040374845</v>
      </c>
      <c r="P129" s="53">
        <f>'Temporary Relocation Numbers'!P129*Assumptions!E$45</f>
        <v>69748709.811566815</v>
      </c>
      <c r="Q129" s="53">
        <f>'Temporary Relocation Numbers'!Q129*Assumptions!F$45</f>
        <v>22913141.42917281</v>
      </c>
      <c r="R129" s="53">
        <f>'Temporary Relocation Numbers'!R129*Assumptions!G$45</f>
        <v>18596940.802564796</v>
      </c>
      <c r="S129" s="53">
        <f>'Temporary Relocation Numbers'!S129*Assumptions!H$45</f>
        <v>10797352.802028254</v>
      </c>
      <c r="U129">
        <v>2148</v>
      </c>
      <c r="V129" s="51">
        <f>'Temporary Relocation Numbers'!V129*Assumptions!C$45</f>
        <v>0</v>
      </c>
      <c r="W129" s="51">
        <f>'Temporary Relocation Numbers'!W129*Assumptions!D$45</f>
        <v>0</v>
      </c>
      <c r="X129" s="51">
        <f>'Temporary Relocation Numbers'!X129*Assumptions!E$45</f>
        <v>0</v>
      </c>
      <c r="Y129" s="51">
        <f>'Temporary Relocation Numbers'!Y129*Assumptions!F$45</f>
        <v>0</v>
      </c>
      <c r="Z129" s="51">
        <f>'Temporary Relocation Numbers'!Z129*Assumptions!G$45</f>
        <v>0</v>
      </c>
      <c r="AA129" s="51">
        <f>'Temporary Relocation Numbers'!AA129*Assumptions!H$45</f>
        <v>0</v>
      </c>
      <c r="AB129" s="52">
        <f>'Temporary Relocation Numbers'!AB129*Assumptions!C$45</f>
        <v>49719.967453140642</v>
      </c>
      <c r="AC129" s="52">
        <f>'Temporary Relocation Numbers'!AC129*Assumptions!D$45</f>
        <v>50416.055015263395</v>
      </c>
      <c r="AD129" s="52">
        <f>'Temporary Relocation Numbers'!AD129*Assumptions!E$45</f>
        <v>34704.257042662954</v>
      </c>
      <c r="AE129" s="52">
        <f>'Temporary Relocation Numbers'!AE129*Assumptions!F$45</f>
        <v>27780.827821355731</v>
      </c>
      <c r="AF129" s="52">
        <f>'Temporary Relocation Numbers'!AF129*Assumptions!G$45</f>
        <v>28389.858406258267</v>
      </c>
      <c r="AG129" s="52">
        <f>'Temporary Relocation Numbers'!AG129*Assumptions!H$45</f>
        <v>11542.790272973567</v>
      </c>
      <c r="AH129" s="53">
        <f>'Temporary Relocation Numbers'!AH129*Assumptions!C$45</f>
        <v>46442616.7020301</v>
      </c>
      <c r="AI129" s="53">
        <f>'Temporary Relocation Numbers'!AI129*Assumptions!D$45</f>
        <v>78951162.86367245</v>
      </c>
      <c r="AJ129" s="53">
        <f>'Temporary Relocation Numbers'!AJ129*Assumptions!E$45</f>
        <v>63025055.551269107</v>
      </c>
      <c r="AK129" s="53">
        <f>'Temporary Relocation Numbers'!AK129*Assumptions!F$45</f>
        <v>22854181.731482048</v>
      </c>
      <c r="AL129" s="53">
        <f>'Temporary Relocation Numbers'!AL129*Assumptions!G$45</f>
        <v>18217061.430478454</v>
      </c>
      <c r="AM129" s="53">
        <f>'Temporary Relocation Numbers'!AM129*Assumptions!H$45</f>
        <v>9875626.0761782154</v>
      </c>
    </row>
    <row r="130" spans="1:39" x14ac:dyDescent="0.35">
      <c r="A130">
        <v>2149</v>
      </c>
      <c r="B130" s="51">
        <f>'Temporary Relocation Numbers'!B130*Assumptions!C$45</f>
        <v>0</v>
      </c>
      <c r="C130" s="51">
        <f>'Temporary Relocation Numbers'!C130*Assumptions!D$45</f>
        <v>0</v>
      </c>
      <c r="D130" s="51">
        <f>'Temporary Relocation Numbers'!D130*Assumptions!E$45</f>
        <v>0</v>
      </c>
      <c r="E130" s="51">
        <f>'Temporary Relocation Numbers'!E130*Assumptions!F$45</f>
        <v>0</v>
      </c>
      <c r="F130" s="51">
        <f>'Temporary Relocation Numbers'!F130*Assumptions!G$45</f>
        <v>0</v>
      </c>
      <c r="G130" s="51">
        <f>'Temporary Relocation Numbers'!G130*Assumptions!H$45</f>
        <v>0</v>
      </c>
      <c r="H130" s="52">
        <f>'Temporary Relocation Numbers'!H130*Assumptions!C$45</f>
        <v>53728.520493633718</v>
      </c>
      <c r="I130" s="52">
        <f>'Temporary Relocation Numbers'!I130*Assumptions!D$45</f>
        <v>55541.697828680364</v>
      </c>
      <c r="J130" s="52">
        <f>'Temporary Relocation Numbers'!J130*Assumptions!E$45</f>
        <v>38638.305392075308</v>
      </c>
      <c r="K130" s="52">
        <f>'Temporary Relocation Numbers'!K130*Assumptions!F$45</f>
        <v>28020.541259217523</v>
      </c>
      <c r="L130" s="52">
        <f>'Temporary Relocation Numbers'!L130*Assumptions!G$45</f>
        <v>29156.728328905014</v>
      </c>
      <c r="M130" s="52">
        <f>'Temporary Relocation Numbers'!M130*Assumptions!H$45</f>
        <v>12696.26086606116</v>
      </c>
      <c r="N130" s="53">
        <f>'Temporary Relocation Numbers'!N130*Assumptions!C$45</f>
        <v>50578970.1236661</v>
      </c>
      <c r="O130" s="53">
        <f>'Temporary Relocation Numbers'!O130*Assumptions!D$45</f>
        <v>87657297.622254208</v>
      </c>
      <c r="P130" s="53">
        <f>'Temporary Relocation Numbers'!P130*Assumptions!E$45</f>
        <v>70717648.575887278</v>
      </c>
      <c r="Q130" s="53">
        <f>'Temporary Relocation Numbers'!Q130*Assumptions!F$45</f>
        <v>23231447.402187392</v>
      </c>
      <c r="R130" s="53">
        <f>'Temporary Relocation Numbers'!R130*Assumptions!G$45</f>
        <v>18855286.754626974</v>
      </c>
      <c r="S130" s="53">
        <f>'Temporary Relocation Numbers'!S130*Assumptions!H$45</f>
        <v>10947348.030759994</v>
      </c>
      <c r="U130">
        <v>2149</v>
      </c>
      <c r="V130" s="51">
        <f>'Temporary Relocation Numbers'!V130*Assumptions!C$45</f>
        <v>0</v>
      </c>
      <c r="W130" s="51">
        <f>'Temporary Relocation Numbers'!W130*Assumptions!D$45</f>
        <v>0</v>
      </c>
      <c r="X130" s="51">
        <f>'Temporary Relocation Numbers'!X130*Assumptions!E$45</f>
        <v>0</v>
      </c>
      <c r="Y130" s="51">
        <f>'Temporary Relocation Numbers'!Y130*Assumptions!F$45</f>
        <v>0</v>
      </c>
      <c r="Z130" s="51">
        <f>'Temporary Relocation Numbers'!Z130*Assumptions!G$45</f>
        <v>0</v>
      </c>
      <c r="AA130" s="51">
        <f>'Temporary Relocation Numbers'!AA130*Assumptions!H$45</f>
        <v>0</v>
      </c>
      <c r="AB130" s="52">
        <f>'Temporary Relocation Numbers'!AB130*Assumptions!C$45</f>
        <v>50019.945436797971</v>
      </c>
      <c r="AC130" s="52">
        <f>'Temporary Relocation Numbers'!AC130*Assumptions!D$45</f>
        <v>50720.232739066007</v>
      </c>
      <c r="AD130" s="52">
        <f>'Temporary Relocation Numbers'!AD130*Assumptions!E$45</f>
        <v>34913.639984471905</v>
      </c>
      <c r="AE130" s="52">
        <f>'Temporary Relocation Numbers'!AE130*Assumptions!F$45</f>
        <v>27948.439288962509</v>
      </c>
      <c r="AF130" s="52">
        <f>'Temporary Relocation Numbers'!AF130*Assumptions!G$45</f>
        <v>28561.144368765239</v>
      </c>
      <c r="AG130" s="52">
        <f>'Temporary Relocation Numbers'!AG130*Assumptions!H$45</f>
        <v>11612.431970851378</v>
      </c>
      <c r="AH130" s="53">
        <f>'Temporary Relocation Numbers'!AH130*Assumptions!C$45</f>
        <v>47087790.666690461</v>
      </c>
      <c r="AI130" s="53">
        <f>'Temporary Relocation Numbers'!AI130*Assumptions!D$45</f>
        <v>80047940.745205432</v>
      </c>
      <c r="AJ130" s="53">
        <f>'Temporary Relocation Numbers'!AJ130*Assumptions!E$45</f>
        <v>63900590.304701179</v>
      </c>
      <c r="AK130" s="53">
        <f>'Temporary Relocation Numbers'!AK130*Assumptions!F$45</f>
        <v>23171668.64509353</v>
      </c>
      <c r="AL130" s="53">
        <f>'Temporary Relocation Numbers'!AL130*Assumptions!G$45</f>
        <v>18470130.154468965</v>
      </c>
      <c r="AM130" s="53">
        <f>'Temporary Relocation Numbers'!AM130*Assumptions!H$45</f>
        <v>10012816.813512204</v>
      </c>
    </row>
    <row r="131" spans="1:39" x14ac:dyDescent="0.35">
      <c r="A131">
        <v>2150</v>
      </c>
      <c r="B131" s="51">
        <f>'Temporary Relocation Numbers'!B131*Assumptions!C$45</f>
        <v>0</v>
      </c>
      <c r="C131" s="51">
        <f>'Temporary Relocation Numbers'!C131*Assumptions!D$45</f>
        <v>0</v>
      </c>
      <c r="D131" s="51">
        <f>'Temporary Relocation Numbers'!D131*Assumptions!E$45</f>
        <v>0</v>
      </c>
      <c r="E131" s="51">
        <f>'Temporary Relocation Numbers'!E131*Assumptions!F$45</f>
        <v>0</v>
      </c>
      <c r="F131" s="51">
        <f>'Temporary Relocation Numbers'!F131*Assumptions!G$45</f>
        <v>0</v>
      </c>
      <c r="G131" s="51">
        <f>'Temporary Relocation Numbers'!G131*Assumptions!H$45</f>
        <v>0</v>
      </c>
      <c r="H131" s="52">
        <f>'Temporary Relocation Numbers'!H131*Assumptions!C$45</f>
        <v>54052.683482231063</v>
      </c>
      <c r="I131" s="52">
        <f>'Temporary Relocation Numbers'!I131*Assumptions!D$45</f>
        <v>55876.800351409394</v>
      </c>
      <c r="J131" s="52">
        <f>'Temporary Relocation Numbers'!J131*Assumptions!E$45</f>
        <v>38871.423825919315</v>
      </c>
      <c r="K131" s="52">
        <f>'Temporary Relocation Numbers'!K131*Assumptions!F$45</f>
        <v>28189.599001981518</v>
      </c>
      <c r="L131" s="52">
        <f>'Temporary Relocation Numbers'!L131*Assumptions!G$45</f>
        <v>29332.641086337797</v>
      </c>
      <c r="M131" s="52">
        <f>'Temporary Relocation Numbers'!M131*Assumptions!H$45</f>
        <v>12772.861856159918</v>
      </c>
      <c r="N131" s="53">
        <f>'Temporary Relocation Numbers'!N131*Assumptions!C$45</f>
        <v>51281605.698497914</v>
      </c>
      <c r="O131" s="53">
        <f>'Temporary Relocation Numbers'!O131*Assumptions!D$45</f>
        <v>88875019.840647042</v>
      </c>
      <c r="P131" s="53">
        <f>'Temporary Relocation Numbers'!P131*Assumptions!E$45</f>
        <v>71700047.694263592</v>
      </c>
      <c r="Q131" s="53">
        <f>'Temporary Relocation Numbers'!Q131*Assumptions!F$45</f>
        <v>23554175.234717406</v>
      </c>
      <c r="R131" s="53">
        <f>'Temporary Relocation Numbers'!R131*Assumptions!G$45</f>
        <v>19117221.610458627</v>
      </c>
      <c r="S131" s="53">
        <f>'Temporary Relocation Numbers'!S131*Assumptions!H$45</f>
        <v>11099426.971032402</v>
      </c>
      <c r="U131">
        <v>2150</v>
      </c>
      <c r="V131" s="51">
        <f>'Temporary Relocation Numbers'!V131*Assumptions!C$45</f>
        <v>0</v>
      </c>
      <c r="W131" s="51">
        <f>'Temporary Relocation Numbers'!W131*Assumptions!D$45</f>
        <v>0</v>
      </c>
      <c r="X131" s="51">
        <f>'Temporary Relocation Numbers'!X131*Assumptions!E$45</f>
        <v>0</v>
      </c>
      <c r="Y131" s="51">
        <f>'Temporary Relocation Numbers'!Y131*Assumptions!F$45</f>
        <v>0</v>
      </c>
      <c r="Z131" s="51">
        <f>'Temporary Relocation Numbers'!Z131*Assumptions!G$45</f>
        <v>0</v>
      </c>
      <c r="AA131" s="51">
        <f>'Temporary Relocation Numbers'!AA131*Assumptions!H$45</f>
        <v>0</v>
      </c>
      <c r="AB131" s="52">
        <f>'Temporary Relocation Numbers'!AB131*Assumptions!C$45</f>
        <v>50321.733292731762</v>
      </c>
      <c r="AC131" s="52">
        <f>'Temporary Relocation Numbers'!AC131*Assumptions!D$45</f>
        <v>51026.245673648787</v>
      </c>
      <c r="AD131" s="52">
        <f>'Temporary Relocation Numbers'!AD131*Assumptions!E$45</f>
        <v>35124.286206928729</v>
      </c>
      <c r="AE131" s="52">
        <f>'Temporary Relocation Numbers'!AE131*Assumptions!F$45</f>
        <v>28117.06201527813</v>
      </c>
      <c r="AF131" s="52">
        <f>'Temporary Relocation Numbers'!AF131*Assumptions!G$45</f>
        <v>28733.463759496208</v>
      </c>
      <c r="AG131" s="52">
        <f>'Temporary Relocation Numbers'!AG131*Assumptions!H$45</f>
        <v>11682.493841492322</v>
      </c>
      <c r="AH131" s="53">
        <f>'Temporary Relocation Numbers'!AH131*Assumptions!C$45</f>
        <v>47741927.292678609</v>
      </c>
      <c r="AI131" s="53">
        <f>'Temporary Relocation Numbers'!AI131*Assumptions!D$45</f>
        <v>81159954.902909532</v>
      </c>
      <c r="AJ131" s="53">
        <f>'Temporary Relocation Numbers'!AJ131*Assumptions!E$45</f>
        <v>64788287.857479677</v>
      </c>
      <c r="AK131" s="53">
        <f>'Temporary Relocation Numbers'!AK131*Assumptions!F$45</f>
        <v>23493566.039968312</v>
      </c>
      <c r="AL131" s="53">
        <f>'Temporary Relocation Numbers'!AL131*Assumptions!G$45</f>
        <v>18726714.47175682</v>
      </c>
      <c r="AM131" s="53">
        <f>'Temporary Relocation Numbers'!AM131*Assumptions!H$45</f>
        <v>10151913.384285515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F3B13-3CAE-43EE-ABB3-E9BE8B743062}">
  <dimension ref="A1:J52"/>
  <sheetViews>
    <sheetView topLeftCell="A7" workbookViewId="0">
      <selection activeCell="H28" sqref="H28"/>
    </sheetView>
  </sheetViews>
  <sheetFormatPr defaultColWidth="8.81640625" defaultRowHeight="14.5" x14ac:dyDescent="0.35"/>
  <cols>
    <col min="1" max="1" width="3.54296875" style="5" customWidth="1"/>
    <col min="2" max="2" width="69.1796875" style="5" bestFit="1" customWidth="1"/>
    <col min="3" max="8" width="14.54296875" style="5" customWidth="1"/>
    <col min="9" max="9" width="3.54296875" style="5" customWidth="1"/>
    <col min="10" max="16384" width="8.81640625" style="5"/>
  </cols>
  <sheetData>
    <row r="1" spans="1:10" x14ac:dyDescent="0.35">
      <c r="A1" s="2"/>
      <c r="B1" s="3"/>
      <c r="C1" s="4"/>
      <c r="D1" s="4"/>
      <c r="E1" s="4"/>
      <c r="F1" s="4"/>
      <c r="G1" s="4"/>
      <c r="H1" s="4"/>
      <c r="I1" s="2"/>
      <c r="J1" s="2"/>
    </row>
    <row r="2" spans="1:10" x14ac:dyDescent="0.35">
      <c r="A2" s="2"/>
      <c r="B2" s="6"/>
      <c r="C2" s="3"/>
      <c r="D2" s="4"/>
      <c r="E2" s="4"/>
      <c r="F2" s="4"/>
      <c r="G2" s="4"/>
      <c r="H2" s="7" t="s">
        <v>8</v>
      </c>
      <c r="I2" s="2"/>
      <c r="J2" s="2"/>
    </row>
    <row r="3" spans="1:10" x14ac:dyDescent="0.35">
      <c r="A3" s="2"/>
      <c r="B3" s="2"/>
      <c r="C3" s="4"/>
      <c r="D3" s="4"/>
      <c r="E3" s="4"/>
      <c r="F3" s="4"/>
      <c r="G3" s="4"/>
      <c r="H3" s="4"/>
      <c r="I3" s="2"/>
      <c r="J3" s="2"/>
    </row>
    <row r="4" spans="1:10" x14ac:dyDescent="0.35">
      <c r="A4" s="2"/>
      <c r="B4" s="2"/>
      <c r="C4" s="4"/>
      <c r="D4" s="4"/>
      <c r="E4" s="4"/>
      <c r="F4" s="4"/>
      <c r="G4" s="4"/>
      <c r="H4" s="4"/>
      <c r="I4" s="2"/>
      <c r="J4" s="2"/>
    </row>
    <row r="5" spans="1:10" x14ac:dyDescent="0.35">
      <c r="A5" s="2"/>
      <c r="B5" s="2"/>
      <c r="C5" s="4"/>
      <c r="D5" s="4"/>
      <c r="E5" s="4"/>
      <c r="F5" s="4"/>
      <c r="G5" s="4"/>
      <c r="H5" s="4"/>
      <c r="I5" s="2"/>
      <c r="J5" s="2"/>
    </row>
    <row r="6" spans="1:10" ht="18.5" x14ac:dyDescent="0.35">
      <c r="A6" s="2"/>
      <c r="B6" s="8" t="s">
        <v>9</v>
      </c>
      <c r="C6" s="8"/>
      <c r="D6" s="8"/>
      <c r="E6" s="8"/>
      <c r="F6" s="8"/>
      <c r="G6" s="8"/>
      <c r="H6" s="8"/>
      <c r="I6" s="9"/>
      <c r="J6" s="2"/>
    </row>
    <row r="7" spans="1:10" x14ac:dyDescent="0.35">
      <c r="A7" s="2"/>
      <c r="B7" s="10"/>
      <c r="C7" s="4"/>
      <c r="D7" s="4"/>
      <c r="E7" s="4"/>
      <c r="F7" s="4"/>
      <c r="G7" s="4"/>
      <c r="H7" s="4"/>
      <c r="I7" s="2"/>
      <c r="J7" s="2"/>
    </row>
    <row r="8" spans="1:10" x14ac:dyDescent="0.35">
      <c r="A8" s="2"/>
      <c r="B8" s="11"/>
      <c r="C8" s="12" t="s">
        <v>52</v>
      </c>
      <c r="D8" s="12" t="s">
        <v>2</v>
      </c>
      <c r="E8" s="12" t="s">
        <v>53</v>
      </c>
      <c r="F8" s="12" t="s">
        <v>4</v>
      </c>
      <c r="G8" s="12" t="s">
        <v>54</v>
      </c>
      <c r="H8" s="12" t="s">
        <v>55</v>
      </c>
      <c r="I8" s="2"/>
      <c r="J8" s="2"/>
    </row>
    <row r="9" spans="1:10" x14ac:dyDescent="0.35">
      <c r="A9" s="2"/>
      <c r="B9" s="2" t="s">
        <v>10</v>
      </c>
      <c r="C9" s="13">
        <v>6406008</v>
      </c>
      <c r="D9" s="13">
        <v>4386948</v>
      </c>
      <c r="E9" s="13">
        <v>5019684</v>
      </c>
      <c r="F9" s="13">
        <v>995544</v>
      </c>
      <c r="G9" s="13">
        <v>1257096</v>
      </c>
      <c r="H9" s="13">
        <v>313836</v>
      </c>
      <c r="I9" s="2"/>
      <c r="J9" s="2"/>
    </row>
    <row r="10" spans="1:10" x14ac:dyDescent="0.35">
      <c r="A10" s="2"/>
      <c r="B10" s="2" t="s">
        <v>11</v>
      </c>
      <c r="C10" s="13">
        <v>6306408</v>
      </c>
      <c r="D10" s="13">
        <v>4212348</v>
      </c>
      <c r="E10" s="13">
        <v>4993764</v>
      </c>
      <c r="F10" s="13">
        <v>1010676</v>
      </c>
      <c r="G10" s="13">
        <v>1266672</v>
      </c>
      <c r="H10" s="13">
        <v>307884</v>
      </c>
      <c r="I10" s="2"/>
      <c r="J10" s="2"/>
    </row>
    <row r="11" spans="1:10" x14ac:dyDescent="0.35">
      <c r="A11" s="2"/>
      <c r="B11" s="2" t="s">
        <v>12</v>
      </c>
      <c r="C11" s="13">
        <v>5414700</v>
      </c>
      <c r="D11" s="13">
        <v>3231492</v>
      </c>
      <c r="E11" s="13">
        <v>4614048</v>
      </c>
      <c r="F11" s="13">
        <v>1110012</v>
      </c>
      <c r="G11" s="13">
        <v>1289472</v>
      </c>
      <c r="H11" s="13">
        <v>323820</v>
      </c>
      <c r="I11" s="2"/>
      <c r="J11" s="2"/>
    </row>
    <row r="12" spans="1:10" x14ac:dyDescent="0.35">
      <c r="A12" s="2"/>
      <c r="B12" s="2" t="s">
        <v>56</v>
      </c>
      <c r="C12" s="14">
        <v>0.77200000000000002</v>
      </c>
      <c r="D12" s="14">
        <v>0.82699999999999996</v>
      </c>
      <c r="E12" s="14">
        <v>0.78500000000000003</v>
      </c>
      <c r="F12" s="14">
        <v>0.78100000000000003</v>
      </c>
      <c r="G12" s="14">
        <v>0.76</v>
      </c>
      <c r="H12" s="14">
        <v>0.82699999999999996</v>
      </c>
      <c r="I12" s="2"/>
      <c r="J12" s="2"/>
    </row>
    <row r="13" spans="1:10" x14ac:dyDescent="0.35">
      <c r="A13" s="2"/>
      <c r="B13" s="2" t="s">
        <v>13</v>
      </c>
      <c r="C13" s="14">
        <v>0.16500000000000001</v>
      </c>
      <c r="D13" s="14">
        <v>0.26100000000000001</v>
      </c>
      <c r="E13" s="14">
        <v>0.13700000000000001</v>
      </c>
      <c r="F13" s="14">
        <v>0.20899999999999999</v>
      </c>
      <c r="G13" s="14">
        <v>0.17199999999999999</v>
      </c>
      <c r="H13" s="14">
        <v>0.2</v>
      </c>
      <c r="I13" s="2"/>
      <c r="J13" s="2"/>
    </row>
    <row r="14" spans="1:10" x14ac:dyDescent="0.35">
      <c r="A14" s="2"/>
      <c r="B14" s="2" t="s">
        <v>14</v>
      </c>
      <c r="C14" s="13">
        <v>2791896</v>
      </c>
      <c r="D14" s="13">
        <v>2523732</v>
      </c>
      <c r="E14" s="13">
        <v>2212536</v>
      </c>
      <c r="F14" s="13">
        <v>496548</v>
      </c>
      <c r="G14" s="13">
        <v>566592</v>
      </c>
      <c r="H14" s="13">
        <v>135480</v>
      </c>
      <c r="I14" s="2"/>
      <c r="J14" s="2"/>
    </row>
    <row r="15" spans="1:10" x14ac:dyDescent="0.35">
      <c r="A15" s="2"/>
      <c r="B15" s="2" t="s">
        <v>15</v>
      </c>
      <c r="C15" s="13">
        <v>1904073</v>
      </c>
      <c r="D15" s="13">
        <v>1862514</v>
      </c>
      <c r="E15" s="13">
        <v>1323096</v>
      </c>
      <c r="F15" s="13">
        <v>333680</v>
      </c>
      <c r="G15" s="13">
        <v>365451</v>
      </c>
      <c r="H15" s="13">
        <v>102693</v>
      </c>
      <c r="I15" s="2"/>
      <c r="J15" s="2"/>
    </row>
    <row r="16" spans="1:10" x14ac:dyDescent="0.35">
      <c r="A16" s="2"/>
      <c r="B16" s="2" t="s">
        <v>16</v>
      </c>
      <c r="C16" s="4" t="s">
        <v>57</v>
      </c>
      <c r="D16" s="4" t="s">
        <v>58</v>
      </c>
      <c r="E16" s="4" t="s">
        <v>59</v>
      </c>
      <c r="F16" s="4" t="s">
        <v>60</v>
      </c>
      <c r="G16" s="4" t="s">
        <v>61</v>
      </c>
      <c r="H16" s="4" t="s">
        <v>62</v>
      </c>
      <c r="I16" s="2"/>
      <c r="J16" s="2"/>
    </row>
    <row r="17" spans="1:10" x14ac:dyDescent="0.35">
      <c r="A17" s="2"/>
      <c r="B17" s="2" t="s">
        <v>17</v>
      </c>
      <c r="C17" s="4" t="s">
        <v>63</v>
      </c>
      <c r="D17" s="4" t="s">
        <v>64</v>
      </c>
      <c r="E17" s="4" t="s">
        <v>65</v>
      </c>
      <c r="F17" s="4" t="s">
        <v>66</v>
      </c>
      <c r="G17" s="4" t="s">
        <v>67</v>
      </c>
      <c r="H17" s="4" t="s">
        <v>68</v>
      </c>
      <c r="I17" s="2"/>
      <c r="J17" s="2"/>
    </row>
    <row r="18" spans="1:10" x14ac:dyDescent="0.35">
      <c r="A18" s="2"/>
      <c r="B18" s="2" t="s">
        <v>18</v>
      </c>
      <c r="C18" s="4" t="s">
        <v>69</v>
      </c>
      <c r="D18" s="4" t="s">
        <v>70</v>
      </c>
      <c r="E18" s="4" t="s">
        <v>71</v>
      </c>
      <c r="F18" s="4" t="s">
        <v>72</v>
      </c>
      <c r="G18" s="4" t="s">
        <v>73</v>
      </c>
      <c r="H18" s="4" t="s">
        <v>74</v>
      </c>
      <c r="I18" s="2"/>
      <c r="J18" s="2"/>
    </row>
    <row r="19" spans="1:10" x14ac:dyDescent="0.35">
      <c r="A19" s="2"/>
      <c r="B19" s="2" t="s">
        <v>19</v>
      </c>
      <c r="C19" s="13">
        <v>95568</v>
      </c>
      <c r="D19" s="13">
        <v>83640</v>
      </c>
      <c r="E19" s="13">
        <v>39156</v>
      </c>
      <c r="F19" s="13">
        <v>1080</v>
      </c>
      <c r="G19" s="13">
        <v>4656</v>
      </c>
      <c r="H19" s="13">
        <v>2328</v>
      </c>
      <c r="I19" s="2"/>
      <c r="J19" s="2"/>
    </row>
    <row r="20" spans="1:10" x14ac:dyDescent="0.35">
      <c r="A20" s="2"/>
      <c r="B20" s="2" t="s">
        <v>20</v>
      </c>
      <c r="C20" s="14">
        <v>0.64800000000000002</v>
      </c>
      <c r="D20" s="14">
        <v>0.55300000000000005</v>
      </c>
      <c r="E20" s="14">
        <v>0.627</v>
      </c>
      <c r="F20" s="14">
        <v>0.54900000000000004</v>
      </c>
      <c r="G20" s="14">
        <v>0.55700000000000005</v>
      </c>
      <c r="H20" s="14">
        <v>0.51</v>
      </c>
      <c r="I20" s="2"/>
      <c r="J20" s="2"/>
    </row>
    <row r="21" spans="1:10" x14ac:dyDescent="0.35">
      <c r="A21" s="2"/>
      <c r="B21" s="2" t="s">
        <v>21</v>
      </c>
      <c r="C21" s="13">
        <v>22342094</v>
      </c>
      <c r="D21" s="13">
        <v>36406400</v>
      </c>
      <c r="E21" s="13">
        <v>17508375</v>
      </c>
      <c r="F21" s="13">
        <v>2774258</v>
      </c>
      <c r="G21" s="13">
        <v>2611585</v>
      </c>
      <c r="H21" s="13">
        <v>151132</v>
      </c>
      <c r="I21" s="2"/>
      <c r="J21" s="2"/>
    </row>
    <row r="22" spans="1:10" x14ac:dyDescent="0.35">
      <c r="A22" s="2"/>
      <c r="B22" s="2" t="s">
        <v>22</v>
      </c>
      <c r="C22" s="13">
        <v>51556220</v>
      </c>
      <c r="D22" s="13">
        <v>26864638</v>
      </c>
      <c r="E22" s="13">
        <v>70145543</v>
      </c>
      <c r="F22" s="13">
        <v>6658061</v>
      </c>
      <c r="G22" s="13">
        <v>9541905</v>
      </c>
      <c r="H22" s="13">
        <v>697773</v>
      </c>
      <c r="I22" s="2"/>
      <c r="J22" s="2"/>
    </row>
    <row r="23" spans="1:10" x14ac:dyDescent="0.35">
      <c r="A23" s="2"/>
      <c r="B23" s="2" t="s">
        <v>23</v>
      </c>
      <c r="C23" s="13">
        <v>13500228</v>
      </c>
      <c r="D23" s="13">
        <v>2862506</v>
      </c>
      <c r="E23" s="13">
        <v>3929251</v>
      </c>
      <c r="F23" s="13">
        <v>2234577</v>
      </c>
      <c r="G23" s="13">
        <v>2307892</v>
      </c>
      <c r="H23" s="4"/>
      <c r="I23" s="2"/>
      <c r="J23" s="2"/>
    </row>
    <row r="24" spans="1:10" x14ac:dyDescent="0.35">
      <c r="A24" s="2"/>
      <c r="B24" s="2" t="s">
        <v>24</v>
      </c>
      <c r="C24" s="13">
        <v>120644546</v>
      </c>
      <c r="D24" s="13">
        <v>104661514</v>
      </c>
      <c r="E24" s="13">
        <v>86911348</v>
      </c>
      <c r="F24" s="13">
        <v>16147988</v>
      </c>
      <c r="G24" s="13">
        <v>17600539</v>
      </c>
      <c r="H24" s="13">
        <v>2241932</v>
      </c>
      <c r="I24" s="2"/>
      <c r="J24" s="2"/>
    </row>
    <row r="25" spans="1:10" x14ac:dyDescent="0.35">
      <c r="A25" s="2"/>
      <c r="B25" s="2" t="s">
        <v>25</v>
      </c>
      <c r="C25" s="4" t="s">
        <v>75</v>
      </c>
      <c r="D25" s="4" t="s">
        <v>76</v>
      </c>
      <c r="E25" s="4" t="s">
        <v>77</v>
      </c>
      <c r="F25" s="4" t="s">
        <v>78</v>
      </c>
      <c r="G25" s="4" t="s">
        <v>79</v>
      </c>
      <c r="H25" s="4" t="s">
        <v>80</v>
      </c>
      <c r="I25" s="2"/>
      <c r="J25" s="2"/>
    </row>
    <row r="26" spans="1:10" x14ac:dyDescent="0.35">
      <c r="A26" s="2"/>
      <c r="B26" s="2" t="s">
        <v>26</v>
      </c>
      <c r="C26" s="13">
        <v>2376180</v>
      </c>
      <c r="D26" s="13">
        <v>1634628</v>
      </c>
      <c r="E26" s="13">
        <v>1865736</v>
      </c>
      <c r="F26" s="13">
        <v>403548</v>
      </c>
      <c r="G26" s="13">
        <v>500448</v>
      </c>
      <c r="H26" s="13">
        <v>110052</v>
      </c>
      <c r="I26" s="2"/>
      <c r="J26" s="2"/>
    </row>
    <row r="27" spans="1:10" x14ac:dyDescent="0.35">
      <c r="A27" s="2"/>
      <c r="B27" s="2" t="s">
        <v>27</v>
      </c>
      <c r="C27" s="15">
        <v>2.5499999999999998</v>
      </c>
      <c r="D27" s="15">
        <v>2.4900000000000002</v>
      </c>
      <c r="E27" s="15">
        <v>2.4700000000000002</v>
      </c>
      <c r="F27" s="15">
        <v>2.5</v>
      </c>
      <c r="G27" s="15">
        <v>2.5</v>
      </c>
      <c r="H27" s="15">
        <v>2.65</v>
      </c>
      <c r="I27" s="2"/>
      <c r="J27" s="2"/>
    </row>
    <row r="28" spans="1:10" x14ac:dyDescent="0.35">
      <c r="A28" s="2"/>
      <c r="B28" s="2" t="s">
        <v>28</v>
      </c>
      <c r="C28" s="4" t="s">
        <v>81</v>
      </c>
      <c r="D28" s="4" t="s">
        <v>82</v>
      </c>
      <c r="E28" s="4" t="s">
        <v>83</v>
      </c>
      <c r="F28" s="4" t="s">
        <v>84</v>
      </c>
      <c r="G28" s="4" t="s">
        <v>85</v>
      </c>
      <c r="H28" s="4" t="s">
        <v>86</v>
      </c>
      <c r="I28" s="2"/>
      <c r="J28" s="2"/>
    </row>
    <row r="29" spans="1:10" x14ac:dyDescent="0.35">
      <c r="A29" s="2"/>
      <c r="B29" s="2" t="s">
        <v>29</v>
      </c>
      <c r="C29" s="4" t="s">
        <v>87</v>
      </c>
      <c r="D29" s="4" t="s">
        <v>88</v>
      </c>
      <c r="E29" s="4" t="s">
        <v>89</v>
      </c>
      <c r="F29" s="4" t="s">
        <v>90</v>
      </c>
      <c r="G29" s="4" t="s">
        <v>91</v>
      </c>
      <c r="H29" s="4" t="s">
        <v>92</v>
      </c>
      <c r="I29" s="2"/>
      <c r="J29" s="2"/>
    </row>
    <row r="30" spans="1:10" x14ac:dyDescent="0.35">
      <c r="A30" s="2"/>
      <c r="B30" s="2" t="s">
        <v>30</v>
      </c>
      <c r="C30" s="14">
        <v>0.121</v>
      </c>
      <c r="D30" s="14">
        <v>0.128</v>
      </c>
      <c r="E30" s="14">
        <v>0.16</v>
      </c>
      <c r="F30" s="14">
        <v>0.191</v>
      </c>
      <c r="G30" s="14">
        <v>0.20499999999999999</v>
      </c>
      <c r="H30" s="14">
        <v>0.16800000000000001</v>
      </c>
      <c r="I30" s="2"/>
      <c r="J30" s="2"/>
    </row>
    <row r="31" spans="1:10" x14ac:dyDescent="0.35">
      <c r="A31" s="2"/>
      <c r="B31" s="2" t="s">
        <v>31</v>
      </c>
      <c r="C31" s="13">
        <v>170172</v>
      </c>
      <c r="D31" s="13">
        <v>113688</v>
      </c>
      <c r="E31" s="13">
        <v>110220</v>
      </c>
      <c r="F31" s="13">
        <v>18924</v>
      </c>
      <c r="G31" s="13">
        <v>21132</v>
      </c>
      <c r="H31" s="13">
        <v>3888</v>
      </c>
      <c r="I31" s="2"/>
      <c r="J31" s="2"/>
    </row>
    <row r="32" spans="1:10" x14ac:dyDescent="0.35">
      <c r="A32" s="2"/>
      <c r="B32" s="2" t="s">
        <v>32</v>
      </c>
      <c r="C32" s="13">
        <v>2990424</v>
      </c>
      <c r="D32" s="13">
        <v>1412112</v>
      </c>
      <c r="E32" s="13">
        <v>1941528</v>
      </c>
      <c r="F32" s="13">
        <v>284904</v>
      </c>
      <c r="G32" s="13">
        <v>388428</v>
      </c>
      <c r="H32" s="13">
        <v>65676</v>
      </c>
      <c r="I32" s="2"/>
      <c r="J32" s="2"/>
    </row>
    <row r="33" spans="1:10" x14ac:dyDescent="0.35">
      <c r="A33" s="2"/>
      <c r="B33" s="2" t="s">
        <v>33</v>
      </c>
      <c r="C33" s="13">
        <v>186551503</v>
      </c>
      <c r="D33" s="13">
        <v>60187999</v>
      </c>
      <c r="E33" s="13">
        <v>116972082</v>
      </c>
      <c r="F33" s="13">
        <v>14470878</v>
      </c>
      <c r="G33" s="13">
        <v>20694659</v>
      </c>
      <c r="H33" s="13">
        <v>2989576</v>
      </c>
      <c r="I33" s="2"/>
      <c r="J33" s="2"/>
    </row>
    <row r="34" spans="1:10" x14ac:dyDescent="0.35">
      <c r="A34" s="2"/>
      <c r="B34" s="2" t="s">
        <v>34</v>
      </c>
      <c r="C34" s="4">
        <v>2.58</v>
      </c>
      <c r="D34" s="4">
        <v>1.19</v>
      </c>
      <c r="E34" s="4">
        <v>2.12</v>
      </c>
      <c r="F34" s="4">
        <v>0.28999999999999998</v>
      </c>
      <c r="G34" s="4">
        <v>0.61</v>
      </c>
      <c r="H34" s="4">
        <v>0.19</v>
      </c>
      <c r="I34" s="2"/>
      <c r="J34" s="2"/>
    </row>
    <row r="35" spans="1:10" x14ac:dyDescent="0.35">
      <c r="A35" s="2"/>
      <c r="B35" s="2" t="s">
        <v>35</v>
      </c>
      <c r="C35" s="13">
        <v>2442659</v>
      </c>
      <c r="D35" s="13">
        <v>3522311</v>
      </c>
      <c r="E35" s="13">
        <v>2353615</v>
      </c>
      <c r="F35" s="13">
        <v>3438613</v>
      </c>
      <c r="G35" s="13">
        <v>2067059</v>
      </c>
      <c r="H35" s="13">
        <v>1556199</v>
      </c>
      <c r="I35" s="2"/>
      <c r="J35" s="2"/>
    </row>
    <row r="36" spans="1:10" x14ac:dyDescent="0.35">
      <c r="A36" s="2"/>
      <c r="B36" s="2" t="s">
        <v>36</v>
      </c>
      <c r="C36" s="13">
        <v>531771287</v>
      </c>
      <c r="D36" s="13">
        <v>222153795</v>
      </c>
      <c r="E36" s="13">
        <v>417708522</v>
      </c>
      <c r="F36" s="13">
        <v>45815957</v>
      </c>
      <c r="G36" s="13">
        <v>69643447</v>
      </c>
      <c r="H36" s="13">
        <v>9845914</v>
      </c>
      <c r="I36" s="2"/>
      <c r="J36" s="2"/>
    </row>
    <row r="37" spans="1:10" x14ac:dyDescent="0.35">
      <c r="A37" s="2"/>
      <c r="B37" s="2" t="s">
        <v>37</v>
      </c>
      <c r="C37" s="13">
        <v>534828123</v>
      </c>
      <c r="D37" s="13">
        <v>223457321</v>
      </c>
      <c r="E37" s="13">
        <v>414066160</v>
      </c>
      <c r="F37" s="13">
        <v>46354925</v>
      </c>
      <c r="G37" s="13">
        <v>68360180</v>
      </c>
      <c r="H37" s="13">
        <v>9766147</v>
      </c>
      <c r="I37" s="2"/>
      <c r="J37" s="2"/>
    </row>
    <row r="38" spans="1:10" x14ac:dyDescent="0.35">
      <c r="A38" s="2"/>
      <c r="B38" s="2" t="s">
        <v>38</v>
      </c>
      <c r="C38" s="4" t="s">
        <v>93</v>
      </c>
      <c r="D38" s="4" t="s">
        <v>94</v>
      </c>
      <c r="E38" s="4" t="s">
        <v>95</v>
      </c>
      <c r="F38" s="4" t="s">
        <v>96</v>
      </c>
      <c r="G38" s="4" t="s">
        <v>97</v>
      </c>
      <c r="H38" s="4" t="s">
        <v>98</v>
      </c>
      <c r="I38" s="2"/>
      <c r="J38" s="2"/>
    </row>
    <row r="39" spans="1:10" x14ac:dyDescent="0.35">
      <c r="A39" s="2"/>
      <c r="B39" s="2" t="s">
        <v>39</v>
      </c>
      <c r="C39" s="16">
        <v>4.2999999999999997E-2</v>
      </c>
      <c r="D39" s="16">
        <v>6.3299999999999995E-2</v>
      </c>
      <c r="E39" s="16">
        <v>3.56E-2</v>
      </c>
      <c r="F39" s="16">
        <v>0.18820000000000001</v>
      </c>
      <c r="G39" s="16">
        <v>9.9599999999999994E-2</v>
      </c>
      <c r="H39" s="16">
        <v>7.5899999999999995E-2</v>
      </c>
      <c r="I39" s="2"/>
      <c r="J39" s="2"/>
    </row>
    <row r="40" spans="1:10" x14ac:dyDescent="0.35">
      <c r="A40" s="2"/>
      <c r="B40" s="2" t="s">
        <v>40</v>
      </c>
      <c r="C40" s="16">
        <v>4.5900000000000003E-2</v>
      </c>
      <c r="D40" s="16">
        <v>5.3699999999999998E-2</v>
      </c>
      <c r="E40" s="16">
        <v>6.2300000000000001E-2</v>
      </c>
      <c r="F40" s="16">
        <v>0.1888</v>
      </c>
      <c r="G40" s="16">
        <v>0.13969999999999999</v>
      </c>
      <c r="H40" s="16">
        <v>0.15790000000000001</v>
      </c>
      <c r="I40" s="2"/>
      <c r="J40" s="2"/>
    </row>
    <row r="41" spans="1:10" x14ac:dyDescent="0.35">
      <c r="A41" s="2"/>
      <c r="B41" s="2" t="s">
        <v>41</v>
      </c>
      <c r="C41" s="16">
        <v>6.9500000000000006E-2</v>
      </c>
      <c r="D41" s="16">
        <v>6.93E-2</v>
      </c>
      <c r="E41" s="16">
        <v>0.1123</v>
      </c>
      <c r="F41" s="16">
        <v>0.1578</v>
      </c>
      <c r="G41" s="16">
        <v>0.18909999999999999</v>
      </c>
      <c r="H41" s="16">
        <v>0.1336</v>
      </c>
      <c r="I41" s="2"/>
      <c r="J41" s="2"/>
    </row>
    <row r="42" spans="1:10" x14ac:dyDescent="0.35">
      <c r="A42" s="2"/>
      <c r="B42" s="2" t="s">
        <v>42</v>
      </c>
      <c r="C42" s="16">
        <v>0.16039999999999999</v>
      </c>
      <c r="D42" s="16">
        <v>0.15310000000000001</v>
      </c>
      <c r="E42" s="16">
        <v>0.21609999999999999</v>
      </c>
      <c r="F42" s="16">
        <v>0.1726</v>
      </c>
      <c r="G42" s="16">
        <v>0.1867</v>
      </c>
      <c r="H42" s="16">
        <v>0.1605</v>
      </c>
      <c r="I42" s="2"/>
      <c r="J42" s="2"/>
    </row>
    <row r="43" spans="1:10" x14ac:dyDescent="0.35">
      <c r="A43" s="2"/>
      <c r="B43" s="2" t="s">
        <v>43</v>
      </c>
      <c r="C43" s="16">
        <v>0.10780000000000001</v>
      </c>
      <c r="D43" s="16">
        <v>0.112</v>
      </c>
      <c r="E43" s="16">
        <v>0.1053</v>
      </c>
      <c r="F43" s="16">
        <v>8.7599999999999997E-2</v>
      </c>
      <c r="G43" s="16">
        <v>0.1192</v>
      </c>
      <c r="H43" s="16">
        <v>0.10249999999999999</v>
      </c>
      <c r="I43" s="2"/>
      <c r="J43" s="2"/>
    </row>
    <row r="44" spans="1:10" x14ac:dyDescent="0.35">
      <c r="A44" s="2"/>
      <c r="B44" s="2" t="s">
        <v>44</v>
      </c>
      <c r="C44" s="16">
        <v>8.1799999999999998E-2</v>
      </c>
      <c r="D44" s="16">
        <v>9.4700000000000006E-2</v>
      </c>
      <c r="E44" s="16">
        <v>7.6100000000000001E-2</v>
      </c>
      <c r="F44" s="16">
        <v>3.3700000000000001E-2</v>
      </c>
      <c r="G44" s="16">
        <v>6.7900000000000002E-2</v>
      </c>
      <c r="H44" s="16">
        <v>5.8200000000000002E-2</v>
      </c>
      <c r="I44" s="2"/>
      <c r="J44" s="2"/>
    </row>
    <row r="45" spans="1:10" x14ac:dyDescent="0.35">
      <c r="A45" s="2"/>
      <c r="B45" s="2" t="s">
        <v>45</v>
      </c>
      <c r="C45" s="16">
        <v>0.22919999999999999</v>
      </c>
      <c r="D45" s="16">
        <v>0.24440000000000001</v>
      </c>
      <c r="E45" s="16">
        <v>0.18940000000000001</v>
      </c>
      <c r="F45" s="16">
        <v>0.1013</v>
      </c>
      <c r="G45" s="16">
        <v>0.126</v>
      </c>
      <c r="H45" s="16">
        <v>0.17019999999999999</v>
      </c>
      <c r="I45" s="2"/>
      <c r="J45" s="2"/>
    </row>
    <row r="46" spans="1:10" x14ac:dyDescent="0.35">
      <c r="A46" s="2"/>
      <c r="B46" s="2" t="s">
        <v>46</v>
      </c>
      <c r="C46" s="16">
        <v>0.11509999999999999</v>
      </c>
      <c r="D46" s="16">
        <v>0.11260000000000001</v>
      </c>
      <c r="E46" s="16">
        <v>0.1008</v>
      </c>
      <c r="F46" s="16">
        <v>2.9100000000000001E-2</v>
      </c>
      <c r="G46" s="16">
        <v>4.19E-2</v>
      </c>
      <c r="H46" s="16">
        <v>8.0100000000000005E-2</v>
      </c>
      <c r="I46" s="2"/>
      <c r="J46" s="2"/>
    </row>
    <row r="47" spans="1:10" x14ac:dyDescent="0.35">
      <c r="A47" s="2"/>
      <c r="B47" s="2" t="s">
        <v>47</v>
      </c>
      <c r="C47" s="16">
        <v>5.28E-2</v>
      </c>
      <c r="D47" s="16">
        <v>4.8599999999999997E-2</v>
      </c>
      <c r="E47" s="16">
        <v>4.3400000000000001E-2</v>
      </c>
      <c r="F47" s="16">
        <v>1.83E-2</v>
      </c>
      <c r="G47" s="16">
        <v>1.3899999999999999E-2</v>
      </c>
      <c r="H47" s="16">
        <v>3.0499999999999999E-2</v>
      </c>
      <c r="I47" s="2"/>
      <c r="J47" s="2"/>
    </row>
    <row r="48" spans="1:10" x14ac:dyDescent="0.35">
      <c r="A48" s="2"/>
      <c r="B48" s="2" t="s">
        <v>48</v>
      </c>
      <c r="C48" s="16">
        <v>5.7299999999999997E-2</v>
      </c>
      <c r="D48" s="16">
        <v>3.1E-2</v>
      </c>
      <c r="E48" s="16">
        <v>4.2599999999999999E-2</v>
      </c>
      <c r="F48" s="16">
        <v>1.0800000000000001E-2</v>
      </c>
      <c r="G48" s="16">
        <v>8.9999999999999993E-3</v>
      </c>
      <c r="H48" s="16">
        <v>1.5800000000000002E-2</v>
      </c>
      <c r="I48" s="2"/>
      <c r="J48" s="2"/>
    </row>
    <row r="49" spans="1:10" x14ac:dyDescent="0.35">
      <c r="A49" s="2"/>
      <c r="B49" s="2" t="s">
        <v>49</v>
      </c>
      <c r="C49" s="16">
        <v>1.9900000000000001E-2</v>
      </c>
      <c r="D49" s="16">
        <v>8.0000000000000002E-3</v>
      </c>
      <c r="E49" s="16">
        <v>8.6999999999999994E-3</v>
      </c>
      <c r="F49" s="16">
        <v>2.5999999999999999E-3</v>
      </c>
      <c r="G49" s="16">
        <v>1.8E-3</v>
      </c>
      <c r="H49" s="16">
        <v>1.0800000000000001E-2</v>
      </c>
      <c r="I49" s="2"/>
      <c r="J49" s="2"/>
    </row>
    <row r="50" spans="1:10" x14ac:dyDescent="0.35">
      <c r="A50" s="2"/>
      <c r="B50" s="2" t="s">
        <v>50</v>
      </c>
      <c r="C50" s="16">
        <v>1.1299999999999999E-2</v>
      </c>
      <c r="D50" s="16">
        <v>5.5999999999999999E-3</v>
      </c>
      <c r="E50" s="16">
        <v>3.5999999999999999E-3</v>
      </c>
      <c r="F50" s="16">
        <v>6.0000000000000001E-3</v>
      </c>
      <c r="G50" s="16">
        <v>2.9999999999999997E-4</v>
      </c>
      <c r="H50" s="16">
        <v>0</v>
      </c>
      <c r="I50" s="2"/>
      <c r="J50" s="2"/>
    </row>
    <row r="51" spans="1:10" x14ac:dyDescent="0.35">
      <c r="A51" s="2"/>
      <c r="B51" s="2" t="s">
        <v>51</v>
      </c>
      <c r="C51" s="16">
        <v>6.0000000000000001E-3</v>
      </c>
      <c r="D51" s="16">
        <v>3.7000000000000002E-3</v>
      </c>
      <c r="E51" s="16">
        <v>3.8E-3</v>
      </c>
      <c r="F51" s="16">
        <v>3.2000000000000002E-3</v>
      </c>
      <c r="G51" s="16">
        <v>4.8999999999999998E-3</v>
      </c>
      <c r="H51" s="16">
        <v>4.0000000000000001E-3</v>
      </c>
      <c r="I51" s="2"/>
      <c r="J51" s="2"/>
    </row>
    <row r="52" spans="1:10" x14ac:dyDescent="0.35">
      <c r="A52" s="2"/>
      <c r="B52" s="2"/>
      <c r="C52" s="4"/>
      <c r="D52" s="4"/>
      <c r="E52" s="4"/>
      <c r="F52" s="4"/>
      <c r="G52" s="4"/>
      <c r="H52" s="4"/>
      <c r="I52" s="2"/>
      <c r="J52" s="2"/>
    </row>
  </sheetData>
  <conditionalFormatting sqref="B9:H51">
    <cfRule type="expression" dxfId="6" priority="1">
      <formula>MOD(ROW(),3)=2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0EE8F-3255-4359-B634-8E9675029CE2}">
  <sheetPr>
    <tabColor rgb="FF92D050"/>
  </sheetPr>
  <dimension ref="A1:BA131"/>
  <sheetViews>
    <sheetView topLeftCell="V1" zoomScale="85" zoomScaleNormal="85" workbookViewId="0">
      <selection activeCell="AJ4" sqref="AJ4"/>
    </sheetView>
  </sheetViews>
  <sheetFormatPr defaultColWidth="8.81640625" defaultRowHeight="14.5" x14ac:dyDescent="0.35"/>
  <cols>
    <col min="2" max="2" width="13.81640625" style="30" bestFit="1" customWidth="1"/>
    <col min="3" max="4" width="14.54296875" style="30" bestFit="1" customWidth="1"/>
    <col min="5" max="7" width="13.81640625" style="30" bestFit="1" customWidth="1"/>
    <col min="8" max="9" width="14.81640625" style="32" bestFit="1" customWidth="1"/>
    <col min="10" max="13" width="13.81640625" style="32" bestFit="1" customWidth="1"/>
    <col min="14" max="14" width="16.1796875" style="34" bestFit="1" customWidth="1"/>
    <col min="15" max="16" width="17.453125" style="34" bestFit="1" customWidth="1"/>
    <col min="17" max="17" width="16.1796875" style="34" bestFit="1" customWidth="1"/>
    <col min="18" max="19" width="15.81640625" style="34" bestFit="1" customWidth="1"/>
    <col min="22" max="22" width="20.1796875" bestFit="1" customWidth="1"/>
    <col min="23" max="23" width="22.453125" bestFit="1" customWidth="1"/>
    <col min="24" max="24" width="20" bestFit="1" customWidth="1"/>
    <col min="25" max="25" width="19.1796875" bestFit="1" customWidth="1"/>
    <col min="26" max="26" width="20.453125" bestFit="1" customWidth="1"/>
    <col min="27" max="27" width="14.54296875" bestFit="1" customWidth="1"/>
    <col min="30" max="30" width="13.81640625" style="30" bestFit="1" customWidth="1"/>
    <col min="31" max="32" width="14.54296875" style="30" bestFit="1" customWidth="1"/>
    <col min="33" max="35" width="13.81640625" style="30" bestFit="1" customWidth="1"/>
    <col min="36" max="37" width="14.81640625" style="32" bestFit="1" customWidth="1"/>
    <col min="38" max="41" width="13.81640625" style="32" bestFit="1" customWidth="1"/>
    <col min="42" max="42" width="16.1796875" style="34" bestFit="1" customWidth="1"/>
    <col min="43" max="44" width="17.453125" style="34" bestFit="1" customWidth="1"/>
    <col min="45" max="45" width="16.1796875" style="34" bestFit="1" customWidth="1"/>
    <col min="46" max="47" width="15.81640625" style="34" bestFit="1" customWidth="1"/>
    <col min="50" max="50" width="20.1796875" bestFit="1" customWidth="1"/>
    <col min="51" max="51" width="22.453125" bestFit="1" customWidth="1"/>
    <col min="52" max="52" width="20" bestFit="1" customWidth="1"/>
    <col min="53" max="53" width="19.1796875" bestFit="1" customWidth="1"/>
  </cols>
  <sheetData>
    <row r="1" spans="1:53" x14ac:dyDescent="0.35">
      <c r="A1" t="s">
        <v>115</v>
      </c>
      <c r="AC1" t="s">
        <v>115</v>
      </c>
    </row>
    <row r="2" spans="1:53" ht="15" thickBot="1" x14ac:dyDescent="0.4">
      <c r="B2" s="30" t="s">
        <v>126</v>
      </c>
      <c r="H2" s="32" t="s">
        <v>127</v>
      </c>
      <c r="N2" s="34" t="s">
        <v>128</v>
      </c>
      <c r="AD2" s="30" t="s">
        <v>126</v>
      </c>
      <c r="AJ2" s="32" t="s">
        <v>127</v>
      </c>
      <c r="AP2" s="34" t="s">
        <v>128</v>
      </c>
    </row>
    <row r="3" spans="1:53" ht="15" thickBot="1" x14ac:dyDescent="0.4">
      <c r="A3" s="1" t="s">
        <v>0</v>
      </c>
      <c r="B3" s="31" t="s">
        <v>1</v>
      </c>
      <c r="C3" s="31" t="s">
        <v>2</v>
      </c>
      <c r="D3" s="31" t="s">
        <v>3</v>
      </c>
      <c r="E3" s="31" t="s">
        <v>4</v>
      </c>
      <c r="F3" s="31" t="s">
        <v>5</v>
      </c>
      <c r="G3" s="31" t="s">
        <v>6</v>
      </c>
      <c r="H3" s="33" t="s">
        <v>1</v>
      </c>
      <c r="I3" s="33" t="s">
        <v>2</v>
      </c>
      <c r="J3" s="33" t="s">
        <v>3</v>
      </c>
      <c r="K3" s="33" t="s">
        <v>4</v>
      </c>
      <c r="L3" s="33" t="s">
        <v>5</v>
      </c>
      <c r="M3" s="33" t="s">
        <v>6</v>
      </c>
      <c r="N3" s="35" t="s">
        <v>1</v>
      </c>
      <c r="O3" s="35" t="s">
        <v>2</v>
      </c>
      <c r="P3" s="35" t="s">
        <v>3</v>
      </c>
      <c r="Q3" s="35" t="s">
        <v>4</v>
      </c>
      <c r="R3" s="35" t="s">
        <v>5</v>
      </c>
      <c r="S3" s="35" t="s">
        <v>6</v>
      </c>
      <c r="U3" s="67" t="s">
        <v>0</v>
      </c>
      <c r="V3" s="63" t="s">
        <v>138</v>
      </c>
      <c r="W3" s="64" t="s">
        <v>139</v>
      </c>
      <c r="X3" s="65" t="s">
        <v>140</v>
      </c>
      <c r="Y3" s="66" t="s">
        <v>141</v>
      </c>
      <c r="AC3" s="1" t="s">
        <v>0</v>
      </c>
      <c r="AD3" s="31" t="s">
        <v>1</v>
      </c>
      <c r="AE3" s="31" t="s">
        <v>2</v>
      </c>
      <c r="AF3" s="31" t="s">
        <v>3</v>
      </c>
      <c r="AG3" s="31" t="s">
        <v>4</v>
      </c>
      <c r="AH3" s="31" t="s">
        <v>5</v>
      </c>
      <c r="AI3" s="31" t="s">
        <v>6</v>
      </c>
      <c r="AJ3" s="33" t="s">
        <v>1</v>
      </c>
      <c r="AK3" s="33" t="s">
        <v>2</v>
      </c>
      <c r="AL3" s="33" t="s">
        <v>3</v>
      </c>
      <c r="AM3" s="33" t="s">
        <v>4</v>
      </c>
      <c r="AN3" s="33" t="s">
        <v>5</v>
      </c>
      <c r="AO3" s="33" t="s">
        <v>6</v>
      </c>
      <c r="AP3" s="35" t="s">
        <v>1</v>
      </c>
      <c r="AQ3" s="35" t="s">
        <v>2</v>
      </c>
      <c r="AR3" s="35" t="s">
        <v>3</v>
      </c>
      <c r="AS3" s="35" t="s">
        <v>4</v>
      </c>
      <c r="AT3" s="35" t="s">
        <v>5</v>
      </c>
      <c r="AU3" s="35" t="s">
        <v>6</v>
      </c>
      <c r="AW3" s="67" t="s">
        <v>0</v>
      </c>
      <c r="AX3" s="63" t="s">
        <v>138</v>
      </c>
      <c r="AY3" s="64" t="s">
        <v>139</v>
      </c>
      <c r="AZ3" s="65" t="s">
        <v>140</v>
      </c>
      <c r="BA3" s="66" t="s">
        <v>141</v>
      </c>
    </row>
    <row r="4" spans="1:53" x14ac:dyDescent="0.35">
      <c r="A4">
        <v>2023</v>
      </c>
      <c r="B4" s="51">
        <f>'Temp Relocation Housing Costs'!B4+'Temp Relocation Living Costs'!B4</f>
        <v>0</v>
      </c>
      <c r="C4" s="51">
        <f>'Temp Relocation Housing Costs'!C4+'Temp Relocation Living Costs'!C4</f>
        <v>0</v>
      </c>
      <c r="D4" s="51">
        <f>'Temp Relocation Housing Costs'!D4+'Temp Relocation Living Costs'!D4</f>
        <v>0</v>
      </c>
      <c r="E4" s="51">
        <f>'Temp Relocation Housing Costs'!E4+'Temp Relocation Living Costs'!E4</f>
        <v>0</v>
      </c>
      <c r="F4" s="51">
        <f>'Temp Relocation Housing Costs'!F4+'Temp Relocation Living Costs'!F4</f>
        <v>0</v>
      </c>
      <c r="G4" s="51">
        <f>'Temp Relocation Housing Costs'!G4+'Temp Relocation Living Costs'!G4</f>
        <v>0</v>
      </c>
      <c r="H4" s="52">
        <f>'Temp Relocation Housing Costs'!H4+'Temp Relocation Living Costs'!H4</f>
        <v>219736.51873886277</v>
      </c>
      <c r="I4" s="52">
        <f>'Temp Relocation Housing Costs'!I4+'Temp Relocation Living Costs'!I4</f>
        <v>252238.92108060495</v>
      </c>
      <c r="J4" s="52">
        <f>'Temp Relocation Housing Costs'!J4+'Temp Relocation Living Costs'!J4</f>
        <v>173752.25400503527</v>
      </c>
      <c r="K4" s="52">
        <f>'Temp Relocation Housing Costs'!K4+'Temp Relocation Living Costs'!K4</f>
        <v>156757.19581344503</v>
      </c>
      <c r="L4" s="52">
        <f>'Temp Relocation Housing Costs'!L4+'Temp Relocation Living Costs'!L4</f>
        <v>129116.88681835572</v>
      </c>
      <c r="M4" s="52">
        <f>'Temp Relocation Housing Costs'!M4+'Temp Relocation Living Costs'!M4</f>
        <v>54837.647755913684</v>
      </c>
      <c r="N4" s="53">
        <f>'Temp Relocation Housing Costs'!N4+'Temp Relocation Living Costs'!N4</f>
        <v>77603482.115196064</v>
      </c>
      <c r="O4" s="53">
        <f>'Temp Relocation Housing Costs'!O4+'Temp Relocation Living Costs'!O4</f>
        <v>149346446.99127257</v>
      </c>
      <c r="P4" s="53">
        <f>'Temp Relocation Housing Costs'!P4+'Temp Relocation Living Costs'!P4</f>
        <v>119303739.50359176</v>
      </c>
      <c r="Q4" s="53">
        <f>'Temp Relocation Housing Costs'!Q4+'Temp Relocation Living Costs'!Q4</f>
        <v>48757463.368210658</v>
      </c>
      <c r="R4" s="53">
        <f>'Temp Relocation Housing Costs'!R4+'Temp Relocation Living Costs'!R4</f>
        <v>31325013.440973215</v>
      </c>
      <c r="S4" s="53">
        <f>'Temp Relocation Housing Costs'!S4+'Temp Relocation Living Costs'!S4</f>
        <v>17738862.776247833</v>
      </c>
      <c r="U4" s="68">
        <v>2023</v>
      </c>
      <c r="V4" s="55">
        <f>SUM(B4:G4)</f>
        <v>0</v>
      </c>
      <c r="W4" s="56">
        <f>SUM(H4:M4)</f>
        <v>986439.42421221745</v>
      </c>
      <c r="X4" s="57">
        <f>SUM(N4:S4)</f>
        <v>444075008.19549215</v>
      </c>
      <c r="Y4" s="58">
        <f>SUM(V4:X4)</f>
        <v>445061447.61970437</v>
      </c>
      <c r="Z4" s="96">
        <f>Y4/1.0556^(U4-2022)</f>
        <v>421619408.50673014</v>
      </c>
      <c r="AA4" s="25">
        <f>SUM(Z:Z)</f>
        <v>11952162677.993183</v>
      </c>
      <c r="AC4">
        <v>2023</v>
      </c>
      <c r="AD4" s="51">
        <f>'Temp Relocation Housing Costs'!V4+'Temp Relocation Living Costs'!V4</f>
        <v>0</v>
      </c>
      <c r="AE4" s="51">
        <f>'Temp Relocation Housing Costs'!W4+'Temp Relocation Living Costs'!W4</f>
        <v>0</v>
      </c>
      <c r="AF4" s="51">
        <f>'Temp Relocation Housing Costs'!X4+'Temp Relocation Living Costs'!X4</f>
        <v>0</v>
      </c>
      <c r="AG4" s="51">
        <f>'Temp Relocation Housing Costs'!Y4+'Temp Relocation Living Costs'!Y4</f>
        <v>0</v>
      </c>
      <c r="AH4" s="51">
        <f>'Temp Relocation Housing Costs'!Z4+'Temp Relocation Living Costs'!Z4</f>
        <v>0</v>
      </c>
      <c r="AI4" s="51">
        <f>'Temp Relocation Housing Costs'!AA4+'Temp Relocation Living Costs'!AA4</f>
        <v>0</v>
      </c>
      <c r="AJ4" s="52">
        <f>'Temp Relocation Housing Costs'!AB4+'Temp Relocation Living Costs'!AB4</f>
        <v>204569.35305136873</v>
      </c>
      <c r="AK4" s="52">
        <f>'Temp Relocation Housing Costs'!AC4+'Temp Relocation Living Costs'!AC4</f>
        <v>230342.55853181524</v>
      </c>
      <c r="AL4" s="52">
        <f>'Temp Relocation Housing Costs'!AD4+'Temp Relocation Living Costs'!AD4</f>
        <v>157002.83905480278</v>
      </c>
      <c r="AM4" s="52">
        <f>'Temp Relocation Housing Costs'!AE4+'Temp Relocation Living Costs'!AE4</f>
        <v>156353.83091891152</v>
      </c>
      <c r="AN4" s="52">
        <f>'Temp Relocation Housing Costs'!AF4+'Temp Relocation Living Costs'!AF4</f>
        <v>126479.41851585206</v>
      </c>
      <c r="AO4" s="52">
        <f>'Temp Relocation Housing Costs'!AG4+'Temp Relocation Living Costs'!AG4</f>
        <v>50156.377592185927</v>
      </c>
      <c r="AP4" s="53">
        <f>'Temp Relocation Housing Costs'!AH4+'Temp Relocation Living Costs'!AH4</f>
        <v>72246953.860707581</v>
      </c>
      <c r="AQ4" s="53">
        <f>'Temp Relocation Housing Costs'!AI4+'Temp Relocation Living Costs'!AI4</f>
        <v>136381976.89805686</v>
      </c>
      <c r="AR4" s="53">
        <f>'Temp Relocation Housing Costs'!AJ4+'Temp Relocation Living Costs'!AJ4</f>
        <v>107803066.60871124</v>
      </c>
      <c r="AS4" s="53">
        <f>'Temp Relocation Housing Costs'!AK4+'Temp Relocation Living Costs'!AK4</f>
        <v>48632001.510034502</v>
      </c>
      <c r="AT4" s="53">
        <f>'Temp Relocation Housing Costs'!AL4+'Temp Relocation Living Costs'!AL4</f>
        <v>30685137.960221436</v>
      </c>
      <c r="AU4" s="53">
        <f>'Temp Relocation Housing Costs'!AM4+'Temp Relocation Living Costs'!AM4</f>
        <v>16224567.170015257</v>
      </c>
      <c r="AW4" s="68">
        <v>2023</v>
      </c>
      <c r="AX4" s="55">
        <f>SUM(AD4:AI4)</f>
        <v>0</v>
      </c>
      <c r="AY4" s="56">
        <f>SUM(AJ4:AO4)</f>
        <v>924904.37766493624</v>
      </c>
      <c r="AZ4" s="57">
        <f>SUM(AP4:AU4)</f>
        <v>411973704.00774688</v>
      </c>
      <c r="BA4" s="58">
        <f>SUM(AX4:AZ4)</f>
        <v>412898608.3854118</v>
      </c>
    </row>
    <row r="5" spans="1:53" x14ac:dyDescent="0.35">
      <c r="A5">
        <v>2024</v>
      </c>
      <c r="B5" s="51">
        <f>'Temp Relocation Housing Costs'!B5+'Temp Relocation Living Costs'!B5</f>
        <v>0</v>
      </c>
      <c r="C5" s="51">
        <f>'Temp Relocation Housing Costs'!C5+'Temp Relocation Living Costs'!C5</f>
        <v>0</v>
      </c>
      <c r="D5" s="51">
        <f>'Temp Relocation Housing Costs'!D5+'Temp Relocation Living Costs'!D5</f>
        <v>0</v>
      </c>
      <c r="E5" s="51">
        <f>'Temp Relocation Housing Costs'!E5+'Temp Relocation Living Costs'!E5</f>
        <v>0</v>
      </c>
      <c r="F5" s="51">
        <f>'Temp Relocation Housing Costs'!F5+'Temp Relocation Living Costs'!F5</f>
        <v>0</v>
      </c>
      <c r="G5" s="51">
        <f>'Temp Relocation Housing Costs'!G5+'Temp Relocation Living Costs'!G5</f>
        <v>0</v>
      </c>
      <c r="H5" s="52">
        <f>'Temp Relocation Housing Costs'!H5+'Temp Relocation Living Costs'!H5</f>
        <v>221062.26614385232</v>
      </c>
      <c r="I5" s="52">
        <f>'Temp Relocation Housing Costs'!I5+'Temp Relocation Living Costs'!I5</f>
        <v>253760.76686654551</v>
      </c>
      <c r="J5" s="52">
        <f>'Temp Relocation Housing Costs'!J5+'Temp Relocation Living Costs'!J5</f>
        <v>174800.56222972326</v>
      </c>
      <c r="K5" s="52">
        <f>'Temp Relocation Housing Costs'!K5+'Temp Relocation Living Costs'!K5</f>
        <v>157702.96689763194</v>
      </c>
      <c r="L5" s="52">
        <f>'Temp Relocation Housing Costs'!L5+'Temp Relocation Living Costs'!L5</f>
        <v>129895.89423424726</v>
      </c>
      <c r="M5" s="52">
        <f>'Temp Relocation Housing Costs'!M5+'Temp Relocation Living Costs'!M5</f>
        <v>55168.50249788096</v>
      </c>
      <c r="N5" s="53">
        <f>'Temp Relocation Housing Costs'!N5+'Temp Relocation Living Costs'!N5</f>
        <v>78681538.215026513</v>
      </c>
      <c r="O5" s="53">
        <f>'Temp Relocation Housing Costs'!O5+'Temp Relocation Living Costs'!O5</f>
        <v>151421145.75192806</v>
      </c>
      <c r="P5" s="53">
        <f>'Temp Relocation Housing Costs'!P5+'Temp Relocation Living Costs'!P5</f>
        <v>120961089.41365778</v>
      </c>
      <c r="Q5" s="53">
        <f>'Temp Relocation Housing Costs'!Q5+'Temp Relocation Living Costs'!Q5</f>
        <v>49434794.840506345</v>
      </c>
      <c r="R5" s="53">
        <f>'Temp Relocation Housing Costs'!R5+'Temp Relocation Living Costs'!R5</f>
        <v>31760175.896276221</v>
      </c>
      <c r="S5" s="53">
        <f>'Temp Relocation Housing Costs'!S5+'Temp Relocation Living Costs'!S5</f>
        <v>17985288.435235683</v>
      </c>
      <c r="U5" s="68">
        <v>2024</v>
      </c>
      <c r="V5" s="55">
        <f t="shared" ref="V5:V68" si="0">SUM(B5:G5)</f>
        <v>0</v>
      </c>
      <c r="W5" s="56">
        <f t="shared" ref="W5:W68" si="1">SUM(H5:M5)</f>
        <v>992390.95886988123</v>
      </c>
      <c r="X5" s="57">
        <f t="shared" ref="X5:X68" si="2">SUM(N5:S5)</f>
        <v>450244032.5526306</v>
      </c>
      <c r="Y5" s="58">
        <f t="shared" ref="Y5:Y68" si="3">SUM(V5:X5)</f>
        <v>451236423.51150048</v>
      </c>
      <c r="Z5" s="96">
        <f t="shared" ref="Z5:Z68" si="4">Y5/1.0556^(U5-2022)</f>
        <v>404953712.92432922</v>
      </c>
      <c r="AC5">
        <v>2024</v>
      </c>
      <c r="AD5" s="51">
        <f>'Temp Relocation Housing Costs'!V5+'Temp Relocation Living Costs'!V5</f>
        <v>0</v>
      </c>
      <c r="AE5" s="51">
        <f>'Temp Relocation Housing Costs'!W5+'Temp Relocation Living Costs'!W5</f>
        <v>0</v>
      </c>
      <c r="AF5" s="51">
        <f>'Temp Relocation Housing Costs'!X5+'Temp Relocation Living Costs'!X5</f>
        <v>0</v>
      </c>
      <c r="AG5" s="51">
        <f>'Temp Relocation Housing Costs'!Y5+'Temp Relocation Living Costs'!Y5</f>
        <v>0</v>
      </c>
      <c r="AH5" s="51">
        <f>'Temp Relocation Housing Costs'!Z5+'Temp Relocation Living Costs'!Z5</f>
        <v>0</v>
      </c>
      <c r="AI5" s="51">
        <f>'Temp Relocation Housing Costs'!AA5+'Temp Relocation Living Costs'!AA5</f>
        <v>0</v>
      </c>
      <c r="AJ5" s="52">
        <f>'Temp Relocation Housing Costs'!AB5+'Temp Relocation Living Costs'!AB5</f>
        <v>205803.59163175937</v>
      </c>
      <c r="AK5" s="52">
        <f>'Temp Relocation Housing Costs'!AC5+'Temp Relocation Living Costs'!AC5</f>
        <v>231732.29589083444</v>
      </c>
      <c r="AL5" s="52">
        <f>'Temp Relocation Housing Costs'!AD5+'Temp Relocation Living Costs'!AD5</f>
        <v>157950.09219072896</v>
      </c>
      <c r="AM5" s="52">
        <f>'Temp Relocation Housing Costs'!AE5+'Temp Relocation Living Costs'!AE5</f>
        <v>157297.1683613658</v>
      </c>
      <c r="AN5" s="52">
        <f>'Temp Relocation Housing Costs'!AF5+'Temp Relocation Living Costs'!AF5</f>
        <v>127242.51316140455</v>
      </c>
      <c r="AO5" s="52">
        <f>'Temp Relocation Housing Costs'!AG5+'Temp Relocation Living Costs'!AG5</f>
        <v>50458.988591113877</v>
      </c>
      <c r="AP5" s="53">
        <f>'Temp Relocation Housing Costs'!AH5+'Temp Relocation Living Costs'!AH5</f>
        <v>73250597.861992061</v>
      </c>
      <c r="AQ5" s="53">
        <f>'Temp Relocation Housing Costs'!AI5+'Temp Relocation Living Costs'!AI5</f>
        <v>138276575.15698078</v>
      </c>
      <c r="AR5" s="53">
        <f>'Temp Relocation Housing Costs'!AJ5+'Temp Relocation Living Costs'!AJ5</f>
        <v>109300650.87130187</v>
      </c>
      <c r="AS5" s="53">
        <f>'Temp Relocation Housing Costs'!AK5+'Temp Relocation Living Costs'!AK5</f>
        <v>49307590.084746011</v>
      </c>
      <c r="AT5" s="53">
        <f>'Temp Relocation Housing Costs'!AL5+'Temp Relocation Living Costs'!AL5</f>
        <v>31111411.359951749</v>
      </c>
      <c r="AU5" s="53">
        <f>'Temp Relocation Housing Costs'!AM5+'Temp Relocation Living Costs'!AM5</f>
        <v>16449956.458330693</v>
      </c>
      <c r="AW5" s="68">
        <v>2024</v>
      </c>
      <c r="AX5" s="55">
        <f t="shared" ref="AX5:AX68" si="5">SUM(AD5:AI5)</f>
        <v>0</v>
      </c>
      <c r="AY5" s="56">
        <f t="shared" ref="AY5:AY68" si="6">SUM(AJ5:AO5)</f>
        <v>930484.64982720697</v>
      </c>
      <c r="AZ5" s="57">
        <f t="shared" ref="AZ5:AZ68" si="7">SUM(AP5:AU5)</f>
        <v>417696781.79330313</v>
      </c>
      <c r="BA5" s="58">
        <f t="shared" ref="BA5:BA68" si="8">SUM(AX5:AZ5)</f>
        <v>418627266.44313031</v>
      </c>
    </row>
    <row r="6" spans="1:53" x14ac:dyDescent="0.35">
      <c r="A6">
        <v>2025</v>
      </c>
      <c r="B6" s="51">
        <f>'Temp Relocation Housing Costs'!B6+'Temp Relocation Living Costs'!B6</f>
        <v>0</v>
      </c>
      <c r="C6" s="51">
        <f>'Temp Relocation Housing Costs'!C6+'Temp Relocation Living Costs'!C6</f>
        <v>0</v>
      </c>
      <c r="D6" s="51">
        <f>'Temp Relocation Housing Costs'!D6+'Temp Relocation Living Costs'!D6</f>
        <v>0</v>
      </c>
      <c r="E6" s="51">
        <f>'Temp Relocation Housing Costs'!E6+'Temp Relocation Living Costs'!E6</f>
        <v>0</v>
      </c>
      <c r="F6" s="51">
        <f>'Temp Relocation Housing Costs'!F6+'Temp Relocation Living Costs'!F6</f>
        <v>0</v>
      </c>
      <c r="G6" s="51">
        <f>'Temp Relocation Housing Costs'!G6+'Temp Relocation Living Costs'!G6</f>
        <v>0</v>
      </c>
      <c r="H6" s="52">
        <f>'Temp Relocation Housing Costs'!H6+'Temp Relocation Living Costs'!H6</f>
        <v>222396.01224742841</v>
      </c>
      <c r="I6" s="52">
        <f>'Temp Relocation Housing Costs'!I6+'Temp Relocation Living Costs'!I6</f>
        <v>255291.79448131032</v>
      </c>
      <c r="J6" s="52">
        <f>'Temp Relocation Housing Costs'!J6+'Temp Relocation Living Costs'!J6</f>
        <v>175855.19526521876</v>
      </c>
      <c r="K6" s="52">
        <f>'Temp Relocation Housing Costs'!K6+'Temp Relocation Living Costs'!K6</f>
        <v>158654.44415013251</v>
      </c>
      <c r="L6" s="52">
        <f>'Temp Relocation Housing Costs'!L6+'Temp Relocation Living Costs'!L6</f>
        <v>130679.60167481386</v>
      </c>
      <c r="M6" s="52">
        <f>'Temp Relocation Housing Costs'!M6+'Temp Relocation Living Costs'!M6</f>
        <v>55501.353402425637</v>
      </c>
      <c r="N6" s="53">
        <f>'Temp Relocation Housing Costs'!N6+'Temp Relocation Living Costs'!N6</f>
        <v>79774570.510804668</v>
      </c>
      <c r="O6" s="53">
        <f>'Temp Relocation Housing Costs'!O6+'Temp Relocation Living Costs'!O6</f>
        <v>153524665.92102125</v>
      </c>
      <c r="P6" s="53">
        <f>'Temp Relocation Housing Costs'!P6+'Temp Relocation Living Costs'!P6</f>
        <v>122641462.98363443</v>
      </c>
      <c r="Q6" s="53">
        <f>'Temp Relocation Housing Costs'!Q6+'Temp Relocation Living Costs'!Q6</f>
        <v>50121535.701471381</v>
      </c>
      <c r="R6" s="53">
        <f>'Temp Relocation Housing Costs'!R6+'Temp Relocation Living Costs'!R6</f>
        <v>32201383.564069312</v>
      </c>
      <c r="S6" s="53">
        <f>'Temp Relocation Housing Costs'!S6+'Temp Relocation Living Costs'!S6</f>
        <v>18235137.403044041</v>
      </c>
      <c r="U6" s="68">
        <v>2025</v>
      </c>
      <c r="V6" s="55">
        <f t="shared" si="0"/>
        <v>0</v>
      </c>
      <c r="W6" s="56">
        <f t="shared" si="1"/>
        <v>998378.40122132946</v>
      </c>
      <c r="X6" s="57">
        <f t="shared" si="2"/>
        <v>456498756.08404511</v>
      </c>
      <c r="Y6" s="58">
        <f t="shared" si="3"/>
        <v>457497134.48526645</v>
      </c>
      <c r="Z6" s="96">
        <f t="shared" si="4"/>
        <v>388946827.61301214</v>
      </c>
      <c r="AC6">
        <v>2025</v>
      </c>
      <c r="AD6" s="51">
        <f>'Temp Relocation Housing Costs'!V6+'Temp Relocation Living Costs'!V6</f>
        <v>0</v>
      </c>
      <c r="AE6" s="51">
        <f>'Temp Relocation Housing Costs'!W6+'Temp Relocation Living Costs'!W6</f>
        <v>0</v>
      </c>
      <c r="AF6" s="51">
        <f>'Temp Relocation Housing Costs'!X6+'Temp Relocation Living Costs'!X6</f>
        <v>0</v>
      </c>
      <c r="AG6" s="51">
        <f>'Temp Relocation Housing Costs'!Y6+'Temp Relocation Living Costs'!Y6</f>
        <v>0</v>
      </c>
      <c r="AH6" s="51">
        <f>'Temp Relocation Housing Costs'!Z6+'Temp Relocation Living Costs'!Z6</f>
        <v>0</v>
      </c>
      <c r="AI6" s="51">
        <f>'Temp Relocation Housing Costs'!AA6+'Temp Relocation Living Costs'!AA6</f>
        <v>0</v>
      </c>
      <c r="AJ6" s="52">
        <f>'Temp Relocation Housing Costs'!AB6+'Temp Relocation Living Costs'!AB6</f>
        <v>207045.27680593659</v>
      </c>
      <c r="AK6" s="52">
        <f>'Temp Relocation Housing Costs'!AC6+'Temp Relocation Living Costs'!AC6</f>
        <v>233130.41802225244</v>
      </c>
      <c r="AL6" s="52">
        <f>'Temp Relocation Housing Costs'!AD6+'Temp Relocation Living Costs'!AD6</f>
        <v>158903.06043670626</v>
      </c>
      <c r="AM6" s="52">
        <f>'Temp Relocation Housing Costs'!AE6+'Temp Relocation Living Costs'!AE6</f>
        <v>158246.19728912049</v>
      </c>
      <c r="AN6" s="52">
        <f>'Temp Relocation Housing Costs'!AF6+'Temp Relocation Living Costs'!AF6</f>
        <v>128010.21182431348</v>
      </c>
      <c r="AO6" s="52">
        <f>'Temp Relocation Housing Costs'!AG6+'Temp Relocation Living Costs'!AG6</f>
        <v>50763.425348221906</v>
      </c>
      <c r="AP6" s="53">
        <f>'Temp Relocation Housing Costs'!AH6+'Temp Relocation Living Costs'!AH6</f>
        <v>74268184.337353125</v>
      </c>
      <c r="AQ6" s="53">
        <f>'Temp Relocation Housing Costs'!AI6+'Temp Relocation Living Costs'!AI6</f>
        <v>140197492.89480036</v>
      </c>
      <c r="AR6" s="53">
        <f>'Temp Relocation Housing Costs'!AJ6+'Temp Relocation Living Costs'!AJ6</f>
        <v>110819039.3530498</v>
      </c>
      <c r="AS6" s="53">
        <f>'Temp Relocation Housing Costs'!AK6+'Temp Relocation Living Costs'!AK6</f>
        <v>49992563.8360513</v>
      </c>
      <c r="AT6" s="53">
        <f>'Temp Relocation Housing Costs'!AL6+'Temp Relocation Living Costs'!AL6</f>
        <v>31543606.486726388</v>
      </c>
      <c r="AU6" s="53">
        <f>'Temp Relocation Housing Costs'!AM6+'Temp Relocation Living Costs'!AM6</f>
        <v>16678476.82131549</v>
      </c>
      <c r="AW6" s="68">
        <v>2025</v>
      </c>
      <c r="AX6" s="55">
        <f t="shared" si="5"/>
        <v>0</v>
      </c>
      <c r="AY6" s="56">
        <f t="shared" si="6"/>
        <v>936098.5897265512</v>
      </c>
      <c r="AZ6" s="57">
        <f t="shared" si="7"/>
        <v>423499363.72929645</v>
      </c>
      <c r="BA6" s="58">
        <f t="shared" si="8"/>
        <v>424435462.31902301</v>
      </c>
    </row>
    <row r="7" spans="1:53" x14ac:dyDescent="0.35">
      <c r="A7">
        <v>2026</v>
      </c>
      <c r="B7" s="51">
        <f>'Temp Relocation Housing Costs'!B7+'Temp Relocation Living Costs'!B7</f>
        <v>0</v>
      </c>
      <c r="C7" s="51">
        <f>'Temp Relocation Housing Costs'!C7+'Temp Relocation Living Costs'!C7</f>
        <v>0</v>
      </c>
      <c r="D7" s="51">
        <f>'Temp Relocation Housing Costs'!D7+'Temp Relocation Living Costs'!D7</f>
        <v>0</v>
      </c>
      <c r="E7" s="51">
        <f>'Temp Relocation Housing Costs'!E7+'Temp Relocation Living Costs'!E7</f>
        <v>0</v>
      </c>
      <c r="F7" s="51">
        <f>'Temp Relocation Housing Costs'!F7+'Temp Relocation Living Costs'!F7</f>
        <v>0</v>
      </c>
      <c r="G7" s="51">
        <f>'Temp Relocation Housing Costs'!G7+'Temp Relocation Living Costs'!G7</f>
        <v>0</v>
      </c>
      <c r="H7" s="52">
        <f>'Temp Relocation Housing Costs'!H7+'Temp Relocation Living Costs'!H7</f>
        <v>223737.80530854198</v>
      </c>
      <c r="I7" s="52">
        <f>'Temp Relocation Housing Costs'!I7+'Temp Relocation Living Costs'!I7</f>
        <v>256832.05932208974</v>
      </c>
      <c r="J7" s="52">
        <f>'Temp Relocation Housing Costs'!J7+'Temp Relocation Living Costs'!J7</f>
        <v>176916.19127132127</v>
      </c>
      <c r="K7" s="52">
        <f>'Temp Relocation Housing Costs'!K7+'Temp Relocation Living Costs'!K7</f>
        <v>159611.66199825934</v>
      </c>
      <c r="L7" s="52">
        <f>'Temp Relocation Housing Costs'!L7+'Temp Relocation Living Costs'!L7</f>
        <v>131468.03749695115</v>
      </c>
      <c r="M7" s="52">
        <f>'Temp Relocation Housing Costs'!M7+'Temp Relocation Living Costs'!M7</f>
        <v>55836.212513095903</v>
      </c>
      <c r="N7" s="53">
        <f>'Temp Relocation Housing Costs'!N7+'Temp Relocation Living Costs'!N7</f>
        <v>80882787.049630418</v>
      </c>
      <c r="O7" s="53">
        <f>'Temp Relocation Housing Costs'!O7+'Temp Relocation Living Costs'!O7</f>
        <v>155657407.88129702</v>
      </c>
      <c r="P7" s="53">
        <f>'Temp Relocation Housing Costs'!P7+'Temp Relocation Living Costs'!P7</f>
        <v>124345180.05480112</v>
      </c>
      <c r="Q7" s="53">
        <f>'Temp Relocation Housing Costs'!Q7+'Temp Relocation Living Costs'!Q7</f>
        <v>50817816.664941974</v>
      </c>
      <c r="R7" s="53">
        <f>'Temp Relocation Housing Costs'!R7+'Temp Relocation Living Costs'!R7</f>
        <v>32648720.423550613</v>
      </c>
      <c r="S7" s="53">
        <f>'Temp Relocation Housing Costs'!S7+'Temp Relocation Living Costs'!S7</f>
        <v>18488457.235772893</v>
      </c>
      <c r="U7" s="68">
        <v>2026</v>
      </c>
      <c r="V7" s="55">
        <f t="shared" si="0"/>
        <v>0</v>
      </c>
      <c r="W7" s="56">
        <f t="shared" si="1"/>
        <v>1004401.9679102595</v>
      </c>
      <c r="X7" s="57">
        <f t="shared" si="2"/>
        <v>462840369.30999404</v>
      </c>
      <c r="Y7" s="58">
        <f t="shared" si="3"/>
        <v>463844771.27790427</v>
      </c>
      <c r="Z7" s="96">
        <f t="shared" si="4"/>
        <v>373572706.77148664</v>
      </c>
      <c r="AC7">
        <v>2026</v>
      </c>
      <c r="AD7" s="51">
        <f>'Temp Relocation Housing Costs'!V7+'Temp Relocation Living Costs'!V7</f>
        <v>0</v>
      </c>
      <c r="AE7" s="51">
        <f>'Temp Relocation Housing Costs'!W7+'Temp Relocation Living Costs'!W7</f>
        <v>0</v>
      </c>
      <c r="AF7" s="51">
        <f>'Temp Relocation Housing Costs'!X7+'Temp Relocation Living Costs'!X7</f>
        <v>0</v>
      </c>
      <c r="AG7" s="51">
        <f>'Temp Relocation Housing Costs'!Y7+'Temp Relocation Living Costs'!Y7</f>
        <v>0</v>
      </c>
      <c r="AH7" s="51">
        <f>'Temp Relocation Housing Costs'!Z7+'Temp Relocation Living Costs'!Z7</f>
        <v>0</v>
      </c>
      <c r="AI7" s="51">
        <f>'Temp Relocation Housing Costs'!AA7+'Temp Relocation Living Costs'!AA7</f>
        <v>0</v>
      </c>
      <c r="AJ7" s="52">
        <f>'Temp Relocation Housing Costs'!AB7+'Temp Relocation Living Costs'!AB7</f>
        <v>208294.45350180945</v>
      </c>
      <c r="AK7" s="52">
        <f>'Temp Relocation Housing Costs'!AC7+'Temp Relocation Living Costs'!AC7</f>
        <v>234536.9755143389</v>
      </c>
      <c r="AL7" s="52">
        <f>'Temp Relocation Housing Costs'!AD7+'Temp Relocation Living Costs'!AD7</f>
        <v>159861.77827399585</v>
      </c>
      <c r="AM7" s="52">
        <f>'Temp Relocation Housing Costs'!AE7+'Temp Relocation Living Costs'!AE7</f>
        <v>159200.95204090045</v>
      </c>
      <c r="AN7" s="52">
        <f>'Temp Relocation Housing Costs'!AF7+'Temp Relocation Living Costs'!AF7</f>
        <v>128782.54228222856</v>
      </c>
      <c r="AO7" s="52">
        <f>'Temp Relocation Housing Costs'!AG7+'Temp Relocation Living Costs'!AG7</f>
        <v>51069.69887894881</v>
      </c>
      <c r="AP7" s="53">
        <f>'Temp Relocation Housing Costs'!AH7+'Temp Relocation Living Costs'!AH7</f>
        <v>75299906.973579243</v>
      </c>
      <c r="AQ7" s="53">
        <f>'Temp Relocation Housing Costs'!AI7+'Temp Relocation Living Costs'!AI7</f>
        <v>142145095.73782513</v>
      </c>
      <c r="AR7" s="53">
        <f>'Temp Relocation Housing Costs'!AJ7+'Temp Relocation Living Costs'!AJ7</f>
        <v>112358521.06309167</v>
      </c>
      <c r="AS7" s="53">
        <f>'Temp Relocation Housing Costs'!AK7+'Temp Relocation Living Costs'!AK7</f>
        <v>50687053.141436033</v>
      </c>
      <c r="AT7" s="53">
        <f>'Temp Relocation Housing Costs'!AL7+'Temp Relocation Living Costs'!AL7</f>
        <v>31981805.604301911</v>
      </c>
      <c r="AU7" s="53">
        <f>'Temp Relocation Housing Costs'!AM7+'Temp Relocation Living Costs'!AM7</f>
        <v>16910171.75539602</v>
      </c>
      <c r="AW7" s="68">
        <v>2026</v>
      </c>
      <c r="AX7" s="55">
        <f t="shared" si="5"/>
        <v>0</v>
      </c>
      <c r="AY7" s="56">
        <f t="shared" si="6"/>
        <v>941746.40049222205</v>
      </c>
      <c r="AZ7" s="57">
        <f t="shared" si="7"/>
        <v>429382554.27563006</v>
      </c>
      <c r="BA7" s="58">
        <f t="shared" si="8"/>
        <v>430324300.67612231</v>
      </c>
    </row>
    <row r="8" spans="1:53" x14ac:dyDescent="0.35">
      <c r="A8">
        <v>2027</v>
      </c>
      <c r="B8" s="51">
        <f>'Temp Relocation Housing Costs'!B8+'Temp Relocation Living Costs'!B8</f>
        <v>0</v>
      </c>
      <c r="C8" s="51">
        <f>'Temp Relocation Housing Costs'!C8+'Temp Relocation Living Costs'!C8</f>
        <v>0</v>
      </c>
      <c r="D8" s="51">
        <f>'Temp Relocation Housing Costs'!D8+'Temp Relocation Living Costs'!D8</f>
        <v>0</v>
      </c>
      <c r="E8" s="51">
        <f>'Temp Relocation Housing Costs'!E8+'Temp Relocation Living Costs'!E8</f>
        <v>0</v>
      </c>
      <c r="F8" s="51">
        <f>'Temp Relocation Housing Costs'!F8+'Temp Relocation Living Costs'!F8</f>
        <v>0</v>
      </c>
      <c r="G8" s="51">
        <f>'Temp Relocation Housing Costs'!G8+'Temp Relocation Living Costs'!G8</f>
        <v>0</v>
      </c>
      <c r="H8" s="52">
        <f>'Temp Relocation Housing Costs'!H8+'Temp Relocation Living Costs'!H8</f>
        <v>225087.69387730726</v>
      </c>
      <c r="I8" s="52">
        <f>'Temp Relocation Housing Costs'!I8+'Temp Relocation Living Costs'!I8</f>
        <v>258381.61712030455</v>
      </c>
      <c r="J8" s="52">
        <f>'Temp Relocation Housing Costs'!J8+'Temp Relocation Living Costs'!J8</f>
        <v>177983.5886380618</v>
      </c>
      <c r="K8" s="52">
        <f>'Temp Relocation Housing Costs'!K8+'Temp Relocation Living Costs'!K8</f>
        <v>160574.65507703723</v>
      </c>
      <c r="L8" s="52">
        <f>'Temp Relocation Housing Costs'!L8+'Temp Relocation Living Costs'!L8</f>
        <v>132261.23022864174</v>
      </c>
      <c r="M8" s="52">
        <f>'Temp Relocation Housing Costs'!M8+'Temp Relocation Living Costs'!M8</f>
        <v>56173.091946102904</v>
      </c>
      <c r="N8" s="53">
        <f>'Temp Relocation Housing Costs'!N8+'Temp Relocation Living Costs'!N8</f>
        <v>82006398.76876314</v>
      </c>
      <c r="O8" s="53">
        <f>'Temp Relocation Housing Costs'!O8+'Temp Relocation Living Costs'!O8</f>
        <v>157819777.57755798</v>
      </c>
      <c r="P8" s="53">
        <f>'Temp Relocation Housing Costs'!P8+'Temp Relocation Living Costs'!P8</f>
        <v>126072564.911625</v>
      </c>
      <c r="Q8" s="53">
        <f>'Temp Relocation Housing Costs'!Q8+'Temp Relocation Living Costs'!Q8</f>
        <v>51523770.260611594</v>
      </c>
      <c r="R8" s="53">
        <f>'Temp Relocation Housing Costs'!R8+'Temp Relocation Living Costs'!R8</f>
        <v>33102271.620544843</v>
      </c>
      <c r="S8" s="53">
        <f>'Temp Relocation Housing Costs'!S8+'Temp Relocation Living Costs'!S8</f>
        <v>18745296.150164548</v>
      </c>
      <c r="U8" s="68">
        <v>2027</v>
      </c>
      <c r="V8" s="55">
        <f t="shared" si="0"/>
        <v>0</v>
      </c>
      <c r="W8" s="56">
        <f t="shared" si="1"/>
        <v>1010461.8768874556</v>
      </c>
      <c r="X8" s="57">
        <f t="shared" si="2"/>
        <v>469270079.28926712</v>
      </c>
      <c r="Y8" s="58">
        <f t="shared" si="3"/>
        <v>470280541.16615456</v>
      </c>
      <c r="Z8" s="96">
        <f t="shared" si="4"/>
        <v>358806334.42266029</v>
      </c>
      <c r="AC8">
        <v>2027</v>
      </c>
      <c r="AD8" s="51">
        <f>'Temp Relocation Housing Costs'!V8+'Temp Relocation Living Costs'!V8</f>
        <v>0</v>
      </c>
      <c r="AE8" s="51">
        <f>'Temp Relocation Housing Costs'!W8+'Temp Relocation Living Costs'!W8</f>
        <v>0</v>
      </c>
      <c r="AF8" s="51">
        <f>'Temp Relocation Housing Costs'!X8+'Temp Relocation Living Costs'!X8</f>
        <v>0</v>
      </c>
      <c r="AG8" s="51">
        <f>'Temp Relocation Housing Costs'!Y8+'Temp Relocation Living Costs'!Y8</f>
        <v>0</v>
      </c>
      <c r="AH8" s="51">
        <f>'Temp Relocation Housing Costs'!Z8+'Temp Relocation Living Costs'!Z8</f>
        <v>0</v>
      </c>
      <c r="AI8" s="51">
        <f>'Temp Relocation Housing Costs'!AA8+'Temp Relocation Living Costs'!AA8</f>
        <v>0</v>
      </c>
      <c r="AJ8" s="52">
        <f>'Temp Relocation Housing Costs'!AB8+'Temp Relocation Living Costs'!AB8</f>
        <v>209551.16691835318</v>
      </c>
      <c r="AK8" s="52">
        <f>'Temp Relocation Housing Costs'!AC8+'Temp Relocation Living Costs'!AC8</f>
        <v>235952.01926058001</v>
      </c>
      <c r="AL8" s="52">
        <f>'Temp Relocation Housing Costs'!AD8+'Temp Relocation Living Costs'!AD8</f>
        <v>160826.28039189658</v>
      </c>
      <c r="AM8" s="52">
        <f>'Temp Relocation Housing Costs'!AE8+'Temp Relocation Living Costs'!AE8</f>
        <v>160161.46716260823</v>
      </c>
      <c r="AN8" s="52">
        <f>'Temp Relocation Housing Costs'!AF8+'Temp Relocation Living Costs'!AF8</f>
        <v>129559.53248039188</v>
      </c>
      <c r="AO8" s="52">
        <f>'Temp Relocation Housing Costs'!AG8+'Temp Relocation Living Costs'!AG8</f>
        <v>51377.820265193332</v>
      </c>
      <c r="AP8" s="53">
        <f>'Temp Relocation Housing Costs'!AH8+'Temp Relocation Living Costs'!AH8</f>
        <v>76345962.148127109</v>
      </c>
      <c r="AQ8" s="53">
        <f>'Temp Relocation Housing Costs'!AI8+'Temp Relocation Living Costs'!AI8</f>
        <v>144119754.3915911</v>
      </c>
      <c r="AR8" s="53">
        <f>'Temp Relocation Housing Costs'!AJ8+'Temp Relocation Living Costs'!AJ8</f>
        <v>113919389.02543628</v>
      </c>
      <c r="AS8" s="53">
        <f>'Temp Relocation Housing Costs'!AK8+'Temp Relocation Living Costs'!AK8</f>
        <v>51391190.189570569</v>
      </c>
      <c r="AT8" s="53">
        <f>'Temp Relocation Housing Costs'!AL8+'Temp Relocation Living Costs'!AL8</f>
        <v>32426092.119230825</v>
      </c>
      <c r="AU8" s="53">
        <f>'Temp Relocation Housing Costs'!AM8+'Temp Relocation Living Costs'!AM8</f>
        <v>17145085.361244582</v>
      </c>
      <c r="AW8" s="68">
        <v>2027</v>
      </c>
      <c r="AX8" s="55">
        <f t="shared" si="5"/>
        <v>0</v>
      </c>
      <c r="AY8" s="56">
        <f t="shared" si="6"/>
        <v>947428.28647902317</v>
      </c>
      <c r="AZ8" s="57">
        <f t="shared" si="7"/>
        <v>435347473.23520041</v>
      </c>
      <c r="BA8" s="58">
        <f t="shared" si="8"/>
        <v>436294901.5216794</v>
      </c>
    </row>
    <row r="9" spans="1:53" x14ac:dyDescent="0.35">
      <c r="A9">
        <v>2028</v>
      </c>
      <c r="B9" s="51">
        <f>'Temp Relocation Housing Costs'!B9+'Temp Relocation Living Costs'!B9</f>
        <v>0</v>
      </c>
      <c r="C9" s="51">
        <f>'Temp Relocation Housing Costs'!C9+'Temp Relocation Living Costs'!C9</f>
        <v>0</v>
      </c>
      <c r="D9" s="51">
        <f>'Temp Relocation Housing Costs'!D9+'Temp Relocation Living Costs'!D9</f>
        <v>0</v>
      </c>
      <c r="E9" s="51">
        <f>'Temp Relocation Housing Costs'!E9+'Temp Relocation Living Costs'!E9</f>
        <v>0</v>
      </c>
      <c r="F9" s="51">
        <f>'Temp Relocation Housing Costs'!F9+'Temp Relocation Living Costs'!F9</f>
        <v>0</v>
      </c>
      <c r="G9" s="51">
        <f>'Temp Relocation Housing Costs'!G9+'Temp Relocation Living Costs'!G9</f>
        <v>0</v>
      </c>
      <c r="H9" s="52">
        <f>'Temp Relocation Housing Costs'!H9+'Temp Relocation Living Costs'!H9</f>
        <v>226445.72679675827</v>
      </c>
      <c r="I9" s="52">
        <f>'Temp Relocation Housing Costs'!I9+'Temp Relocation Living Costs'!I9</f>
        <v>259940.52394362303</v>
      </c>
      <c r="J9" s="52">
        <f>'Temp Relocation Housing Costs'!J9+'Temp Relocation Living Costs'!J9</f>
        <v>179057.42598709193</v>
      </c>
      <c r="K9" s="52">
        <f>'Temp Relocation Housing Costs'!K9+'Temp Relocation Living Costs'!K9</f>
        <v>161543.45823045599</v>
      </c>
      <c r="L9" s="52">
        <f>'Temp Relocation Housing Costs'!L9+'Temp Relocation Living Costs'!L9</f>
        <v>133059.20856998759</v>
      </c>
      <c r="M9" s="52">
        <f>'Temp Relocation Housing Costs'!M9+'Temp Relocation Living Costs'!M9</f>
        <v>56512.003890759166</v>
      </c>
      <c r="N9" s="53">
        <f>'Temp Relocation Housing Costs'!N9+'Temp Relocation Living Costs'!N9</f>
        <v>83145619.535771504</v>
      </c>
      <c r="O9" s="53">
        <f>'Temp Relocation Housing Costs'!O9+'Temp Relocation Living Costs'!O9</f>
        <v>160012186.59393197</v>
      </c>
      <c r="P9" s="53">
        <f>'Temp Relocation Housing Costs'!P9+'Temp Relocation Living Costs'!P9</f>
        <v>127823946.34348519</v>
      </c>
      <c r="Q9" s="53">
        <f>'Temp Relocation Housing Costs'!Q9+'Temp Relocation Living Costs'!Q9</f>
        <v>52239530.859256662</v>
      </c>
      <c r="R9" s="53">
        <f>'Temp Relocation Housing Costs'!R9+'Temp Relocation Living Costs'!R9</f>
        <v>33562123.483709946</v>
      </c>
      <c r="S9" s="53">
        <f>'Temp Relocation Housing Costs'!S9+'Temp Relocation Living Costs'!S9</f>
        <v>19005703.032781169</v>
      </c>
      <c r="U9" s="68">
        <v>2028</v>
      </c>
      <c r="V9" s="55">
        <f t="shared" si="0"/>
        <v>0</v>
      </c>
      <c r="W9" s="56">
        <f t="shared" si="1"/>
        <v>1016558.347418676</v>
      </c>
      <c r="X9" s="57">
        <f t="shared" si="2"/>
        <v>475789109.84893644</v>
      </c>
      <c r="Y9" s="58">
        <f t="shared" si="3"/>
        <v>476805668.1963551</v>
      </c>
      <c r="Z9" s="96">
        <f t="shared" si="4"/>
        <v>344623683.6901077</v>
      </c>
      <c r="AC9">
        <v>2028</v>
      </c>
      <c r="AD9" s="51">
        <f>'Temp Relocation Housing Costs'!V9+'Temp Relocation Living Costs'!V9</f>
        <v>0</v>
      </c>
      <c r="AE9" s="51">
        <f>'Temp Relocation Housing Costs'!W9+'Temp Relocation Living Costs'!W9</f>
        <v>0</v>
      </c>
      <c r="AF9" s="51">
        <f>'Temp Relocation Housing Costs'!X9+'Temp Relocation Living Costs'!X9</f>
        <v>0</v>
      </c>
      <c r="AG9" s="51">
        <f>'Temp Relocation Housing Costs'!Y9+'Temp Relocation Living Costs'!Y9</f>
        <v>0</v>
      </c>
      <c r="AH9" s="51">
        <f>'Temp Relocation Housing Costs'!Z9+'Temp Relocation Living Costs'!Z9</f>
        <v>0</v>
      </c>
      <c r="AI9" s="51">
        <f>'Temp Relocation Housing Costs'!AA9+'Temp Relocation Living Costs'!AA9</f>
        <v>0</v>
      </c>
      <c r="AJ9" s="52">
        <f>'Temp Relocation Housing Costs'!AB9+'Temp Relocation Living Costs'!AB9</f>
        <v>210815.46252724424</v>
      </c>
      <c r="AK9" s="52">
        <f>'Temp Relocation Housing Costs'!AC9+'Temp Relocation Living Costs'!AC9</f>
        <v>237375.6004615206</v>
      </c>
      <c r="AL9" s="52">
        <f>'Temp Relocation Housing Costs'!AD9+'Temp Relocation Living Costs'!AD9</f>
        <v>161796.60168900003</v>
      </c>
      <c r="AM9" s="52">
        <f>'Temp Relocation Housing Costs'!AE9+'Temp Relocation Living Costs'!AE9</f>
        <v>161127.77740857369</v>
      </c>
      <c r="AN9" s="52">
        <f>'Temp Relocation Housing Costs'!AF9+'Temp Relocation Living Costs'!AF9</f>
        <v>130341.21053264898</v>
      </c>
      <c r="AO9" s="52">
        <f>'Temp Relocation Housing Costs'!AG9+'Temp Relocation Living Costs'!AG9</f>
        <v>51687.800655715262</v>
      </c>
      <c r="AP9" s="53">
        <f>'Temp Relocation Housing Costs'!AH9+'Temp Relocation Living Costs'!AH9</f>
        <v>77406548.966499984</v>
      </c>
      <c r="AQ9" s="53">
        <f>'Temp Relocation Housing Costs'!AI9+'Temp Relocation Living Costs'!AI9</f>
        <v>146121844.71142095</v>
      </c>
      <c r="AR9" s="53">
        <f>'Temp Relocation Housing Costs'!AJ9+'Temp Relocation Living Costs'!AJ9</f>
        <v>115501940.33473869</v>
      </c>
      <c r="AS9" s="53">
        <f>'Temp Relocation Housing Costs'!AK9+'Temp Relocation Living Costs'!AK9</f>
        <v>52105109.005470768</v>
      </c>
      <c r="AT9" s="53">
        <f>'Temp Relocation Housing Costs'!AL9+'Temp Relocation Living Costs'!AL9</f>
        <v>32876550.596737154</v>
      </c>
      <c r="AU9" s="53">
        <f>'Temp Relocation Housing Costs'!AM9+'Temp Relocation Living Costs'!AM9</f>
        <v>17383262.352173496</v>
      </c>
      <c r="AW9" s="68">
        <v>2028</v>
      </c>
      <c r="AX9" s="55">
        <f t="shared" si="5"/>
        <v>0</v>
      </c>
      <c r="AY9" s="56">
        <f t="shared" si="6"/>
        <v>953144.45327470277</v>
      </c>
      <c r="AZ9" s="57">
        <f t="shared" si="7"/>
        <v>441395255.96704102</v>
      </c>
      <c r="BA9" s="58">
        <f t="shared" si="8"/>
        <v>442348400.42031574</v>
      </c>
    </row>
    <row r="10" spans="1:53" x14ac:dyDescent="0.35">
      <c r="A10">
        <v>2029</v>
      </c>
      <c r="B10" s="51">
        <f>'Temp Relocation Housing Costs'!B10+'Temp Relocation Living Costs'!B10</f>
        <v>0</v>
      </c>
      <c r="C10" s="51">
        <f>'Temp Relocation Housing Costs'!C10+'Temp Relocation Living Costs'!C10</f>
        <v>0</v>
      </c>
      <c r="D10" s="51">
        <f>'Temp Relocation Housing Costs'!D10+'Temp Relocation Living Costs'!D10</f>
        <v>0</v>
      </c>
      <c r="E10" s="51">
        <f>'Temp Relocation Housing Costs'!E10+'Temp Relocation Living Costs'!E10</f>
        <v>0</v>
      </c>
      <c r="F10" s="51">
        <f>'Temp Relocation Housing Costs'!F10+'Temp Relocation Living Costs'!F10</f>
        <v>0</v>
      </c>
      <c r="G10" s="51">
        <f>'Temp Relocation Housing Costs'!G10+'Temp Relocation Living Costs'!G10</f>
        <v>0</v>
      </c>
      <c r="H10" s="52">
        <f>'Temp Relocation Housing Costs'!H10+'Temp Relocation Living Costs'!H10</f>
        <v>227811.95320461606</v>
      </c>
      <c r="I10" s="52">
        <f>'Temp Relocation Housing Costs'!I10+'Temp Relocation Living Costs'!I10</f>
        <v>261508.83619798909</v>
      </c>
      <c r="J10" s="52">
        <f>'Temp Relocation Housing Costs'!J10+'Temp Relocation Living Costs'!J10</f>
        <v>180137.74217308109</v>
      </c>
      <c r="K10" s="52">
        <f>'Temp Relocation Housing Costs'!K10+'Temp Relocation Living Costs'!K10</f>
        <v>162518.1065127317</v>
      </c>
      <c r="L10" s="52">
        <f>'Temp Relocation Housing Costs'!L10+'Temp Relocation Living Costs'!L10</f>
        <v>133862.00139424848</v>
      </c>
      <c r="M10" s="52">
        <f>'Temp Relocation Housing Costs'!M10+'Temp Relocation Living Costs'!M10</f>
        <v>56852.960609919595</v>
      </c>
      <c r="N10" s="53">
        <f>'Temp Relocation Housing Costs'!N10+'Temp Relocation Living Costs'!N10</f>
        <v>84300666.189240783</v>
      </c>
      <c r="O10" s="53">
        <f>'Temp Relocation Housing Costs'!O10+'Temp Relocation Living Costs'!O10</f>
        <v>162235052.23221266</v>
      </c>
      <c r="P10" s="53">
        <f>'Temp Relocation Housing Costs'!P10+'Temp Relocation Living Costs'!P10</f>
        <v>129599657.70725414</v>
      </c>
      <c r="Q10" s="53">
        <f>'Temp Relocation Housing Costs'!Q10+'Temp Relocation Living Costs'!Q10</f>
        <v>52965234.698312543</v>
      </c>
      <c r="R10" s="53">
        <f>'Temp Relocation Housing Costs'!R10+'Temp Relocation Living Costs'!R10</f>
        <v>34028363.540968813</v>
      </c>
      <c r="S10" s="53">
        <f>'Temp Relocation Housing Costs'!S10+'Temp Relocation Living Costs'!S10</f>
        <v>19269727.449309818</v>
      </c>
      <c r="U10" s="68">
        <v>2029</v>
      </c>
      <c r="V10" s="55">
        <f t="shared" si="0"/>
        <v>0</v>
      </c>
      <c r="W10" s="56">
        <f t="shared" si="1"/>
        <v>1022691.600092586</v>
      </c>
      <c r="X10" s="57">
        <f t="shared" si="2"/>
        <v>482398701.81729877</v>
      </c>
      <c r="Y10" s="58">
        <f t="shared" si="3"/>
        <v>483421393.41739136</v>
      </c>
      <c r="Z10" s="96">
        <f t="shared" si="4"/>
        <v>331001677.68516785</v>
      </c>
      <c r="AC10">
        <v>2029</v>
      </c>
      <c r="AD10" s="51">
        <f>'Temp Relocation Housing Costs'!V10+'Temp Relocation Living Costs'!V10</f>
        <v>0</v>
      </c>
      <c r="AE10" s="51">
        <f>'Temp Relocation Housing Costs'!W10+'Temp Relocation Living Costs'!W10</f>
        <v>0</v>
      </c>
      <c r="AF10" s="51">
        <f>'Temp Relocation Housing Costs'!X10+'Temp Relocation Living Costs'!X10</f>
        <v>0</v>
      </c>
      <c r="AG10" s="51">
        <f>'Temp Relocation Housing Costs'!Y10+'Temp Relocation Living Costs'!Y10</f>
        <v>0</v>
      </c>
      <c r="AH10" s="51">
        <f>'Temp Relocation Housing Costs'!Z10+'Temp Relocation Living Costs'!Z10</f>
        <v>0</v>
      </c>
      <c r="AI10" s="51">
        <f>'Temp Relocation Housing Costs'!AA10+'Temp Relocation Living Costs'!AA10</f>
        <v>0</v>
      </c>
      <c r="AJ10" s="52">
        <f>'Temp Relocation Housing Costs'!AB10+'Temp Relocation Living Costs'!AB10</f>
        <v>212087.38607450546</v>
      </c>
      <c r="AK10" s="52">
        <f>'Temp Relocation Housing Costs'!AC10+'Temp Relocation Living Costs'!AC10</f>
        <v>238807.77062661588</v>
      </c>
      <c r="AL10" s="52">
        <f>'Temp Relocation Housing Costs'!AD10+'Temp Relocation Living Costs'!AD10</f>
        <v>162772.77727445311</v>
      </c>
      <c r="AM10" s="52">
        <f>'Temp Relocation Housing Costs'!AE10+'Temp Relocation Living Costs'!AE10</f>
        <v>162099.91774281202</v>
      </c>
      <c r="AN10" s="52">
        <f>'Temp Relocation Housing Costs'!AF10+'Temp Relocation Living Costs'!AF10</f>
        <v>131127.60472246597</v>
      </c>
      <c r="AO10" s="52">
        <f>'Temp Relocation Housing Costs'!AG10+'Temp Relocation Living Costs'!AG10</f>
        <v>51999.65126653872</v>
      </c>
      <c r="AP10" s="53">
        <f>'Temp Relocation Housing Costs'!AH10+'Temp Relocation Living Costs'!AH10</f>
        <v>78481869.300145403</v>
      </c>
      <c r="AQ10" s="53">
        <f>'Temp Relocation Housing Costs'!AI10+'Temp Relocation Living Costs'!AI10</f>
        <v>148151747.77396378</v>
      </c>
      <c r="AR10" s="53">
        <f>'Temp Relocation Housing Costs'!AJ10+'Temp Relocation Living Costs'!AJ10</f>
        <v>117106476.21284895</v>
      </c>
      <c r="AS10" s="53">
        <f>'Temp Relocation Housing Costs'!AK10+'Temp Relocation Living Costs'!AK10</f>
        <v>52828945.476008192</v>
      </c>
      <c r="AT10" s="53">
        <f>'Temp Relocation Housing Costs'!AL10+'Temp Relocation Living Costs'!AL10</f>
        <v>33333266.776812498</v>
      </c>
      <c r="AU10" s="53">
        <f>'Temp Relocation Housing Costs'!AM10+'Temp Relocation Living Costs'!AM10</f>
        <v>17624748.062645815</v>
      </c>
      <c r="AW10" s="68">
        <v>2029</v>
      </c>
      <c r="AX10" s="55">
        <f t="shared" si="5"/>
        <v>0</v>
      </c>
      <c r="AY10" s="56">
        <f t="shared" si="6"/>
        <v>958895.10770739114</v>
      </c>
      <c r="AZ10" s="57">
        <f t="shared" si="7"/>
        <v>447527053.60242462</v>
      </c>
      <c r="BA10" s="58">
        <f t="shared" si="8"/>
        <v>448485948.710132</v>
      </c>
    </row>
    <row r="11" spans="1:53" x14ac:dyDescent="0.35">
      <c r="A11">
        <v>2030</v>
      </c>
      <c r="B11" s="51">
        <f>'Temp Relocation Housing Costs'!B11+'Temp Relocation Living Costs'!B11</f>
        <v>0</v>
      </c>
      <c r="C11" s="51">
        <f>'Temp Relocation Housing Costs'!C11+'Temp Relocation Living Costs'!C11</f>
        <v>0</v>
      </c>
      <c r="D11" s="51">
        <f>'Temp Relocation Housing Costs'!D11+'Temp Relocation Living Costs'!D11</f>
        <v>0</v>
      </c>
      <c r="E11" s="51">
        <f>'Temp Relocation Housing Costs'!E11+'Temp Relocation Living Costs'!E11</f>
        <v>0</v>
      </c>
      <c r="F11" s="51">
        <f>'Temp Relocation Housing Costs'!F11+'Temp Relocation Living Costs'!F11</f>
        <v>0</v>
      </c>
      <c r="G11" s="51">
        <f>'Temp Relocation Housing Costs'!G11+'Temp Relocation Living Costs'!G11</f>
        <v>0</v>
      </c>
      <c r="H11" s="52">
        <f>'Temp Relocation Housing Costs'!H11+'Temp Relocation Living Costs'!H11</f>
        <v>254145.91578823744</v>
      </c>
      <c r="I11" s="52">
        <f>'Temp Relocation Housing Costs'!I11+'Temp Relocation Living Costs'!I11</f>
        <v>291737.99586608965</v>
      </c>
      <c r="J11" s="52">
        <f>'Temp Relocation Housing Costs'!J11+'Temp Relocation Living Costs'!J11</f>
        <v>200960.79599248804</v>
      </c>
      <c r="K11" s="52">
        <f>'Temp Relocation Housing Costs'!K11+'Temp Relocation Living Costs'!K11</f>
        <v>181304.41546563938</v>
      </c>
      <c r="L11" s="52">
        <f>'Temp Relocation Housing Costs'!L11+'Temp Relocation Living Costs'!L11</f>
        <v>149335.80286294763</v>
      </c>
      <c r="M11" s="52">
        <f>'Temp Relocation Housing Costs'!M11+'Temp Relocation Living Costs'!M11</f>
        <v>63424.888537358049</v>
      </c>
      <c r="N11" s="53">
        <f>'Temp Relocation Housing Costs'!N11+'Temp Relocation Living Costs'!N11</f>
        <v>94780040.275000259</v>
      </c>
      <c r="O11" s="53">
        <f>'Temp Relocation Housing Costs'!O11+'Temp Relocation Living Costs'!O11</f>
        <v>182402411.2700119</v>
      </c>
      <c r="P11" s="53">
        <f>'Temp Relocation Housing Costs'!P11+'Temp Relocation Living Costs'!P11</f>
        <v>145710127.00594202</v>
      </c>
      <c r="Q11" s="53">
        <f>'Temp Relocation Housing Costs'!Q11+'Temp Relocation Living Costs'!Q11</f>
        <v>59549316.806248553</v>
      </c>
      <c r="R11" s="53">
        <f>'Temp Relocation Housing Costs'!R11+'Temp Relocation Living Costs'!R11</f>
        <v>38258412.568950802</v>
      </c>
      <c r="S11" s="53">
        <f>'Temp Relocation Housing Costs'!S11+'Temp Relocation Living Costs'!S11</f>
        <v>21665137.73015666</v>
      </c>
      <c r="U11" s="68">
        <v>2030</v>
      </c>
      <c r="V11" s="55">
        <f t="shared" si="0"/>
        <v>0</v>
      </c>
      <c r="W11" s="56">
        <f t="shared" si="1"/>
        <v>1140909.8145127601</v>
      </c>
      <c r="X11" s="57">
        <f t="shared" si="2"/>
        <v>542365445.6563102</v>
      </c>
      <c r="Y11" s="58">
        <f t="shared" si="3"/>
        <v>543506355.47082293</v>
      </c>
      <c r="Z11" s="96">
        <f t="shared" si="4"/>
        <v>352540953.24244463</v>
      </c>
      <c r="AC11">
        <v>2030</v>
      </c>
      <c r="AD11" s="51">
        <f>'Temp Relocation Housing Costs'!V11+'Temp Relocation Living Costs'!V11</f>
        <v>0</v>
      </c>
      <c r="AE11" s="51">
        <f>'Temp Relocation Housing Costs'!W11+'Temp Relocation Living Costs'!W11</f>
        <v>0</v>
      </c>
      <c r="AF11" s="51">
        <f>'Temp Relocation Housing Costs'!X11+'Temp Relocation Living Costs'!X11</f>
        <v>0</v>
      </c>
      <c r="AG11" s="51">
        <f>'Temp Relocation Housing Costs'!Y11+'Temp Relocation Living Costs'!Y11</f>
        <v>0</v>
      </c>
      <c r="AH11" s="51">
        <f>'Temp Relocation Housing Costs'!Z11+'Temp Relocation Living Costs'!Z11</f>
        <v>0</v>
      </c>
      <c r="AI11" s="51">
        <f>'Temp Relocation Housing Costs'!AA11+'Temp Relocation Living Costs'!AA11</f>
        <v>0</v>
      </c>
      <c r="AJ11" s="52">
        <f>'Temp Relocation Housing Costs'!AB11+'Temp Relocation Living Costs'!AB11</f>
        <v>236603.6645698997</v>
      </c>
      <c r="AK11" s="52">
        <f>'Temp Relocation Housing Costs'!AC11+'Temp Relocation Living Costs'!AC11</f>
        <v>266412.79664871801</v>
      </c>
      <c r="AL11" s="52">
        <f>'Temp Relocation Housing Costs'!AD11+'Temp Relocation Living Costs'!AD11</f>
        <v>181588.52493861344</v>
      </c>
      <c r="AM11" s="52">
        <f>'Temp Relocation Housing Costs'!AE11+'Temp Relocation Living Costs'!AE11</f>
        <v>180837.88609170375</v>
      </c>
      <c r="AN11" s="52">
        <f>'Temp Relocation Housing Costs'!AF11+'Temp Relocation Living Costs'!AF11</f>
        <v>146285.32312954095</v>
      </c>
      <c r="AO11" s="52">
        <f>'Temp Relocation Housing Costs'!AG11+'Temp Relocation Living Costs'!AG11</f>
        <v>58010.560051401546</v>
      </c>
      <c r="AP11" s="53">
        <f>'Temp Relocation Housing Costs'!AH11+'Temp Relocation Living Costs'!AH11</f>
        <v>88237911.624884158</v>
      </c>
      <c r="AQ11" s="53">
        <f>'Temp Relocation Housing Costs'!AI11+'Temp Relocation Living Costs'!AI11</f>
        <v>166568418.20569283</v>
      </c>
      <c r="AR11" s="53">
        <f>'Temp Relocation Housing Costs'!AJ11+'Temp Relocation Living Costs'!AJ11</f>
        <v>131663924.30400254</v>
      </c>
      <c r="AS11" s="53">
        <f>'Temp Relocation Housing Costs'!AK11+'Temp Relocation Living Costs'!AK11</f>
        <v>59396085.538181745</v>
      </c>
      <c r="AT11" s="53">
        <f>'Temp Relocation Housing Costs'!AL11+'Temp Relocation Living Costs'!AL11</f>
        <v>37476908.670110129</v>
      </c>
      <c r="AU11" s="53">
        <f>'Temp Relocation Housing Costs'!AM11+'Temp Relocation Living Costs'!AM11</f>
        <v>19815671.770189453</v>
      </c>
      <c r="AW11" s="68">
        <v>2030</v>
      </c>
      <c r="AX11" s="55">
        <f t="shared" si="5"/>
        <v>0</v>
      </c>
      <c r="AY11" s="56">
        <f t="shared" si="6"/>
        <v>1069738.7554298774</v>
      </c>
      <c r="AZ11" s="57">
        <f t="shared" si="7"/>
        <v>503158920.11306083</v>
      </c>
      <c r="BA11" s="58">
        <f t="shared" si="8"/>
        <v>504228658.8684907</v>
      </c>
    </row>
    <row r="12" spans="1:53" x14ac:dyDescent="0.35">
      <c r="A12">
        <v>2031</v>
      </c>
      <c r="B12" s="51">
        <f>'Temp Relocation Housing Costs'!B12+'Temp Relocation Living Costs'!B12</f>
        <v>0</v>
      </c>
      <c r="C12" s="51">
        <f>'Temp Relocation Housing Costs'!C12+'Temp Relocation Living Costs'!C12</f>
        <v>0</v>
      </c>
      <c r="D12" s="51">
        <f>'Temp Relocation Housing Costs'!D12+'Temp Relocation Living Costs'!D12</f>
        <v>0</v>
      </c>
      <c r="E12" s="51">
        <f>'Temp Relocation Housing Costs'!E12+'Temp Relocation Living Costs'!E12</f>
        <v>0</v>
      </c>
      <c r="F12" s="51">
        <f>'Temp Relocation Housing Costs'!F12+'Temp Relocation Living Costs'!F12</f>
        <v>0</v>
      </c>
      <c r="G12" s="51">
        <f>'Temp Relocation Housing Costs'!G12+'Temp Relocation Living Costs'!G12</f>
        <v>0</v>
      </c>
      <c r="H12" s="52">
        <f>'Temp Relocation Housing Costs'!H12+'Temp Relocation Living Costs'!H12</f>
        <v>255679.26714138855</v>
      </c>
      <c r="I12" s="52">
        <f>'Temp Relocation Housing Costs'!I12+'Temp Relocation Living Costs'!I12</f>
        <v>293498.15340920596</v>
      </c>
      <c r="J12" s="52">
        <f>'Temp Relocation Housing Costs'!J12+'Temp Relocation Living Costs'!J12</f>
        <v>202173.26288383934</v>
      </c>
      <c r="K12" s="52">
        <f>'Temp Relocation Housing Costs'!K12+'Temp Relocation Living Costs'!K12</f>
        <v>182398.28852641344</v>
      </c>
      <c r="L12" s="52">
        <f>'Temp Relocation Housing Costs'!L12+'Temp Relocation Living Costs'!L12</f>
        <v>150236.79808328632</v>
      </c>
      <c r="M12" s="52">
        <f>'Temp Relocation Housing Costs'!M12+'Temp Relocation Living Costs'!M12</f>
        <v>63807.553111606998</v>
      </c>
      <c r="N12" s="53">
        <f>'Temp Relocation Housing Costs'!N12+'Temp Relocation Living Costs'!N12</f>
        <v>96096710.58122398</v>
      </c>
      <c r="O12" s="53">
        <f>'Temp Relocation Housing Costs'!O12+'Temp Relocation Living Costs'!O12</f>
        <v>184936318.5990867</v>
      </c>
      <c r="P12" s="53">
        <f>'Temp Relocation Housing Costs'!P12+'Temp Relocation Living Costs'!P12</f>
        <v>147734310.54699302</v>
      </c>
      <c r="Q12" s="53">
        <f>'Temp Relocation Housing Costs'!Q12+'Temp Relocation Living Costs'!Q12</f>
        <v>60376567.110924527</v>
      </c>
      <c r="R12" s="53">
        <f>'Temp Relocation Housing Costs'!R12+'Temp Relocation Living Costs'!R12</f>
        <v>38789892.779833131</v>
      </c>
      <c r="S12" s="53">
        <f>'Temp Relocation Housing Costs'!S12+'Temp Relocation Living Costs'!S12</f>
        <v>21966106.620302491</v>
      </c>
      <c r="U12" s="68">
        <v>2031</v>
      </c>
      <c r="V12" s="55">
        <f t="shared" si="0"/>
        <v>0</v>
      </c>
      <c r="W12" s="56">
        <f t="shared" si="1"/>
        <v>1147793.3231557405</v>
      </c>
      <c r="X12" s="57">
        <f t="shared" si="2"/>
        <v>549899906.23836386</v>
      </c>
      <c r="Y12" s="58">
        <f t="shared" si="3"/>
        <v>551047699.56151962</v>
      </c>
      <c r="Z12" s="96">
        <f t="shared" si="4"/>
        <v>338606086.03784657</v>
      </c>
      <c r="AC12">
        <v>2031</v>
      </c>
      <c r="AD12" s="51">
        <f>'Temp Relocation Housing Costs'!V12+'Temp Relocation Living Costs'!V12</f>
        <v>0</v>
      </c>
      <c r="AE12" s="51">
        <f>'Temp Relocation Housing Costs'!W12+'Temp Relocation Living Costs'!W12</f>
        <v>0</v>
      </c>
      <c r="AF12" s="51">
        <f>'Temp Relocation Housing Costs'!X12+'Temp Relocation Living Costs'!X12</f>
        <v>0</v>
      </c>
      <c r="AG12" s="51">
        <f>'Temp Relocation Housing Costs'!Y12+'Temp Relocation Living Costs'!Y12</f>
        <v>0</v>
      </c>
      <c r="AH12" s="51">
        <f>'Temp Relocation Housing Costs'!Z12+'Temp Relocation Living Costs'!Z12</f>
        <v>0</v>
      </c>
      <c r="AI12" s="51">
        <f>'Temp Relocation Housing Costs'!AA12+'Temp Relocation Living Costs'!AA12</f>
        <v>0</v>
      </c>
      <c r="AJ12" s="52">
        <f>'Temp Relocation Housing Costs'!AB12+'Temp Relocation Living Costs'!AB12</f>
        <v>238031.17737530344</v>
      </c>
      <c r="AK12" s="52">
        <f>'Temp Relocation Housing Costs'!AC12+'Temp Relocation Living Costs'!AC12</f>
        <v>268020.15839195554</v>
      </c>
      <c r="AL12" s="52">
        <f>'Temp Relocation Housing Costs'!AD12+'Temp Relocation Living Costs'!AD12</f>
        <v>182684.11213137931</v>
      </c>
      <c r="AM12" s="52">
        <f>'Temp Relocation Housing Costs'!AE12+'Temp Relocation Living Costs'!AE12</f>
        <v>181928.94441731047</v>
      </c>
      <c r="AN12" s="52">
        <f>'Temp Relocation Housing Costs'!AF12+'Temp Relocation Living Costs'!AF12</f>
        <v>147167.9137368743</v>
      </c>
      <c r="AO12" s="52">
        <f>'Temp Relocation Housing Costs'!AG12+'Temp Relocation Living Costs'!AG12</f>
        <v>58360.558084917022</v>
      </c>
      <c r="AP12" s="53">
        <f>'Temp Relocation Housing Costs'!AH12+'Temp Relocation Living Costs'!AH12</f>
        <v>89463699.647157475</v>
      </c>
      <c r="AQ12" s="53">
        <f>'Temp Relocation Housing Costs'!AI12+'Temp Relocation Living Costs'!AI12</f>
        <v>168882362.04418197</v>
      </c>
      <c r="AR12" s="53">
        <f>'Temp Relocation Housing Costs'!AJ12+'Temp Relocation Living Costs'!AJ12</f>
        <v>133492980.07385631</v>
      </c>
      <c r="AS12" s="53">
        <f>'Temp Relocation Housing Costs'!AK12+'Temp Relocation Living Costs'!AK12</f>
        <v>60221207.176737063</v>
      </c>
      <c r="AT12" s="53">
        <f>'Temp Relocation Housing Costs'!AL12+'Temp Relocation Living Costs'!AL12</f>
        <v>37997532.344375506</v>
      </c>
      <c r="AU12" s="53">
        <f>'Temp Relocation Housing Costs'!AM12+'Temp Relocation Living Costs'!AM12</f>
        <v>20090948.15266389</v>
      </c>
      <c r="AW12" s="68">
        <v>2031</v>
      </c>
      <c r="AX12" s="55">
        <f t="shared" si="5"/>
        <v>0</v>
      </c>
      <c r="AY12" s="56">
        <f t="shared" si="6"/>
        <v>1076192.8641377401</v>
      </c>
      <c r="AZ12" s="57">
        <f t="shared" si="7"/>
        <v>510148729.43897218</v>
      </c>
      <c r="BA12" s="58">
        <f t="shared" si="8"/>
        <v>511224922.30310994</v>
      </c>
    </row>
    <row r="13" spans="1:53" x14ac:dyDescent="0.35">
      <c r="A13">
        <v>2032</v>
      </c>
      <c r="B13" s="51">
        <f>'Temp Relocation Housing Costs'!B13+'Temp Relocation Living Costs'!B13</f>
        <v>0</v>
      </c>
      <c r="C13" s="51">
        <f>'Temp Relocation Housing Costs'!C13+'Temp Relocation Living Costs'!C13</f>
        <v>0</v>
      </c>
      <c r="D13" s="51">
        <f>'Temp Relocation Housing Costs'!D13+'Temp Relocation Living Costs'!D13</f>
        <v>0</v>
      </c>
      <c r="E13" s="51">
        <f>'Temp Relocation Housing Costs'!E13+'Temp Relocation Living Costs'!E13</f>
        <v>0</v>
      </c>
      <c r="F13" s="51">
        <f>'Temp Relocation Housing Costs'!F13+'Temp Relocation Living Costs'!F13</f>
        <v>0</v>
      </c>
      <c r="G13" s="51">
        <f>'Temp Relocation Housing Costs'!G13+'Temp Relocation Living Costs'!G13</f>
        <v>0</v>
      </c>
      <c r="H13" s="52">
        <f>'Temp Relocation Housing Costs'!H13+'Temp Relocation Living Costs'!H13</f>
        <v>257221.86974048204</v>
      </c>
      <c r="I13" s="52">
        <f>'Temp Relocation Housing Costs'!I13+'Temp Relocation Living Costs'!I13</f>
        <v>295268.93059947318</v>
      </c>
      <c r="J13" s="52">
        <f>'Temp Relocation Housing Costs'!J13+'Temp Relocation Living Costs'!J13</f>
        <v>203393.04501274918</v>
      </c>
      <c r="K13" s="52">
        <f>'Temp Relocation Housing Costs'!K13+'Temp Relocation Living Costs'!K13</f>
        <v>183498.76130661531</v>
      </c>
      <c r="L13" s="52">
        <f>'Temp Relocation Housing Costs'!L13+'Temp Relocation Living Costs'!L13</f>
        <v>151143.22932346436</v>
      </c>
      <c r="M13" s="52">
        <f>'Temp Relocation Housing Costs'!M13+'Temp Relocation Living Costs'!M13</f>
        <v>64192.52643530372</v>
      </c>
      <c r="N13" s="53">
        <f>'Temp Relocation Housing Costs'!N13+'Temp Relocation Living Costs'!N13</f>
        <v>97431671.876671359</v>
      </c>
      <c r="O13" s="53">
        <f>'Temp Relocation Housing Costs'!O13+'Temp Relocation Living Costs'!O13</f>
        <v>187505426.59413761</v>
      </c>
      <c r="P13" s="53">
        <f>'Temp Relocation Housing Costs'!P13+'Temp Relocation Living Costs'!P13</f>
        <v>149786613.74651977</v>
      </c>
      <c r="Q13" s="53">
        <f>'Temp Relocation Housing Costs'!Q13+'Temp Relocation Living Costs'!Q13</f>
        <v>61215309.454523705</v>
      </c>
      <c r="R13" s="53">
        <f>'Temp Relocation Housing Costs'!R13+'Temp Relocation Living Costs'!R13</f>
        <v>39328756.235225417</v>
      </c>
      <c r="S13" s="53">
        <f>'Temp Relocation Housing Costs'!S13+'Temp Relocation Living Costs'!S13</f>
        <v>22271256.525771827</v>
      </c>
      <c r="U13" s="68">
        <v>2032</v>
      </c>
      <c r="V13" s="55">
        <f t="shared" si="0"/>
        <v>0</v>
      </c>
      <c r="W13" s="56">
        <f t="shared" si="1"/>
        <v>1154718.3624180879</v>
      </c>
      <c r="X13" s="57">
        <f t="shared" si="2"/>
        <v>557539034.43284976</v>
      </c>
      <c r="Y13" s="58">
        <f t="shared" si="3"/>
        <v>558693752.79526782</v>
      </c>
      <c r="Z13" s="96">
        <f t="shared" si="4"/>
        <v>325222062.50445503</v>
      </c>
      <c r="AC13">
        <v>2032</v>
      </c>
      <c r="AD13" s="51">
        <f>'Temp Relocation Housing Costs'!V13+'Temp Relocation Living Costs'!V13</f>
        <v>0</v>
      </c>
      <c r="AE13" s="51">
        <f>'Temp Relocation Housing Costs'!W13+'Temp Relocation Living Costs'!W13</f>
        <v>0</v>
      </c>
      <c r="AF13" s="51">
        <f>'Temp Relocation Housing Costs'!X13+'Temp Relocation Living Costs'!X13</f>
        <v>0</v>
      </c>
      <c r="AG13" s="51">
        <f>'Temp Relocation Housing Costs'!Y13+'Temp Relocation Living Costs'!Y13</f>
        <v>0</v>
      </c>
      <c r="AH13" s="51">
        <f>'Temp Relocation Housing Costs'!Z13+'Temp Relocation Living Costs'!Z13</f>
        <v>0</v>
      </c>
      <c r="AI13" s="51">
        <f>'Temp Relocation Housing Costs'!AA13+'Temp Relocation Living Costs'!AA13</f>
        <v>0</v>
      </c>
      <c r="AJ13" s="52">
        <f>'Temp Relocation Housing Costs'!AB13+'Temp Relocation Living Costs'!AB13</f>
        <v>239467.30286560912</v>
      </c>
      <c r="AK13" s="52">
        <f>'Temp Relocation Housing Costs'!AC13+'Temp Relocation Living Costs'!AC13</f>
        <v>269637.21791174944</v>
      </c>
      <c r="AL13" s="52">
        <f>'Temp Relocation Housing Costs'!AD13+'Temp Relocation Living Costs'!AD13</f>
        <v>183786.30938553176</v>
      </c>
      <c r="AM13" s="52">
        <f>'Temp Relocation Housing Costs'!AE13+'Temp Relocation Living Costs'!AE13</f>
        <v>183026.58548006156</v>
      </c>
      <c r="AN13" s="52">
        <f>'Temp Relocation Housing Costs'!AF13+'Temp Relocation Living Costs'!AF13</f>
        <v>148055.82932256837</v>
      </c>
      <c r="AO13" s="52">
        <f>'Temp Relocation Housing Costs'!AG13+'Temp Relocation Living Costs'!AG13</f>
        <v>58712.667779194868</v>
      </c>
      <c r="AP13" s="53">
        <f>'Temp Relocation Housing Costs'!AH13+'Temp Relocation Living Costs'!AH13</f>
        <v>90706516.135402799</v>
      </c>
      <c r="AQ13" s="53">
        <f>'Temp Relocation Housing Costs'!AI13+'Temp Relocation Living Costs'!AI13</f>
        <v>171228450.84835765</v>
      </c>
      <c r="AR13" s="53">
        <f>'Temp Relocation Housing Costs'!AJ13+'Temp Relocation Living Costs'!AJ13</f>
        <v>135347444.81603813</v>
      </c>
      <c r="AS13" s="53">
        <f>'Temp Relocation Housing Costs'!AK13+'Temp Relocation Living Costs'!AK13</f>
        <v>61057791.283100523</v>
      </c>
      <c r="AT13" s="53">
        <f>'Temp Relocation Housing Costs'!AL13+'Temp Relocation Living Costs'!AL13</f>
        <v>38525388.445749305</v>
      </c>
      <c r="AU13" s="53">
        <f>'Temp Relocation Housing Costs'!AM13+'Temp Relocation Living Costs'!AM13</f>
        <v>20370048.633943912</v>
      </c>
      <c r="AW13" s="68">
        <v>2032</v>
      </c>
      <c r="AX13" s="55">
        <f t="shared" si="5"/>
        <v>0</v>
      </c>
      <c r="AY13" s="56">
        <f t="shared" si="6"/>
        <v>1082685.9127447151</v>
      </c>
      <c r="AZ13" s="57">
        <f t="shared" si="7"/>
        <v>517235640.16259235</v>
      </c>
      <c r="BA13" s="58">
        <f t="shared" si="8"/>
        <v>518318326.07533705</v>
      </c>
    </row>
    <row r="14" spans="1:53" x14ac:dyDescent="0.35">
      <c r="A14">
        <v>2033</v>
      </c>
      <c r="B14" s="51">
        <f>'Temp Relocation Housing Costs'!B14+'Temp Relocation Living Costs'!B14</f>
        <v>0</v>
      </c>
      <c r="C14" s="51">
        <f>'Temp Relocation Housing Costs'!C14+'Temp Relocation Living Costs'!C14</f>
        <v>0</v>
      </c>
      <c r="D14" s="51">
        <f>'Temp Relocation Housing Costs'!D14+'Temp Relocation Living Costs'!D14</f>
        <v>0</v>
      </c>
      <c r="E14" s="51">
        <f>'Temp Relocation Housing Costs'!E14+'Temp Relocation Living Costs'!E14</f>
        <v>0</v>
      </c>
      <c r="F14" s="51">
        <f>'Temp Relocation Housing Costs'!F14+'Temp Relocation Living Costs'!F14</f>
        <v>0</v>
      </c>
      <c r="G14" s="51">
        <f>'Temp Relocation Housing Costs'!G14+'Temp Relocation Living Costs'!G14</f>
        <v>0</v>
      </c>
      <c r="H14" s="52">
        <f>'Temp Relocation Housing Costs'!H14+'Temp Relocation Living Costs'!H14</f>
        <v>258773.77940152603</v>
      </c>
      <c r="I14" s="52">
        <f>'Temp Relocation Housing Costs'!I14+'Temp Relocation Living Costs'!I14</f>
        <v>297050.39150894317</v>
      </c>
      <c r="J14" s="52">
        <f>'Temp Relocation Housing Costs'!J14+'Temp Relocation Living Costs'!J14</f>
        <v>204620.18651460862</v>
      </c>
      <c r="K14" s="52">
        <f>'Temp Relocation Housing Costs'!K14+'Temp Relocation Living Costs'!K14</f>
        <v>184605.87362466456</v>
      </c>
      <c r="L14" s="52">
        <f>'Temp Relocation Housing Costs'!L14+'Temp Relocation Living Costs'!L14</f>
        <v>152055.12938089381</v>
      </c>
      <c r="M14" s="52">
        <f>'Temp Relocation Housing Costs'!M14+'Temp Relocation Living Costs'!M14</f>
        <v>64579.822437942523</v>
      </c>
      <c r="N14" s="53">
        <f>'Temp Relocation Housing Costs'!N14+'Temp Relocation Living Costs'!N14</f>
        <v>98785178.257060409</v>
      </c>
      <c r="O14" s="53">
        <f>'Temp Relocation Housing Costs'!O14+'Temp Relocation Living Costs'!O14</f>
        <v>190110224.25761172</v>
      </c>
      <c r="P14" s="53">
        <f>'Temp Relocation Housing Costs'!P14+'Temp Relocation Living Costs'!P14</f>
        <v>151867427.23866025</v>
      </c>
      <c r="Q14" s="53">
        <f>'Temp Relocation Housing Costs'!Q14+'Temp Relocation Living Costs'!Q14</f>
        <v>62065703.482751667</v>
      </c>
      <c r="R14" s="53">
        <f>'Temp Relocation Housing Costs'!R14+'Temp Relocation Living Costs'!R14</f>
        <v>39875105.502068803</v>
      </c>
      <c r="S14" s="53">
        <f>'Temp Relocation Housing Costs'!S14+'Temp Relocation Living Costs'!S14</f>
        <v>22580645.528611373</v>
      </c>
      <c r="U14" s="68">
        <v>2033</v>
      </c>
      <c r="V14" s="55">
        <f t="shared" si="0"/>
        <v>0</v>
      </c>
      <c r="W14" s="56">
        <f t="shared" si="1"/>
        <v>1161685.1828685787</v>
      </c>
      <c r="X14" s="57">
        <f t="shared" si="2"/>
        <v>565284284.26676428</v>
      </c>
      <c r="Y14" s="58">
        <f t="shared" si="3"/>
        <v>566445969.44963288</v>
      </c>
      <c r="Z14" s="96">
        <f t="shared" si="4"/>
        <v>312367105.93528825</v>
      </c>
      <c r="AC14">
        <v>2033</v>
      </c>
      <c r="AD14" s="51">
        <f>'Temp Relocation Housing Costs'!V14+'Temp Relocation Living Costs'!V14</f>
        <v>0</v>
      </c>
      <c r="AE14" s="51">
        <f>'Temp Relocation Housing Costs'!W14+'Temp Relocation Living Costs'!W14</f>
        <v>0</v>
      </c>
      <c r="AF14" s="51">
        <f>'Temp Relocation Housing Costs'!X14+'Temp Relocation Living Costs'!X14</f>
        <v>0</v>
      </c>
      <c r="AG14" s="51">
        <f>'Temp Relocation Housing Costs'!Y14+'Temp Relocation Living Costs'!Y14</f>
        <v>0</v>
      </c>
      <c r="AH14" s="51">
        <f>'Temp Relocation Housing Costs'!Z14+'Temp Relocation Living Costs'!Z14</f>
        <v>0</v>
      </c>
      <c r="AI14" s="51">
        <f>'Temp Relocation Housing Costs'!AA14+'Temp Relocation Living Costs'!AA14</f>
        <v>0</v>
      </c>
      <c r="AJ14" s="52">
        <f>'Temp Relocation Housing Costs'!AB14+'Temp Relocation Living Costs'!AB14</f>
        <v>240912.09300416239</v>
      </c>
      <c r="AK14" s="52">
        <f>'Temp Relocation Housing Costs'!AC14+'Temp Relocation Living Costs'!AC14</f>
        <v>271264.03371818317</v>
      </c>
      <c r="AL14" s="52">
        <f>'Temp Relocation Housing Costs'!AD14+'Temp Relocation Living Costs'!AD14</f>
        <v>184895.1565818871</v>
      </c>
      <c r="AM14" s="52">
        <f>'Temp Relocation Housing Costs'!AE14+'Temp Relocation Living Costs'!AE14</f>
        <v>184130.84899591649</v>
      </c>
      <c r="AN14" s="52">
        <f>'Temp Relocation Housing Costs'!AF14+'Temp Relocation Living Costs'!AF14</f>
        <v>148949.10201408324</v>
      </c>
      <c r="AO14" s="52">
        <f>'Temp Relocation Housing Costs'!AG14+'Temp Relocation Living Costs'!AG14</f>
        <v>59066.901874624346</v>
      </c>
      <c r="AP14" s="53">
        <f>'Temp Relocation Housing Costs'!AH14+'Temp Relocation Living Costs'!AH14</f>
        <v>91966597.646551803</v>
      </c>
      <c r="AQ14" s="53">
        <f>'Temp Relocation Housing Costs'!AI14+'Temp Relocation Living Costs'!AI14</f>
        <v>173607131.17133045</v>
      </c>
      <c r="AR14" s="53">
        <f>'Temp Relocation Housing Costs'!AJ14+'Temp Relocation Living Costs'!AJ14</f>
        <v>137227671.50823471</v>
      </c>
      <c r="AS14" s="53">
        <f>'Temp Relocation Housing Costs'!AK14+'Temp Relocation Living Costs'!AK14</f>
        <v>61905997.092180222</v>
      </c>
      <c r="AT14" s="53">
        <f>'Temp Relocation Housing Costs'!AL14+'Temp Relocation Living Costs'!AL14</f>
        <v>39060577.446039617</v>
      </c>
      <c r="AU14" s="53">
        <f>'Temp Relocation Housing Costs'!AM14+'Temp Relocation Living Costs'!AM14</f>
        <v>20653026.337844729</v>
      </c>
      <c r="AW14" s="68">
        <v>2033</v>
      </c>
      <c r="AX14" s="55">
        <f t="shared" si="5"/>
        <v>0</v>
      </c>
      <c r="AY14" s="56">
        <f t="shared" si="6"/>
        <v>1089218.1361888568</v>
      </c>
      <c r="AZ14" s="57">
        <f t="shared" si="7"/>
        <v>524421001.20218152</v>
      </c>
      <c r="BA14" s="58">
        <f t="shared" si="8"/>
        <v>525510219.33837038</v>
      </c>
    </row>
    <row r="15" spans="1:53" x14ac:dyDescent="0.35">
      <c r="A15">
        <v>2034</v>
      </c>
      <c r="B15" s="51">
        <f>'Temp Relocation Housing Costs'!B15+'Temp Relocation Living Costs'!B15</f>
        <v>0</v>
      </c>
      <c r="C15" s="51">
        <f>'Temp Relocation Housing Costs'!C15+'Temp Relocation Living Costs'!C15</f>
        <v>0</v>
      </c>
      <c r="D15" s="51">
        <f>'Temp Relocation Housing Costs'!D15+'Temp Relocation Living Costs'!D15</f>
        <v>0</v>
      </c>
      <c r="E15" s="51">
        <f>'Temp Relocation Housing Costs'!E15+'Temp Relocation Living Costs'!E15</f>
        <v>0</v>
      </c>
      <c r="F15" s="51">
        <f>'Temp Relocation Housing Costs'!F15+'Temp Relocation Living Costs'!F15</f>
        <v>0</v>
      </c>
      <c r="G15" s="51">
        <f>'Temp Relocation Housing Costs'!G15+'Temp Relocation Living Costs'!G15</f>
        <v>0</v>
      </c>
      <c r="H15" s="52">
        <f>'Temp Relocation Housing Costs'!H15+'Temp Relocation Living Costs'!H15</f>
        <v>260335.05227728607</v>
      </c>
      <c r="I15" s="52">
        <f>'Temp Relocation Housing Costs'!I15+'Temp Relocation Living Costs'!I15</f>
        <v>298842.600596237</v>
      </c>
      <c r="J15" s="52">
        <f>'Temp Relocation Housing Costs'!J15+'Temp Relocation Living Costs'!J15</f>
        <v>205854.73179109322</v>
      </c>
      <c r="K15" s="52">
        <f>'Temp Relocation Housing Costs'!K15+'Temp Relocation Living Costs'!K15</f>
        <v>185719.66553921919</v>
      </c>
      <c r="L15" s="52">
        <f>'Temp Relocation Housing Costs'!L15+'Temp Relocation Living Costs'!L15</f>
        <v>152972.53125086537</v>
      </c>
      <c r="M15" s="52">
        <f>'Temp Relocation Housing Costs'!M15+'Temp Relocation Living Costs'!M15</f>
        <v>64969.455133059244</v>
      </c>
      <c r="N15" s="53">
        <f>'Temp Relocation Housing Costs'!N15+'Temp Relocation Living Costs'!N15</f>
        <v>100157487.34796923</v>
      </c>
      <c r="O15" s="53">
        <f>'Temp Relocation Housing Costs'!O15+'Temp Relocation Living Costs'!O15</f>
        <v>192751207.38510624</v>
      </c>
      <c r="P15" s="53">
        <f>'Temp Relocation Housing Costs'!P15+'Temp Relocation Living Costs'!P15</f>
        <v>153977147.08418426</v>
      </c>
      <c r="Q15" s="53">
        <f>'Temp Relocation Housing Costs'!Q15+'Temp Relocation Living Costs'!Q15</f>
        <v>62927911.05908858</v>
      </c>
      <c r="R15" s="53">
        <f>'Temp Relocation Housing Costs'!R15+'Temp Relocation Living Costs'!R15</f>
        <v>40429044.572149128</v>
      </c>
      <c r="S15" s="53">
        <f>'Temp Relocation Housing Costs'!S15+'Temp Relocation Living Costs'!S15</f>
        <v>22894332.517735042</v>
      </c>
      <c r="U15" s="68">
        <v>2034</v>
      </c>
      <c r="V15" s="55">
        <f t="shared" si="0"/>
        <v>0</v>
      </c>
      <c r="W15" s="56">
        <f t="shared" si="1"/>
        <v>1168694.0365877601</v>
      </c>
      <c r="X15" s="57">
        <f t="shared" si="2"/>
        <v>573137129.96623254</v>
      </c>
      <c r="Y15" s="58">
        <f t="shared" si="3"/>
        <v>574305824.00282025</v>
      </c>
      <c r="Z15" s="96">
        <f t="shared" si="4"/>
        <v>300020300.6201548</v>
      </c>
      <c r="AC15">
        <v>2034</v>
      </c>
      <c r="AD15" s="51">
        <f>'Temp Relocation Housing Costs'!V15+'Temp Relocation Living Costs'!V15</f>
        <v>0</v>
      </c>
      <c r="AE15" s="51">
        <f>'Temp Relocation Housing Costs'!W15+'Temp Relocation Living Costs'!W15</f>
        <v>0</v>
      </c>
      <c r="AF15" s="51">
        <f>'Temp Relocation Housing Costs'!X15+'Temp Relocation Living Costs'!X15</f>
        <v>0</v>
      </c>
      <c r="AG15" s="51">
        <f>'Temp Relocation Housing Costs'!Y15+'Temp Relocation Living Costs'!Y15</f>
        <v>0</v>
      </c>
      <c r="AH15" s="51">
        <f>'Temp Relocation Housing Costs'!Z15+'Temp Relocation Living Costs'!Z15</f>
        <v>0</v>
      </c>
      <c r="AI15" s="51">
        <f>'Temp Relocation Housing Costs'!AA15+'Temp Relocation Living Costs'!AA15</f>
        <v>0</v>
      </c>
      <c r="AJ15" s="52">
        <f>'Temp Relocation Housing Costs'!AB15+'Temp Relocation Living Costs'!AB15</f>
        <v>242365.60006782188</v>
      </c>
      <c r="AK15" s="52">
        <f>'Temp Relocation Housing Costs'!AC15+'Temp Relocation Living Costs'!AC15</f>
        <v>272900.66467435245</v>
      </c>
      <c r="AL15" s="52">
        <f>'Temp Relocation Housing Costs'!AD15+'Temp Relocation Living Costs'!AD15</f>
        <v>186010.69384187664</v>
      </c>
      <c r="AM15" s="52">
        <f>'Temp Relocation Housing Costs'!AE15+'Temp Relocation Living Costs'!AE15</f>
        <v>185241.77492045509</v>
      </c>
      <c r="AN15" s="52">
        <f>'Temp Relocation Housing Costs'!AF15+'Temp Relocation Living Costs'!AF15</f>
        <v>149847.76413271527</v>
      </c>
      <c r="AO15" s="52">
        <f>'Temp Relocation Housing Costs'!AG15+'Temp Relocation Living Costs'!AG15</f>
        <v>59423.273188461892</v>
      </c>
      <c r="AP15" s="53">
        <f>'Temp Relocation Housing Costs'!AH15+'Temp Relocation Living Costs'!AH15</f>
        <v>93244184.023750007</v>
      </c>
      <c r="AQ15" s="53">
        <f>'Temp Relocation Housing Costs'!AI15+'Temp Relocation Living Costs'!AI15</f>
        <v>176018855.76966095</v>
      </c>
      <c r="AR15" s="53">
        <f>'Temp Relocation Housing Costs'!AJ15+'Temp Relocation Living Costs'!AJ15</f>
        <v>139134018.03164691</v>
      </c>
      <c r="AS15" s="53">
        <f>'Temp Relocation Housing Costs'!AK15+'Temp Relocation Living Costs'!AK15</f>
        <v>62765986.050951995</v>
      </c>
      <c r="AT15" s="53">
        <f>'Temp Relocation Housing Costs'!AL15+'Temp Relocation Living Costs'!AL15</f>
        <v>39603201.212793976</v>
      </c>
      <c r="AU15" s="53">
        <f>'Temp Relocation Housing Costs'!AM15+'Temp Relocation Living Costs'!AM15</f>
        <v>20939935.126169737</v>
      </c>
      <c r="AW15" s="68">
        <v>2034</v>
      </c>
      <c r="AX15" s="55">
        <f t="shared" si="5"/>
        <v>0</v>
      </c>
      <c r="AY15" s="56">
        <f t="shared" si="6"/>
        <v>1095789.7708256831</v>
      </c>
      <c r="AZ15" s="57">
        <f t="shared" si="7"/>
        <v>531706180.21497363</v>
      </c>
      <c r="BA15" s="58">
        <f t="shared" si="8"/>
        <v>532801969.98579931</v>
      </c>
    </row>
    <row r="16" spans="1:53" x14ac:dyDescent="0.35">
      <c r="A16">
        <v>2035</v>
      </c>
      <c r="B16" s="51">
        <f>'Temp Relocation Housing Costs'!B16+'Temp Relocation Living Costs'!B16</f>
        <v>0</v>
      </c>
      <c r="C16" s="51">
        <f>'Temp Relocation Housing Costs'!C16+'Temp Relocation Living Costs'!C16</f>
        <v>0</v>
      </c>
      <c r="D16" s="51">
        <f>'Temp Relocation Housing Costs'!D16+'Temp Relocation Living Costs'!D16</f>
        <v>0</v>
      </c>
      <c r="E16" s="51">
        <f>'Temp Relocation Housing Costs'!E16+'Temp Relocation Living Costs'!E16</f>
        <v>0</v>
      </c>
      <c r="F16" s="51">
        <f>'Temp Relocation Housing Costs'!F16+'Temp Relocation Living Costs'!F16</f>
        <v>0</v>
      </c>
      <c r="G16" s="51">
        <f>'Temp Relocation Housing Costs'!G16+'Temp Relocation Living Costs'!G16</f>
        <v>0</v>
      </c>
      <c r="H16" s="52">
        <f>'Temp Relocation Housing Costs'!H16+'Temp Relocation Living Costs'!H16</f>
        <v>261905.74485931706</v>
      </c>
      <c r="I16" s="52">
        <f>'Temp Relocation Housing Costs'!I16+'Temp Relocation Living Costs'!I16</f>
        <v>300645.62270887749</v>
      </c>
      <c r="J16" s="52">
        <f>'Temp Relocation Housing Costs'!J16+'Temp Relocation Living Costs'!J16</f>
        <v>207096.72551176915</v>
      </c>
      <c r="K16" s="52">
        <f>'Temp Relocation Housing Costs'!K16+'Temp Relocation Living Costs'!K16</f>
        <v>186840.17735062528</v>
      </c>
      <c r="L16" s="52">
        <f>'Temp Relocation Housing Costs'!L16+'Temp Relocation Living Costs'!L16</f>
        <v>153895.46812774171</v>
      </c>
      <c r="M16" s="52">
        <f>'Temp Relocation Housing Costs'!M16+'Temp Relocation Living Costs'!M16</f>
        <v>65361.438618738306</v>
      </c>
      <c r="N16" s="53">
        <f>'Temp Relocation Housing Costs'!N16+'Temp Relocation Living Costs'!N16</f>
        <v>101548860.35387234</v>
      </c>
      <c r="O16" s="53">
        <f>'Temp Relocation Housing Costs'!O16+'Temp Relocation Living Costs'!O16</f>
        <v>195428878.65973723</v>
      </c>
      <c r="P16" s="53">
        <f>'Temp Relocation Housing Costs'!P16+'Temp Relocation Living Costs'!P16</f>
        <v>156116174.84587914</v>
      </c>
      <c r="Q16" s="53">
        <f>'Temp Relocation Housing Costs'!Q16+'Temp Relocation Living Costs'!Q16</f>
        <v>63802096.295598134</v>
      </c>
      <c r="R16" s="53">
        <f>'Temp Relocation Housing Costs'!R16+'Temp Relocation Living Costs'!R16</f>
        <v>40990678.881890863</v>
      </c>
      <c r="S16" s="53">
        <f>'Temp Relocation Housing Costs'!S16+'Temp Relocation Living Costs'!S16</f>
        <v>23212377.200132854</v>
      </c>
      <c r="U16" s="68">
        <v>2035</v>
      </c>
      <c r="V16" s="55">
        <f t="shared" si="0"/>
        <v>0</v>
      </c>
      <c r="W16" s="56">
        <f t="shared" si="1"/>
        <v>1175745.1771770688</v>
      </c>
      <c r="X16" s="57">
        <f t="shared" si="2"/>
        <v>581099066.23711061</v>
      </c>
      <c r="Y16" s="58">
        <f t="shared" si="3"/>
        <v>582274811.41428769</v>
      </c>
      <c r="Z16" s="96">
        <f t="shared" si="4"/>
        <v>288161557.799752</v>
      </c>
      <c r="AC16">
        <v>2035</v>
      </c>
      <c r="AD16" s="51">
        <f>'Temp Relocation Housing Costs'!V16+'Temp Relocation Living Costs'!V16</f>
        <v>0</v>
      </c>
      <c r="AE16" s="51">
        <f>'Temp Relocation Housing Costs'!W16+'Temp Relocation Living Costs'!W16</f>
        <v>0</v>
      </c>
      <c r="AF16" s="51">
        <f>'Temp Relocation Housing Costs'!X16+'Temp Relocation Living Costs'!X16</f>
        <v>0</v>
      </c>
      <c r="AG16" s="51">
        <f>'Temp Relocation Housing Costs'!Y16+'Temp Relocation Living Costs'!Y16</f>
        <v>0</v>
      </c>
      <c r="AH16" s="51">
        <f>'Temp Relocation Housing Costs'!Z16+'Temp Relocation Living Costs'!Z16</f>
        <v>0</v>
      </c>
      <c r="AI16" s="51">
        <f>'Temp Relocation Housing Costs'!AA16+'Temp Relocation Living Costs'!AA16</f>
        <v>0</v>
      </c>
      <c r="AJ16" s="52">
        <f>'Temp Relocation Housing Costs'!AB16+'Temp Relocation Living Costs'!AB16</f>
        <v>243827.87664885074</v>
      </c>
      <c r="AK16" s="52">
        <f>'Temp Relocation Housing Costs'!AC16+'Temp Relocation Living Costs'!AC16</f>
        <v>274547.16999849444</v>
      </c>
      <c r="AL16" s="52">
        <f>'Temp Relocation Housing Costs'!AD16+'Temp Relocation Living Costs'!AD16</f>
        <v>187132.96152899804</v>
      </c>
      <c r="AM16" s="52">
        <f>'Temp Relocation Housing Costs'!AE16+'Temp Relocation Living Costs'!AE16</f>
        <v>186359.40345032324</v>
      </c>
      <c r="AN16" s="52">
        <f>'Temp Relocation Housing Costs'!AF16+'Temp Relocation Living Costs'!AF16</f>
        <v>150751.84819476659</v>
      </c>
      <c r="AO16" s="52">
        <f>'Temp Relocation Housing Costs'!AG16+'Temp Relocation Living Costs'!AG16</f>
        <v>59781.794615294966</v>
      </c>
      <c r="AP16" s="53">
        <f>'Temp Relocation Housing Costs'!AH16+'Temp Relocation Living Costs'!AH16</f>
        <v>94539518.442008421</v>
      </c>
      <c r="AQ16" s="53">
        <f>'Temp Relocation Housing Costs'!AI16+'Temp Relocation Living Costs'!AI16</f>
        <v>178464083.68953678</v>
      </c>
      <c r="AR16" s="53">
        <f>'Temp Relocation Housing Costs'!AJ16+'Temp Relocation Living Costs'!AJ16</f>
        <v>141066847.23910803</v>
      </c>
      <c r="AS16" s="53">
        <f>'Temp Relocation Housing Costs'!AK16+'Temp Relocation Living Costs'!AK16</f>
        <v>63637921.849189229</v>
      </c>
      <c r="AT16" s="53">
        <f>'Temp Relocation Housing Costs'!AL16+'Temp Relocation Living Costs'!AL16</f>
        <v>40153363.0286889</v>
      </c>
      <c r="AU16" s="53">
        <f>'Temp Relocation Housing Costs'!AM16+'Temp Relocation Living Costs'!AM16</f>
        <v>21230829.608962551</v>
      </c>
      <c r="AW16" s="68">
        <v>2035</v>
      </c>
      <c r="AX16" s="55">
        <f t="shared" si="5"/>
        <v>0</v>
      </c>
      <c r="AY16" s="56">
        <f t="shared" si="6"/>
        <v>1102401.0544367281</v>
      </c>
      <c r="AZ16" s="57">
        <f t="shared" si="7"/>
        <v>539092563.85749388</v>
      </c>
      <c r="BA16" s="58">
        <f t="shared" si="8"/>
        <v>540194964.91193056</v>
      </c>
    </row>
    <row r="17" spans="1:53" x14ac:dyDescent="0.35">
      <c r="A17">
        <v>2036</v>
      </c>
      <c r="B17" s="51">
        <f>'Temp Relocation Housing Costs'!B17+'Temp Relocation Living Costs'!B17</f>
        <v>0</v>
      </c>
      <c r="C17" s="51">
        <f>'Temp Relocation Housing Costs'!C17+'Temp Relocation Living Costs'!C17</f>
        <v>0</v>
      </c>
      <c r="D17" s="51">
        <f>'Temp Relocation Housing Costs'!D17+'Temp Relocation Living Costs'!D17</f>
        <v>0</v>
      </c>
      <c r="E17" s="51">
        <f>'Temp Relocation Housing Costs'!E17+'Temp Relocation Living Costs'!E17</f>
        <v>0</v>
      </c>
      <c r="F17" s="51">
        <f>'Temp Relocation Housing Costs'!F17+'Temp Relocation Living Costs'!F17</f>
        <v>0</v>
      </c>
      <c r="G17" s="51">
        <f>'Temp Relocation Housing Costs'!G17+'Temp Relocation Living Costs'!G17</f>
        <v>0</v>
      </c>
      <c r="H17" s="52">
        <f>'Temp Relocation Housing Costs'!H17+'Temp Relocation Living Costs'!H17</f>
        <v>263485.91398000711</v>
      </c>
      <c r="I17" s="52">
        <f>'Temp Relocation Housing Costs'!I17+'Temp Relocation Living Costs'!I17</f>
        <v>302459.52308563486</v>
      </c>
      <c r="J17" s="52">
        <f>'Temp Relocation Housing Costs'!J17+'Temp Relocation Living Costs'!J17</f>
        <v>208346.21261570998</v>
      </c>
      <c r="K17" s="52">
        <f>'Temp Relocation Housing Costs'!K17+'Temp Relocation Living Costs'!K17</f>
        <v>187967.44960237489</v>
      </c>
      <c r="L17" s="52">
        <f>'Temp Relocation Housing Costs'!L17+'Temp Relocation Living Costs'!L17</f>
        <v>154823.97340615874</v>
      </c>
      <c r="M17" s="52">
        <f>'Temp Relocation Housing Costs'!M17+'Temp Relocation Living Costs'!M17</f>
        <v>65755.787078122783</v>
      </c>
      <c r="N17" s="53">
        <f>'Temp Relocation Housing Costs'!N17+'Temp Relocation Living Costs'!N17</f>
        <v>102959562.10785829</v>
      </c>
      <c r="O17" s="53">
        <f>'Temp Relocation Housing Costs'!O17+'Temp Relocation Living Costs'!O17</f>
        <v>198143747.74782032</v>
      </c>
      <c r="P17" s="53">
        <f>'Temp Relocation Housing Costs'!P17+'Temp Relocation Living Costs'!P17</f>
        <v>158284917.66498312</v>
      </c>
      <c r="Q17" s="53">
        <f>'Temp Relocation Housing Costs'!Q17+'Temp Relocation Living Costs'!Q17</f>
        <v>64688425.584164567</v>
      </c>
      <c r="R17" s="53">
        <f>'Temp Relocation Housing Costs'!R17+'Temp Relocation Living Costs'!R17</f>
        <v>41560115.332425617</v>
      </c>
      <c r="S17" s="53">
        <f>'Temp Relocation Housing Costs'!S17+'Temp Relocation Living Costs'!S17</f>
        <v>23534840.112235449</v>
      </c>
      <c r="U17" s="68">
        <v>2036</v>
      </c>
      <c r="V17" s="55">
        <f t="shared" si="0"/>
        <v>0</v>
      </c>
      <c r="W17" s="56">
        <f t="shared" si="1"/>
        <v>1182838.8597680086</v>
      </c>
      <c r="X17" s="57">
        <f t="shared" si="2"/>
        <v>589171608.54948735</v>
      </c>
      <c r="Y17" s="58">
        <f t="shared" si="3"/>
        <v>590354447.40925539</v>
      </c>
      <c r="Z17" s="96">
        <f t="shared" si="4"/>
        <v>276771582.96622056</v>
      </c>
      <c r="AC17">
        <v>2036</v>
      </c>
      <c r="AD17" s="51">
        <f>'Temp Relocation Housing Costs'!V17+'Temp Relocation Living Costs'!V17</f>
        <v>0</v>
      </c>
      <c r="AE17" s="51">
        <f>'Temp Relocation Housing Costs'!W17+'Temp Relocation Living Costs'!W17</f>
        <v>0</v>
      </c>
      <c r="AF17" s="51">
        <f>'Temp Relocation Housing Costs'!X17+'Temp Relocation Living Costs'!X17</f>
        <v>0</v>
      </c>
      <c r="AG17" s="51">
        <f>'Temp Relocation Housing Costs'!Y17+'Temp Relocation Living Costs'!Y17</f>
        <v>0</v>
      </c>
      <c r="AH17" s="51">
        <f>'Temp Relocation Housing Costs'!Z17+'Temp Relocation Living Costs'!Z17</f>
        <v>0</v>
      </c>
      <c r="AI17" s="51">
        <f>'Temp Relocation Housing Costs'!AA17+'Temp Relocation Living Costs'!AA17</f>
        <v>0</v>
      </c>
      <c r="AJ17" s="52">
        <f>'Temp Relocation Housing Costs'!AB17+'Temp Relocation Living Costs'!AB17</f>
        <v>245298.97565681985</v>
      </c>
      <c r="AK17" s="52">
        <f>'Temp Relocation Housing Costs'!AC17+'Temp Relocation Living Costs'!AC17</f>
        <v>276203.6092661306</v>
      </c>
      <c r="AL17" s="52">
        <f>'Temp Relocation Housing Costs'!AD17+'Temp Relocation Living Costs'!AD17</f>
        <v>188262.00025027635</v>
      </c>
      <c r="AM17" s="52">
        <f>'Temp Relocation Housing Costs'!AE17+'Temp Relocation Living Costs'!AE17</f>
        <v>187483.77502468714</v>
      </c>
      <c r="AN17" s="52">
        <f>'Temp Relocation Housing Costs'!AF17+'Temp Relocation Living Costs'!AF17</f>
        <v>151661.38691272138</v>
      </c>
      <c r="AO17" s="52">
        <f>'Temp Relocation Housing Costs'!AG17+'Temp Relocation Living Costs'!AG17</f>
        <v>60142.479127508595</v>
      </c>
      <c r="AP17" s="53">
        <f>'Temp Relocation Housing Costs'!AH17+'Temp Relocation Living Costs'!AH17</f>
        <v>95852847.454489484</v>
      </c>
      <c r="AQ17" s="53">
        <f>'Temp Relocation Housing Costs'!AI17+'Temp Relocation Living Costs'!AI17</f>
        <v>180943280.35414729</v>
      </c>
      <c r="AR17" s="53">
        <f>'Temp Relocation Housing Costs'!AJ17+'Temp Relocation Living Costs'!AJ17</f>
        <v>143026527.02414939</v>
      </c>
      <c r="AS17" s="53">
        <f>'Temp Relocation Housing Costs'!AK17+'Temp Relocation Living Costs'!AK17</f>
        <v>64521970.450619422</v>
      </c>
      <c r="AT17" s="53">
        <f>'Temp Relocation Housing Costs'!AL17+'Temp Relocation Living Costs'!AL17</f>
        <v>40711167.611188538</v>
      </c>
      <c r="AU17" s="53">
        <f>'Temp Relocation Housing Costs'!AM17+'Temp Relocation Living Costs'!AM17</f>
        <v>21525765.154901423</v>
      </c>
      <c r="AW17" s="68">
        <v>2036</v>
      </c>
      <c r="AX17" s="55">
        <f t="shared" si="5"/>
        <v>0</v>
      </c>
      <c r="AY17" s="56">
        <f t="shared" si="6"/>
        <v>1109052.2262381441</v>
      </c>
      <c r="AZ17" s="57">
        <f t="shared" si="7"/>
        <v>546581558.04949558</v>
      </c>
      <c r="BA17" s="58">
        <f t="shared" si="8"/>
        <v>547690610.27573371</v>
      </c>
    </row>
    <row r="18" spans="1:53" x14ac:dyDescent="0.35">
      <c r="A18">
        <v>2037</v>
      </c>
      <c r="B18" s="51">
        <f>'Temp Relocation Housing Costs'!B18+'Temp Relocation Living Costs'!B18</f>
        <v>0</v>
      </c>
      <c r="C18" s="51">
        <f>'Temp Relocation Housing Costs'!C18+'Temp Relocation Living Costs'!C18</f>
        <v>0</v>
      </c>
      <c r="D18" s="51">
        <f>'Temp Relocation Housing Costs'!D18+'Temp Relocation Living Costs'!D18</f>
        <v>0</v>
      </c>
      <c r="E18" s="51">
        <f>'Temp Relocation Housing Costs'!E18+'Temp Relocation Living Costs'!E18</f>
        <v>0</v>
      </c>
      <c r="F18" s="51">
        <f>'Temp Relocation Housing Costs'!F18+'Temp Relocation Living Costs'!F18</f>
        <v>0</v>
      </c>
      <c r="G18" s="51">
        <f>'Temp Relocation Housing Costs'!G18+'Temp Relocation Living Costs'!G18</f>
        <v>0</v>
      </c>
      <c r="H18" s="52">
        <f>'Temp Relocation Housing Costs'!H18+'Temp Relocation Living Costs'!H18</f>
        <v>265075.61681463447</v>
      </c>
      <c r="I18" s="52">
        <f>'Temp Relocation Housing Costs'!I18+'Temp Relocation Living Costs'!I18</f>
        <v>304284.36735888786</v>
      </c>
      <c r="J18" s="52">
        <f>'Temp Relocation Housing Costs'!J18+'Temp Relocation Living Costs'!J18</f>
        <v>209603.23831312236</v>
      </c>
      <c r="K18" s="52">
        <f>'Temp Relocation Housing Costs'!K18+'Temp Relocation Living Costs'!K18</f>
        <v>189101.52308257326</v>
      </c>
      <c r="L18" s="52">
        <f>'Temp Relocation Housing Costs'!L18+'Temp Relocation Living Costs'!L18</f>
        <v>155758.08068223385</v>
      </c>
      <c r="M18" s="52">
        <f>'Temp Relocation Housing Costs'!M18+'Temp Relocation Living Costs'!M18</f>
        <v>66152.514779927631</v>
      </c>
      <c r="N18" s="53">
        <f>'Temp Relocation Housing Costs'!N18+'Temp Relocation Living Costs'!N18</f>
        <v>104389861.12203762</v>
      </c>
      <c r="O18" s="53">
        <f>'Temp Relocation Housing Costs'!O18+'Temp Relocation Living Costs'!O18</f>
        <v>200896331.39588028</v>
      </c>
      <c r="P18" s="53">
        <f>'Temp Relocation Housing Costs'!P18+'Temp Relocation Living Costs'!P18</f>
        <v>160483788.33868039</v>
      </c>
      <c r="Q18" s="53">
        <f>'Temp Relocation Housing Costs'!Q18+'Temp Relocation Living Costs'!Q18</f>
        <v>65587067.628163524</v>
      </c>
      <c r="R18" s="53">
        <f>'Temp Relocation Housing Costs'!R18+'Temp Relocation Living Costs'!R18</f>
        <v>42137462.309939727</v>
      </c>
      <c r="S18" s="53">
        <f>'Temp Relocation Housing Costs'!S18+'Temp Relocation Living Costs'!S18</f>
        <v>23861782.631436683</v>
      </c>
      <c r="U18" s="68">
        <v>2037</v>
      </c>
      <c r="V18" s="55">
        <f t="shared" si="0"/>
        <v>0</v>
      </c>
      <c r="W18" s="56">
        <f t="shared" si="1"/>
        <v>1189975.3410313795</v>
      </c>
      <c r="X18" s="57">
        <f t="shared" si="2"/>
        <v>597356293.42613816</v>
      </c>
      <c r="Y18" s="58">
        <f t="shared" si="3"/>
        <v>598546268.76716959</v>
      </c>
      <c r="Z18" s="96">
        <f t="shared" si="4"/>
        <v>265831844.45689633</v>
      </c>
      <c r="AC18">
        <v>2037</v>
      </c>
      <c r="AD18" s="51">
        <f>'Temp Relocation Housing Costs'!V18+'Temp Relocation Living Costs'!V18</f>
        <v>0</v>
      </c>
      <c r="AE18" s="51">
        <f>'Temp Relocation Housing Costs'!W18+'Temp Relocation Living Costs'!W18</f>
        <v>0</v>
      </c>
      <c r="AF18" s="51">
        <f>'Temp Relocation Housing Costs'!X18+'Temp Relocation Living Costs'!X18</f>
        <v>0</v>
      </c>
      <c r="AG18" s="51">
        <f>'Temp Relocation Housing Costs'!Y18+'Temp Relocation Living Costs'!Y18</f>
        <v>0</v>
      </c>
      <c r="AH18" s="51">
        <f>'Temp Relocation Housing Costs'!Z18+'Temp Relocation Living Costs'!Z18</f>
        <v>0</v>
      </c>
      <c r="AI18" s="51">
        <f>'Temp Relocation Housing Costs'!AA18+'Temp Relocation Living Costs'!AA18</f>
        <v>0</v>
      </c>
      <c r="AJ18" s="52">
        <f>'Temp Relocation Housing Costs'!AB18+'Temp Relocation Living Costs'!AB18</f>
        <v>246778.95032052207</v>
      </c>
      <c r="AK18" s="52">
        <f>'Temp Relocation Housing Costs'!AC18+'Temp Relocation Living Costs'!AC18</f>
        <v>277870.04241222271</v>
      </c>
      <c r="AL18" s="52">
        <f>'Temp Relocation Housing Costs'!AD18+'Temp Relocation Living Costs'!AD18</f>
        <v>189397.85085773308</v>
      </c>
      <c r="AM18" s="52">
        <f>'Temp Relocation Housing Costs'!AE18+'Temp Relocation Living Costs'!AE18</f>
        <v>188614.93032669689</v>
      </c>
      <c r="AN18" s="52">
        <f>'Temp Relocation Housing Costs'!AF18+'Temp Relocation Living Costs'!AF18</f>
        <v>152576.41319642984</v>
      </c>
      <c r="AO18" s="52">
        <f>'Temp Relocation Housing Costs'!AG18+'Temp Relocation Living Costs'!AG18</f>
        <v>60505.33977575475</v>
      </c>
      <c r="AP18" s="53">
        <f>'Temp Relocation Housing Costs'!AH18+'Temp Relocation Living Costs'!AH18</f>
        <v>97184421.039435551</v>
      </c>
      <c r="AQ18" s="53">
        <f>'Temp Relocation Housing Costs'!AI18+'Temp Relocation Living Costs'!AI18</f>
        <v>183456917.65227214</v>
      </c>
      <c r="AR18" s="53">
        <f>'Temp Relocation Housing Costs'!AJ18+'Temp Relocation Living Costs'!AJ18</f>
        <v>145013430.39102498</v>
      </c>
      <c r="AS18" s="53">
        <f>'Temp Relocation Housing Costs'!AK18+'Temp Relocation Living Costs'!AK18</f>
        <v>65418300.124513648</v>
      </c>
      <c r="AT18" s="53">
        <f>'Temp Relocation Housing Costs'!AL18+'Temp Relocation Living Costs'!AL18</f>
        <v>41276721.132476568</v>
      </c>
      <c r="AU18" s="53">
        <f>'Temp Relocation Housing Costs'!AM18+'Temp Relocation Living Costs'!AM18</f>
        <v>21824797.90183812</v>
      </c>
      <c r="AW18" s="68">
        <v>2037</v>
      </c>
      <c r="AX18" s="55">
        <f t="shared" si="5"/>
        <v>0</v>
      </c>
      <c r="AY18" s="56">
        <f t="shared" si="6"/>
        <v>1115743.5268893593</v>
      </c>
      <c r="AZ18" s="57">
        <f t="shared" si="7"/>
        <v>554174588.24156094</v>
      </c>
      <c r="BA18" s="58">
        <f t="shared" si="8"/>
        <v>555290331.76845026</v>
      </c>
    </row>
    <row r="19" spans="1:53" x14ac:dyDescent="0.35">
      <c r="A19">
        <v>2038</v>
      </c>
      <c r="B19" s="51">
        <f>'Temp Relocation Housing Costs'!B19+'Temp Relocation Living Costs'!B19</f>
        <v>0</v>
      </c>
      <c r="C19" s="51">
        <f>'Temp Relocation Housing Costs'!C19+'Temp Relocation Living Costs'!C19</f>
        <v>0</v>
      </c>
      <c r="D19" s="51">
        <f>'Temp Relocation Housing Costs'!D19+'Temp Relocation Living Costs'!D19</f>
        <v>0</v>
      </c>
      <c r="E19" s="51">
        <f>'Temp Relocation Housing Costs'!E19+'Temp Relocation Living Costs'!E19</f>
        <v>0</v>
      </c>
      <c r="F19" s="51">
        <f>'Temp Relocation Housing Costs'!F19+'Temp Relocation Living Costs'!F19</f>
        <v>0</v>
      </c>
      <c r="G19" s="51">
        <f>'Temp Relocation Housing Costs'!G19+'Temp Relocation Living Costs'!G19</f>
        <v>0</v>
      </c>
      <c r="H19" s="52">
        <f>'Temp Relocation Housing Costs'!H19+'Temp Relocation Living Costs'!H19</f>
        <v>266674.91088343528</v>
      </c>
      <c r="I19" s="52">
        <f>'Temp Relocation Housing Costs'!I19+'Temp Relocation Living Costs'!I19</f>
        <v>306120.22155699844</v>
      </c>
      <c r="J19" s="52">
        <f>'Temp Relocation Housing Costs'!J19+'Temp Relocation Living Costs'!J19</f>
        <v>210867.84808698189</v>
      </c>
      <c r="K19" s="52">
        <f>'Temp Relocation Housing Costs'!K19+'Temp Relocation Living Costs'!K19</f>
        <v>190242.43882541452</v>
      </c>
      <c r="L19" s="52">
        <f>'Temp Relocation Housing Costs'!L19+'Temp Relocation Living Costs'!L19</f>
        <v>156697.82375478171</v>
      </c>
      <c r="M19" s="52">
        <f>'Temp Relocation Housing Costs'!M19+'Temp Relocation Living Costs'!M19</f>
        <v>66551.636078955984</v>
      </c>
      <c r="N19" s="53">
        <f>'Temp Relocation Housing Costs'!N19+'Temp Relocation Living Costs'!N19</f>
        <v>105840029.63865151</v>
      </c>
      <c r="O19" s="53">
        <f>'Temp Relocation Housing Costs'!O19+'Temp Relocation Living Costs'!O19</f>
        <v>203687153.52900821</v>
      </c>
      <c r="P19" s="53">
        <f>'Temp Relocation Housing Costs'!P19+'Temp Relocation Living Costs'!P19</f>
        <v>162713205.39867249</v>
      </c>
      <c r="Q19" s="53">
        <f>'Temp Relocation Housing Costs'!Q19+'Temp Relocation Living Costs'!Q19</f>
        <v>66498193.474573061</v>
      </c>
      <c r="R19" s="53">
        <f>'Temp Relocation Housing Costs'!R19+'Temp Relocation Living Costs'!R19</f>
        <v>42722829.706304401</v>
      </c>
      <c r="S19" s="53">
        <f>'Temp Relocation Housing Costs'!S19+'Temp Relocation Living Costs'!S19</f>
        <v>24193266.987776041</v>
      </c>
      <c r="U19" s="68">
        <v>2038</v>
      </c>
      <c r="V19" s="55">
        <f t="shared" si="0"/>
        <v>0</v>
      </c>
      <c r="W19" s="56">
        <f t="shared" si="1"/>
        <v>1197154.8791865679</v>
      </c>
      <c r="X19" s="57">
        <f t="shared" si="2"/>
        <v>605654678.73498571</v>
      </c>
      <c r="Y19" s="58">
        <f t="shared" si="3"/>
        <v>606851833.61417222</v>
      </c>
      <c r="Z19" s="96">
        <f t="shared" si="4"/>
        <v>255324543.29010624</v>
      </c>
      <c r="AC19">
        <v>2038</v>
      </c>
      <c r="AD19" s="51">
        <f>'Temp Relocation Housing Costs'!V19+'Temp Relocation Living Costs'!V19</f>
        <v>0</v>
      </c>
      <c r="AE19" s="51">
        <f>'Temp Relocation Housing Costs'!W19+'Temp Relocation Living Costs'!W19</f>
        <v>0</v>
      </c>
      <c r="AF19" s="51">
        <f>'Temp Relocation Housing Costs'!X19+'Temp Relocation Living Costs'!X19</f>
        <v>0</v>
      </c>
      <c r="AG19" s="51">
        <f>'Temp Relocation Housing Costs'!Y19+'Temp Relocation Living Costs'!Y19</f>
        <v>0</v>
      </c>
      <c r="AH19" s="51">
        <f>'Temp Relocation Housing Costs'!Z19+'Temp Relocation Living Costs'!Z19</f>
        <v>0</v>
      </c>
      <c r="AI19" s="51">
        <f>'Temp Relocation Housing Costs'!AA19+'Temp Relocation Living Costs'!AA19</f>
        <v>0</v>
      </c>
      <c r="AJ19" s="52">
        <f>'Temp Relocation Housing Costs'!AB19+'Temp Relocation Living Costs'!AB19</f>
        <v>248267.85418989797</v>
      </c>
      <c r="AK19" s="52">
        <f>'Temp Relocation Housing Costs'!AC19+'Temp Relocation Living Costs'!AC19</f>
        <v>279546.52973334084</v>
      </c>
      <c r="AL19" s="52">
        <f>'Temp Relocation Housing Costs'!AD19+'Temp Relocation Living Costs'!AD19</f>
        <v>190540.55444986396</v>
      </c>
      <c r="AM19" s="52">
        <f>'Temp Relocation Housing Costs'!AE19+'Temp Relocation Living Costs'!AE19</f>
        <v>189752.91028495808</v>
      </c>
      <c r="AN19" s="52">
        <f>'Temp Relocation Housing Costs'!AF19+'Temp Relocation Living Costs'!AF19</f>
        <v>153496.96015429887</v>
      </c>
      <c r="AO19" s="52">
        <f>'Temp Relocation Housing Costs'!AG19+'Temp Relocation Living Costs'!AG19</f>
        <v>60870.389689424526</v>
      </c>
      <c r="AP19" s="53">
        <f>'Temp Relocation Housing Costs'!AH19+'Temp Relocation Living Costs'!AH19</f>
        <v>98534492.647749871</v>
      </c>
      <c r="AQ19" s="53">
        <f>'Temp Relocation Housing Costs'!AI19+'Temp Relocation Living Costs'!AI19</f>
        <v>186005474.02809995</v>
      </c>
      <c r="AR19" s="53">
        <f>'Temp Relocation Housing Costs'!AJ19+'Temp Relocation Living Costs'!AJ19</f>
        <v>147027935.52570847</v>
      </c>
      <c r="AS19" s="53">
        <f>'Temp Relocation Housing Costs'!AK19+'Temp Relocation Living Costs'!AK19</f>
        <v>66327081.477714829</v>
      </c>
      <c r="AT19" s="53">
        <f>'Temp Relocation Housing Costs'!AL19+'Temp Relocation Living Costs'!AL19</f>
        <v>41850131.239664949</v>
      </c>
      <c r="AU19" s="53">
        <f>'Temp Relocation Housing Costs'!AM19+'Temp Relocation Living Costs'!AM19</f>
        <v>22127984.767483104</v>
      </c>
      <c r="AW19" s="68">
        <v>2038</v>
      </c>
      <c r="AX19" s="55">
        <f t="shared" si="5"/>
        <v>0</v>
      </c>
      <c r="AY19" s="56">
        <f t="shared" si="6"/>
        <v>1122475.1985017844</v>
      </c>
      <c r="AZ19" s="57">
        <f t="shared" si="7"/>
        <v>561873099.68642116</v>
      </c>
      <c r="BA19" s="58">
        <f t="shared" si="8"/>
        <v>562995574.88492298</v>
      </c>
    </row>
    <row r="20" spans="1:53" x14ac:dyDescent="0.35">
      <c r="A20">
        <v>2039</v>
      </c>
      <c r="B20" s="51">
        <f>'Temp Relocation Housing Costs'!B20+'Temp Relocation Living Costs'!B20</f>
        <v>0</v>
      </c>
      <c r="C20" s="51">
        <f>'Temp Relocation Housing Costs'!C20+'Temp Relocation Living Costs'!C20</f>
        <v>0</v>
      </c>
      <c r="D20" s="51">
        <f>'Temp Relocation Housing Costs'!D20+'Temp Relocation Living Costs'!D20</f>
        <v>0</v>
      </c>
      <c r="E20" s="51">
        <f>'Temp Relocation Housing Costs'!E20+'Temp Relocation Living Costs'!E20</f>
        <v>0</v>
      </c>
      <c r="F20" s="51">
        <f>'Temp Relocation Housing Costs'!F20+'Temp Relocation Living Costs'!F20</f>
        <v>0</v>
      </c>
      <c r="G20" s="51">
        <f>'Temp Relocation Housing Costs'!G20+'Temp Relocation Living Costs'!G20</f>
        <v>0</v>
      </c>
      <c r="H20" s="52">
        <f>'Temp Relocation Housing Costs'!H20+'Temp Relocation Living Costs'!H20</f>
        <v>268283.85405368597</v>
      </c>
      <c r="I20" s="52">
        <f>'Temp Relocation Housing Costs'!I20+'Temp Relocation Living Costs'!I20</f>
        <v>307967.15210670076</v>
      </c>
      <c r="J20" s="52">
        <f>'Temp Relocation Housing Costs'!J20+'Temp Relocation Living Costs'!J20</f>
        <v>212140.08769467898</v>
      </c>
      <c r="K20" s="52">
        <f>'Temp Relocation Housing Costs'!K20+'Temp Relocation Living Costs'!K20</f>
        <v>191390.23811266644</v>
      </c>
      <c r="L20" s="52">
        <f>'Temp Relocation Housing Costs'!L20+'Temp Relocation Living Costs'!L20</f>
        <v>157643.23662653696</v>
      </c>
      <c r="M20" s="52">
        <f>'Temp Relocation Housing Costs'!M20+'Temp Relocation Living Costs'!M20</f>
        <v>66953.165416618547</v>
      </c>
      <c r="N20" s="53">
        <f>'Temp Relocation Housing Costs'!N20+'Temp Relocation Living Costs'!N20</f>
        <v>107310343.68189003</v>
      </c>
      <c r="O20" s="53">
        <f>'Temp Relocation Housing Costs'!O20+'Temp Relocation Living Costs'!O20</f>
        <v>206516745.35058513</v>
      </c>
      <c r="P20" s="53">
        <f>'Temp Relocation Housing Costs'!P20+'Temp Relocation Living Costs'!P20</f>
        <v>164973593.19084159</v>
      </c>
      <c r="Q20" s="53">
        <f>'Temp Relocation Housing Costs'!Q20+'Temp Relocation Living Costs'!Q20</f>
        <v>67421976.54653047</v>
      </c>
      <c r="R20" s="53">
        <f>'Temp Relocation Housing Costs'!R20+'Temp Relocation Living Costs'!R20</f>
        <v>43316328.939992525</v>
      </c>
      <c r="S20" s="53">
        <f>'Temp Relocation Housing Costs'!S20+'Temp Relocation Living Costs'!S20</f>
        <v>24529356.275783539</v>
      </c>
      <c r="U20" s="68">
        <v>2039</v>
      </c>
      <c r="V20" s="55">
        <f t="shared" si="0"/>
        <v>0</v>
      </c>
      <c r="W20" s="56">
        <f t="shared" si="1"/>
        <v>1204377.7340108878</v>
      </c>
      <c r="X20" s="57">
        <f t="shared" si="2"/>
        <v>614068343.98562336</v>
      </c>
      <c r="Y20" s="58">
        <f t="shared" si="3"/>
        <v>615272721.71963429</v>
      </c>
      <c r="Z20" s="96">
        <f t="shared" si="4"/>
        <v>245232584.19388065</v>
      </c>
      <c r="AC20">
        <v>2039</v>
      </c>
      <c r="AD20" s="51">
        <f>'Temp Relocation Housing Costs'!V20+'Temp Relocation Living Costs'!V20</f>
        <v>0</v>
      </c>
      <c r="AE20" s="51">
        <f>'Temp Relocation Housing Costs'!W20+'Temp Relocation Living Costs'!W20</f>
        <v>0</v>
      </c>
      <c r="AF20" s="51">
        <f>'Temp Relocation Housing Costs'!X20+'Temp Relocation Living Costs'!X20</f>
        <v>0</v>
      </c>
      <c r="AG20" s="51">
        <f>'Temp Relocation Housing Costs'!Y20+'Temp Relocation Living Costs'!Y20</f>
        <v>0</v>
      </c>
      <c r="AH20" s="51">
        <f>'Temp Relocation Housing Costs'!Z20+'Temp Relocation Living Costs'!Z20</f>
        <v>0</v>
      </c>
      <c r="AI20" s="51">
        <f>'Temp Relocation Housing Costs'!AA20+'Temp Relocation Living Costs'!AA20</f>
        <v>0</v>
      </c>
      <c r="AJ20" s="52">
        <f>'Temp Relocation Housing Costs'!AB20+'Temp Relocation Living Costs'!AB20</f>
        <v>249765.74113797391</v>
      </c>
      <c r="AK20" s="52">
        <f>'Temp Relocation Housing Costs'!AC20+'Temp Relocation Living Costs'!AC20</f>
        <v>281233.13188984577</v>
      </c>
      <c r="AL20" s="52">
        <f>'Temp Relocation Housing Costs'!AD20+'Temp Relocation Living Costs'!AD20</f>
        <v>191690.15237312674</v>
      </c>
      <c r="AM20" s="52">
        <f>'Temp Relocation Housing Costs'!AE20+'Temp Relocation Living Costs'!AE20</f>
        <v>190897.75607501302</v>
      </c>
      <c r="AN20" s="52">
        <f>'Temp Relocation Housing Costs'!AF20+'Temp Relocation Living Costs'!AF20</f>
        <v>154423.06109448979</v>
      </c>
      <c r="AO20" s="52">
        <f>'Temp Relocation Housing Costs'!AG20+'Temp Relocation Living Costs'!AG20</f>
        <v>61237.642077123281</v>
      </c>
      <c r="AP20" s="53">
        <f>'Temp Relocation Housing Costs'!AH20+'Temp Relocation Living Costs'!AH20</f>
        <v>99903319.251238123</v>
      </c>
      <c r="AQ20" s="53">
        <f>'Temp Relocation Housing Costs'!AI20+'Temp Relocation Living Costs'!AI20</f>
        <v>188589434.57229546</v>
      </c>
      <c r="AR20" s="53">
        <f>'Temp Relocation Housing Costs'!AJ20+'Temp Relocation Living Costs'!AJ20</f>
        <v>149070425.86787739</v>
      </c>
      <c r="AS20" s="53">
        <f>'Temp Relocation Housing Costs'!AK20+'Temp Relocation Living Costs'!AK20</f>
        <v>67248487.487110898</v>
      </c>
      <c r="AT20" s="53">
        <f>'Temp Relocation Housing Costs'!AL20+'Temp Relocation Living Costs'!AL20</f>
        <v>42431507.075283416</v>
      </c>
      <c r="AU20" s="53">
        <f>'Temp Relocation Housing Costs'!AM20+'Temp Relocation Living Costs'!AM20</f>
        <v>22435383.46023931</v>
      </c>
      <c r="AW20" s="68">
        <v>2039</v>
      </c>
      <c r="AX20" s="55">
        <f t="shared" si="5"/>
        <v>0</v>
      </c>
      <c r="AY20" s="56">
        <f t="shared" si="6"/>
        <v>1129247.4846475725</v>
      </c>
      <c r="AZ20" s="57">
        <f t="shared" si="7"/>
        <v>569678557.71404469</v>
      </c>
      <c r="BA20" s="58">
        <f t="shared" si="8"/>
        <v>570807805.19869232</v>
      </c>
    </row>
    <row r="21" spans="1:53" x14ac:dyDescent="0.35">
      <c r="A21">
        <v>2040</v>
      </c>
      <c r="B21" s="51">
        <f>'Temp Relocation Housing Costs'!B21+'Temp Relocation Living Costs'!B21</f>
        <v>0</v>
      </c>
      <c r="C21" s="51">
        <f>'Temp Relocation Housing Costs'!C21+'Temp Relocation Living Costs'!C21</f>
        <v>0</v>
      </c>
      <c r="D21" s="51">
        <f>'Temp Relocation Housing Costs'!D21+'Temp Relocation Living Costs'!D21</f>
        <v>0</v>
      </c>
      <c r="E21" s="51">
        <f>'Temp Relocation Housing Costs'!E21+'Temp Relocation Living Costs'!E21</f>
        <v>0</v>
      </c>
      <c r="F21" s="51">
        <f>'Temp Relocation Housing Costs'!F21+'Temp Relocation Living Costs'!F21</f>
        <v>0</v>
      </c>
      <c r="G21" s="51">
        <f>'Temp Relocation Housing Costs'!G21+'Temp Relocation Living Costs'!G21</f>
        <v>0</v>
      </c>
      <c r="H21" s="52">
        <f>'Temp Relocation Housing Costs'!H21+'Temp Relocation Living Costs'!H21</f>
        <v>289729.55396111059</v>
      </c>
      <c r="I21" s="52">
        <f>'Temp Relocation Housing Costs'!I21+'Temp Relocation Living Costs'!I21</f>
        <v>332585.00005256641</v>
      </c>
      <c r="J21" s="52">
        <f>'Temp Relocation Housing Costs'!J21+'Temp Relocation Living Costs'!J21</f>
        <v>229097.84564504909</v>
      </c>
      <c r="K21" s="52">
        <f>'Temp Relocation Housing Costs'!K21+'Temp Relocation Living Costs'!K21</f>
        <v>206689.32357665207</v>
      </c>
      <c r="L21" s="52">
        <f>'Temp Relocation Housing Costs'!L21+'Temp Relocation Living Costs'!L21</f>
        <v>170244.70143347734</v>
      </c>
      <c r="M21" s="52">
        <f>'Temp Relocation Housing Costs'!M21+'Temp Relocation Living Costs'!M21</f>
        <v>72305.174013787531</v>
      </c>
      <c r="N21" s="53">
        <f>'Temp Relocation Housing Costs'!N21+'Temp Relocation Living Costs'!N21</f>
        <v>116793615.2855864</v>
      </c>
      <c r="O21" s="53">
        <f>'Temp Relocation Housing Costs'!O21+'Temp Relocation Living Costs'!O21</f>
        <v>224767123.82925835</v>
      </c>
      <c r="P21" s="53">
        <f>'Temp Relocation Housing Costs'!P21+'Temp Relocation Living Costs'!P21</f>
        <v>179552704.00148466</v>
      </c>
      <c r="Q21" s="53">
        <f>'Temp Relocation Housing Costs'!Q21+'Temp Relocation Living Costs'!Q21</f>
        <v>73380217.790675327</v>
      </c>
      <c r="R21" s="53">
        <f>'Temp Relocation Housing Costs'!R21+'Temp Relocation Living Costs'!R21</f>
        <v>47144296.478990592</v>
      </c>
      <c r="S21" s="53">
        <f>'Temp Relocation Housing Costs'!S21+'Temp Relocation Living Costs'!S21</f>
        <v>26697074.128935345</v>
      </c>
      <c r="U21" s="68">
        <v>2040</v>
      </c>
      <c r="V21" s="55">
        <f t="shared" si="0"/>
        <v>0</v>
      </c>
      <c r="W21" s="56">
        <f t="shared" si="1"/>
        <v>1300651.5986826429</v>
      </c>
      <c r="X21" s="57">
        <f t="shared" si="2"/>
        <v>668335031.51493061</v>
      </c>
      <c r="Y21" s="58">
        <f t="shared" si="3"/>
        <v>669635683.11361325</v>
      </c>
      <c r="Z21" s="96">
        <f t="shared" si="4"/>
        <v>252842292.940072</v>
      </c>
      <c r="AC21">
        <v>2040</v>
      </c>
      <c r="AD21" s="51">
        <f>'Temp Relocation Housing Costs'!V21+'Temp Relocation Living Costs'!V21</f>
        <v>0</v>
      </c>
      <c r="AE21" s="51">
        <f>'Temp Relocation Housing Costs'!W21+'Temp Relocation Living Costs'!W21</f>
        <v>0</v>
      </c>
      <c r="AF21" s="51">
        <f>'Temp Relocation Housing Costs'!X21+'Temp Relocation Living Costs'!X21</f>
        <v>0</v>
      </c>
      <c r="AG21" s="51">
        <f>'Temp Relocation Housing Costs'!Y21+'Temp Relocation Living Costs'!Y21</f>
        <v>0</v>
      </c>
      <c r="AH21" s="51">
        <f>'Temp Relocation Housing Costs'!Z21+'Temp Relocation Living Costs'!Z21</f>
        <v>0</v>
      </c>
      <c r="AI21" s="51">
        <f>'Temp Relocation Housing Costs'!AA21+'Temp Relocation Living Costs'!AA21</f>
        <v>0</v>
      </c>
      <c r="AJ21" s="52">
        <f>'Temp Relocation Housing Costs'!AB21+'Temp Relocation Living Costs'!AB21</f>
        <v>269731.16600669757</v>
      </c>
      <c r="AK21" s="52">
        <f>'Temp Relocation Housing Costs'!AC21+'Temp Relocation Living Costs'!AC21</f>
        <v>303713.95307757123</v>
      </c>
      <c r="AL21" s="52">
        <f>'Temp Relocation Housing Costs'!AD21+'Temp Relocation Living Costs'!AD21</f>
        <v>207013.21196425648</v>
      </c>
      <c r="AM21" s="52">
        <f>'Temp Relocation Housing Costs'!AE21+'Temp Relocation Living Costs'!AE21</f>
        <v>206157.47419791666</v>
      </c>
      <c r="AN21" s="52">
        <f>'Temp Relocation Housing Costs'!AF21+'Temp Relocation Living Costs'!AF21</f>
        <v>166767.11600863916</v>
      </c>
      <c r="AO21" s="52">
        <f>'Temp Relocation Housing Costs'!AG21+'Temp Relocation Living Costs'!AG21</f>
        <v>66132.771154706381</v>
      </c>
      <c r="AP21" s="53">
        <f>'Temp Relocation Housing Costs'!AH21+'Temp Relocation Living Costs'!AH21</f>
        <v>108732014.39901227</v>
      </c>
      <c r="AQ21" s="53">
        <f>'Temp Relocation Housing Costs'!AI21+'Temp Relocation Living Costs'!AI21</f>
        <v>205255533.74106014</v>
      </c>
      <c r="AR21" s="53">
        <f>'Temp Relocation Housing Costs'!AJ21+'Temp Relocation Living Costs'!AJ21</f>
        <v>162244135.76460883</v>
      </c>
      <c r="AS21" s="53">
        <f>'Temp Relocation Housing Costs'!AK21+'Temp Relocation Living Costs'!AK21</f>
        <v>73191397.088337675</v>
      </c>
      <c r="AT21" s="53">
        <f>'Temp Relocation Housing Costs'!AL21+'Temp Relocation Living Costs'!AL21</f>
        <v>46181280.790871523</v>
      </c>
      <c r="AU21" s="53">
        <f>'Temp Relocation Housing Costs'!AM21+'Temp Relocation Living Costs'!AM21</f>
        <v>24418051.929899916</v>
      </c>
      <c r="AW21" s="68">
        <v>2040</v>
      </c>
      <c r="AX21" s="55">
        <f t="shared" si="5"/>
        <v>0</v>
      </c>
      <c r="AY21" s="56">
        <f t="shared" si="6"/>
        <v>1219515.6924097876</v>
      </c>
      <c r="AZ21" s="57">
        <f t="shared" si="7"/>
        <v>620022413.7137903</v>
      </c>
      <c r="BA21" s="58">
        <f t="shared" si="8"/>
        <v>621241929.40620005</v>
      </c>
    </row>
    <row r="22" spans="1:53" x14ac:dyDescent="0.35">
      <c r="A22">
        <v>2041</v>
      </c>
      <c r="B22" s="51">
        <f>'Temp Relocation Housing Costs'!B22+'Temp Relocation Living Costs'!B22</f>
        <v>0</v>
      </c>
      <c r="C22" s="51">
        <f>'Temp Relocation Housing Costs'!C22+'Temp Relocation Living Costs'!C22</f>
        <v>0</v>
      </c>
      <c r="D22" s="51">
        <f>'Temp Relocation Housing Costs'!D22+'Temp Relocation Living Costs'!D22</f>
        <v>0</v>
      </c>
      <c r="E22" s="51">
        <f>'Temp Relocation Housing Costs'!E22+'Temp Relocation Living Costs'!E22</f>
        <v>0</v>
      </c>
      <c r="F22" s="51">
        <f>'Temp Relocation Housing Costs'!F22+'Temp Relocation Living Costs'!F22</f>
        <v>0</v>
      </c>
      <c r="G22" s="51">
        <f>'Temp Relocation Housing Costs'!G22+'Temp Relocation Living Costs'!G22</f>
        <v>0</v>
      </c>
      <c r="H22" s="52">
        <f>'Temp Relocation Housing Costs'!H22+'Temp Relocation Living Costs'!H22</f>
        <v>291477.5938705313</v>
      </c>
      <c r="I22" s="52">
        <f>'Temp Relocation Housing Costs'!I22+'Temp Relocation Living Costs'!I22</f>
        <v>334591.6018831986</v>
      </c>
      <c r="J22" s="52">
        <f>'Temp Relocation Housing Costs'!J22+'Temp Relocation Living Costs'!J22</f>
        <v>230480.07321512172</v>
      </c>
      <c r="K22" s="52">
        <f>'Temp Relocation Housing Costs'!K22+'Temp Relocation Living Costs'!K22</f>
        <v>207936.35268198</v>
      </c>
      <c r="L22" s="52">
        <f>'Temp Relocation Housing Costs'!L22+'Temp Relocation Living Costs'!L22</f>
        <v>171271.84736458623</v>
      </c>
      <c r="M22" s="52">
        <f>'Temp Relocation Housing Costs'!M22+'Temp Relocation Living Costs'!M22</f>
        <v>72741.416461634886</v>
      </c>
      <c r="N22" s="53">
        <f>'Temp Relocation Housing Costs'!N22+'Temp Relocation Living Costs'!N22</f>
        <v>118416094.921139</v>
      </c>
      <c r="O22" s="53">
        <f>'Temp Relocation Housing Costs'!O22+'Temp Relocation Living Costs'!O22</f>
        <v>227889555.48156214</v>
      </c>
      <c r="P22" s="53">
        <f>'Temp Relocation Housing Costs'!P22+'Temp Relocation Living Costs'!P22</f>
        <v>182047023.61851573</v>
      </c>
      <c r="Q22" s="53">
        <f>'Temp Relocation Housing Costs'!Q22+'Temp Relocation Living Costs'!Q22</f>
        <v>74399604.926921293</v>
      </c>
      <c r="R22" s="53">
        <f>'Temp Relocation Housing Costs'!R22+'Temp Relocation Living Costs'!R22</f>
        <v>47799218.075368799</v>
      </c>
      <c r="S22" s="53">
        <f>'Temp Relocation Housing Costs'!S22+'Temp Relocation Living Costs'!S22</f>
        <v>27067945.935558673</v>
      </c>
      <c r="U22" s="68">
        <v>2041</v>
      </c>
      <c r="V22" s="55">
        <f t="shared" si="0"/>
        <v>0</v>
      </c>
      <c r="W22" s="56">
        <f t="shared" si="1"/>
        <v>1308498.885477053</v>
      </c>
      <c r="X22" s="57">
        <f t="shared" si="2"/>
        <v>677619442.95906556</v>
      </c>
      <c r="Y22" s="58">
        <f t="shared" si="3"/>
        <v>678927941.84454262</v>
      </c>
      <c r="Z22" s="96">
        <f t="shared" si="4"/>
        <v>242848504.51038384</v>
      </c>
      <c r="AC22">
        <v>2041</v>
      </c>
      <c r="AD22" s="51">
        <f>'Temp Relocation Housing Costs'!V22+'Temp Relocation Living Costs'!V22</f>
        <v>0</v>
      </c>
      <c r="AE22" s="51">
        <f>'Temp Relocation Housing Costs'!W22+'Temp Relocation Living Costs'!W22</f>
        <v>0</v>
      </c>
      <c r="AF22" s="51">
        <f>'Temp Relocation Housing Costs'!X22+'Temp Relocation Living Costs'!X22</f>
        <v>0</v>
      </c>
      <c r="AG22" s="51">
        <f>'Temp Relocation Housing Costs'!Y22+'Temp Relocation Living Costs'!Y22</f>
        <v>0</v>
      </c>
      <c r="AH22" s="51">
        <f>'Temp Relocation Housing Costs'!Z22+'Temp Relocation Living Costs'!Z22</f>
        <v>0</v>
      </c>
      <c r="AI22" s="51">
        <f>'Temp Relocation Housing Costs'!AA22+'Temp Relocation Living Costs'!AA22</f>
        <v>0</v>
      </c>
      <c r="AJ22" s="52">
        <f>'Temp Relocation Housing Costs'!AB22+'Temp Relocation Living Costs'!AB22</f>
        <v>271358.54863490397</v>
      </c>
      <c r="AK22" s="52">
        <f>'Temp Relocation Housing Costs'!AC22+'Temp Relocation Living Costs'!AC22</f>
        <v>305546.36576647084</v>
      </c>
      <c r="AL22" s="52">
        <f>'Temp Relocation Housing Costs'!AD22+'Temp Relocation Living Costs'!AD22</f>
        <v>208262.19520170515</v>
      </c>
      <c r="AM22" s="52">
        <f>'Temp Relocation Housing Costs'!AE22+'Temp Relocation Living Costs'!AE22</f>
        <v>207401.29446960258</v>
      </c>
      <c r="AN22" s="52">
        <f>'Temp Relocation Housing Costs'!AF22+'Temp Relocation Living Costs'!AF22</f>
        <v>167773.28044846444</v>
      </c>
      <c r="AO22" s="52">
        <f>'Temp Relocation Housing Costs'!AG22+'Temp Relocation Living Costs'!AG22</f>
        <v>66531.773333526362</v>
      </c>
      <c r="AP22" s="53">
        <f>'Temp Relocation Housing Costs'!AH22+'Temp Relocation Living Costs'!AH22</f>
        <v>110242503.4669603</v>
      </c>
      <c r="AQ22" s="53">
        <f>'Temp Relocation Housing Costs'!AI22+'Temp Relocation Living Costs'!AI22</f>
        <v>208106913.26865706</v>
      </c>
      <c r="AR22" s="53">
        <f>'Temp Relocation Housing Costs'!AJ22+'Temp Relocation Living Costs'!AJ22</f>
        <v>164498007.31077373</v>
      </c>
      <c r="AS22" s="53">
        <f>'Temp Relocation Housing Costs'!AK22+'Temp Relocation Living Costs'!AK22</f>
        <v>74208161.155303985</v>
      </c>
      <c r="AT22" s="53">
        <f>'Temp Relocation Housing Costs'!AL22+'Temp Relocation Living Costs'!AL22</f>
        <v>46822824.31569273</v>
      </c>
      <c r="AU22" s="53">
        <f>'Temp Relocation Housing Costs'!AM22+'Temp Relocation Living Costs'!AM22</f>
        <v>24757263.897088818</v>
      </c>
      <c r="AW22" s="68">
        <v>2041</v>
      </c>
      <c r="AX22" s="55">
        <f t="shared" si="5"/>
        <v>0</v>
      </c>
      <c r="AY22" s="56">
        <f t="shared" si="6"/>
        <v>1226873.4578546735</v>
      </c>
      <c r="AZ22" s="57">
        <f t="shared" si="7"/>
        <v>628635673.41447663</v>
      </c>
      <c r="BA22" s="58">
        <f t="shared" si="8"/>
        <v>629862546.87233126</v>
      </c>
    </row>
    <row r="23" spans="1:53" x14ac:dyDescent="0.35">
      <c r="A23">
        <v>2042</v>
      </c>
      <c r="B23" s="51">
        <f>'Temp Relocation Housing Costs'!B23+'Temp Relocation Living Costs'!B23</f>
        <v>0</v>
      </c>
      <c r="C23" s="51">
        <f>'Temp Relocation Housing Costs'!C23+'Temp Relocation Living Costs'!C23</f>
        <v>0</v>
      </c>
      <c r="D23" s="51">
        <f>'Temp Relocation Housing Costs'!D23+'Temp Relocation Living Costs'!D23</f>
        <v>0</v>
      </c>
      <c r="E23" s="51">
        <f>'Temp Relocation Housing Costs'!E23+'Temp Relocation Living Costs'!E23</f>
        <v>0</v>
      </c>
      <c r="F23" s="51">
        <f>'Temp Relocation Housing Costs'!F23+'Temp Relocation Living Costs'!F23</f>
        <v>0</v>
      </c>
      <c r="G23" s="51">
        <f>'Temp Relocation Housing Costs'!G23+'Temp Relocation Living Costs'!G23</f>
        <v>0</v>
      </c>
      <c r="H23" s="52">
        <f>'Temp Relocation Housing Costs'!H23+'Temp Relocation Living Costs'!H23</f>
        <v>293236.18031717336</v>
      </c>
      <c r="I23" s="52">
        <f>'Temp Relocation Housing Costs'!I23+'Temp Relocation Living Costs'!I23</f>
        <v>336610.31024571316</v>
      </c>
      <c r="J23" s="52">
        <f>'Temp Relocation Housing Costs'!J23+'Temp Relocation Living Costs'!J23</f>
        <v>231870.64024840525</v>
      </c>
      <c r="K23" s="52">
        <f>'Temp Relocation Housing Costs'!K23+'Temp Relocation Living Costs'!K23</f>
        <v>209190.90555081263</v>
      </c>
      <c r="L23" s="52">
        <f>'Temp Relocation Housing Costs'!L23+'Temp Relocation Living Costs'!L23</f>
        <v>172305.19042697095</v>
      </c>
      <c r="M23" s="52">
        <f>'Temp Relocation Housing Costs'!M23+'Temp Relocation Living Costs'!M23</f>
        <v>73180.29091301313</v>
      </c>
      <c r="N23" s="53">
        <f>'Temp Relocation Housing Costs'!N23+'Temp Relocation Living Costs'!N23</f>
        <v>120061113.80390429</v>
      </c>
      <c r="O23" s="53">
        <f>'Temp Relocation Housing Costs'!O23+'Temp Relocation Living Costs'!O23</f>
        <v>231055363.49272662</v>
      </c>
      <c r="P23" s="53">
        <f>'Temp Relocation Housing Costs'!P23+'Temp Relocation Living Costs'!P23</f>
        <v>184575993.95488018</v>
      </c>
      <c r="Q23" s="53">
        <f>'Temp Relocation Housing Costs'!Q23+'Temp Relocation Living Costs'!Q23</f>
        <v>75433153.238547072</v>
      </c>
      <c r="R23" s="53">
        <f>'Temp Relocation Housing Costs'!R23+'Temp Relocation Living Costs'!R23</f>
        <v>48463237.74573338</v>
      </c>
      <c r="S23" s="53">
        <f>'Temp Relocation Housing Costs'!S23+'Temp Relocation Living Costs'!S23</f>
        <v>27443969.838486042</v>
      </c>
      <c r="U23" s="68">
        <v>2042</v>
      </c>
      <c r="V23" s="55">
        <f t="shared" si="0"/>
        <v>0</v>
      </c>
      <c r="W23" s="56">
        <f t="shared" si="1"/>
        <v>1316393.5177020885</v>
      </c>
      <c r="X23" s="57">
        <f t="shared" si="2"/>
        <v>687032832.07427764</v>
      </c>
      <c r="Y23" s="58">
        <f t="shared" si="3"/>
        <v>688349225.59197974</v>
      </c>
      <c r="Z23" s="96">
        <f t="shared" si="4"/>
        <v>233249755.51202524</v>
      </c>
      <c r="AC23">
        <v>2042</v>
      </c>
      <c r="AD23" s="51">
        <f>'Temp Relocation Housing Costs'!V23+'Temp Relocation Living Costs'!V23</f>
        <v>0</v>
      </c>
      <c r="AE23" s="51">
        <f>'Temp Relocation Housing Costs'!W23+'Temp Relocation Living Costs'!W23</f>
        <v>0</v>
      </c>
      <c r="AF23" s="51">
        <f>'Temp Relocation Housing Costs'!X23+'Temp Relocation Living Costs'!X23</f>
        <v>0</v>
      </c>
      <c r="AG23" s="51">
        <f>'Temp Relocation Housing Costs'!Y23+'Temp Relocation Living Costs'!Y23</f>
        <v>0</v>
      </c>
      <c r="AH23" s="51">
        <f>'Temp Relocation Housing Costs'!Z23+'Temp Relocation Living Costs'!Z23</f>
        <v>0</v>
      </c>
      <c r="AI23" s="51">
        <f>'Temp Relocation Housing Costs'!AA23+'Temp Relocation Living Costs'!AA23</f>
        <v>0</v>
      </c>
      <c r="AJ23" s="52">
        <f>'Temp Relocation Housing Costs'!AB23+'Temp Relocation Living Costs'!AB23</f>
        <v>272995.74983268033</v>
      </c>
      <c r="AK23" s="52">
        <f>'Temp Relocation Housing Costs'!AC23+'Temp Relocation Living Costs'!AC23</f>
        <v>307389.83404313133</v>
      </c>
      <c r="AL23" s="52">
        <f>'Temp Relocation Housing Costs'!AD23+'Temp Relocation Living Costs'!AD23</f>
        <v>209518.7139926223</v>
      </c>
      <c r="AM23" s="52">
        <f>'Temp Relocation Housing Costs'!AE23+'Temp Relocation Living Costs'!AE23</f>
        <v>208652.61914477556</v>
      </c>
      <c r="AN23" s="52">
        <f>'Temp Relocation Housing Costs'!AF23+'Temp Relocation Living Costs'!AF23</f>
        <v>168785.51543087751</v>
      </c>
      <c r="AO23" s="52">
        <f>'Temp Relocation Housing Costs'!AG23+'Temp Relocation Living Costs'!AG23</f>
        <v>66933.182832286591</v>
      </c>
      <c r="AP23" s="53">
        <f>'Temp Relocation Housing Costs'!AH23+'Temp Relocation Living Costs'!AH23</f>
        <v>111773976.0257138</v>
      </c>
      <c r="AQ23" s="53">
        <f>'Temp Relocation Housing Costs'!AI23+'Temp Relocation Living Costs'!AI23</f>
        <v>210997903.73907346</v>
      </c>
      <c r="AR23" s="53">
        <f>'Temp Relocation Housing Costs'!AJ23+'Temp Relocation Living Costs'!AJ23</f>
        <v>166783189.30722189</v>
      </c>
      <c r="AS23" s="53">
        <f>'Temp Relocation Housing Costs'!AK23+'Temp Relocation Living Costs'!AK23</f>
        <v>75239049.95835951</v>
      </c>
      <c r="AT23" s="53">
        <f>'Temp Relocation Housing Costs'!AL23+'Temp Relocation Living Costs'!AL23</f>
        <v>47473280.068308204</v>
      </c>
      <c r="AU23" s="53">
        <f>'Temp Relocation Housing Costs'!AM23+'Temp Relocation Living Costs'!AM23</f>
        <v>25101188.146773271</v>
      </c>
      <c r="AW23" s="68">
        <v>2042</v>
      </c>
      <c r="AX23" s="55">
        <f t="shared" si="5"/>
        <v>0</v>
      </c>
      <c r="AY23" s="56">
        <f t="shared" si="6"/>
        <v>1234275.6152763737</v>
      </c>
      <c r="AZ23" s="57">
        <f t="shared" si="7"/>
        <v>637368587.24545014</v>
      </c>
      <c r="BA23" s="58">
        <f t="shared" si="8"/>
        <v>638602862.86072648</v>
      </c>
    </row>
    <row r="24" spans="1:53" x14ac:dyDescent="0.35">
      <c r="A24">
        <v>2043</v>
      </c>
      <c r="B24" s="51">
        <f>'Temp Relocation Housing Costs'!B24+'Temp Relocation Living Costs'!B24</f>
        <v>0</v>
      </c>
      <c r="C24" s="51">
        <f>'Temp Relocation Housing Costs'!C24+'Temp Relocation Living Costs'!C24</f>
        <v>0</v>
      </c>
      <c r="D24" s="51">
        <f>'Temp Relocation Housing Costs'!D24+'Temp Relocation Living Costs'!D24</f>
        <v>0</v>
      </c>
      <c r="E24" s="51">
        <f>'Temp Relocation Housing Costs'!E24+'Temp Relocation Living Costs'!E24</f>
        <v>0</v>
      </c>
      <c r="F24" s="51">
        <f>'Temp Relocation Housing Costs'!F24+'Temp Relocation Living Costs'!F24</f>
        <v>0</v>
      </c>
      <c r="G24" s="51">
        <f>'Temp Relocation Housing Costs'!G24+'Temp Relocation Living Costs'!G24</f>
        <v>0</v>
      </c>
      <c r="H24" s="52">
        <f>'Temp Relocation Housing Costs'!H24+'Temp Relocation Living Costs'!H24</f>
        <v>295005.37693199073</v>
      </c>
      <c r="I24" s="52">
        <f>'Temp Relocation Housing Costs'!I24+'Temp Relocation Living Costs'!I24</f>
        <v>338641.1981830583</v>
      </c>
      <c r="J24" s="52">
        <f>'Temp Relocation Housing Costs'!J24+'Temp Relocation Living Costs'!J24</f>
        <v>233269.5970598032</v>
      </c>
      <c r="K24" s="52">
        <f>'Temp Relocation Housing Costs'!K24+'Temp Relocation Living Costs'!K24</f>
        <v>210453.02757665119</v>
      </c>
      <c r="L24" s="52">
        <f>'Temp Relocation Housing Costs'!L24+'Temp Relocation Living Costs'!L24</f>
        <v>173344.76801009563</v>
      </c>
      <c r="M24" s="52">
        <f>'Temp Relocation Housing Costs'!M24+'Temp Relocation Living Costs'!M24</f>
        <v>73621.813247721671</v>
      </c>
      <c r="N24" s="53">
        <f>'Temp Relocation Housing Costs'!N24+'Temp Relocation Living Costs'!N24</f>
        <v>121728985.04577208</v>
      </c>
      <c r="O24" s="53">
        <f>'Temp Relocation Housing Costs'!O24+'Temp Relocation Living Costs'!O24</f>
        <v>234265150.44071594</v>
      </c>
      <c r="P24" s="53">
        <f>'Temp Relocation Housing Costs'!P24+'Temp Relocation Living Costs'!P24</f>
        <v>187140096.37324789</v>
      </c>
      <c r="Q24" s="53">
        <f>'Temp Relocation Housing Costs'!Q24+'Temp Relocation Living Costs'!Q24</f>
        <v>76481059.450507343</v>
      </c>
      <c r="R24" s="53">
        <f>'Temp Relocation Housing Costs'!R24+'Temp Relocation Living Costs'!R24</f>
        <v>49136481.879183039</v>
      </c>
      <c r="S24" s="53">
        <f>'Temp Relocation Housing Costs'!S24+'Temp Relocation Living Costs'!S24</f>
        <v>27825217.409877546</v>
      </c>
      <c r="U24" s="68">
        <v>2043</v>
      </c>
      <c r="V24" s="55">
        <f t="shared" si="0"/>
        <v>0</v>
      </c>
      <c r="W24" s="56">
        <f t="shared" si="1"/>
        <v>1324335.7810093206</v>
      </c>
      <c r="X24" s="57">
        <f t="shared" si="2"/>
        <v>696576990.59930372</v>
      </c>
      <c r="Y24" s="58">
        <f t="shared" si="3"/>
        <v>697901326.38031304</v>
      </c>
      <c r="Z24" s="96">
        <f t="shared" si="4"/>
        <v>224030429.35511619</v>
      </c>
      <c r="AC24">
        <v>2043</v>
      </c>
      <c r="AD24" s="51">
        <f>'Temp Relocation Housing Costs'!V24+'Temp Relocation Living Costs'!V24</f>
        <v>0</v>
      </c>
      <c r="AE24" s="51">
        <f>'Temp Relocation Housing Costs'!W24+'Temp Relocation Living Costs'!W24</f>
        <v>0</v>
      </c>
      <c r="AF24" s="51">
        <f>'Temp Relocation Housing Costs'!X24+'Temp Relocation Living Costs'!X24</f>
        <v>0</v>
      </c>
      <c r="AG24" s="51">
        <f>'Temp Relocation Housing Costs'!Y24+'Temp Relocation Living Costs'!Y24</f>
        <v>0</v>
      </c>
      <c r="AH24" s="51">
        <f>'Temp Relocation Housing Costs'!Z24+'Temp Relocation Living Costs'!Z24</f>
        <v>0</v>
      </c>
      <c r="AI24" s="51">
        <f>'Temp Relocation Housing Costs'!AA24+'Temp Relocation Living Costs'!AA24</f>
        <v>0</v>
      </c>
      <c r="AJ24" s="52">
        <f>'Temp Relocation Housing Costs'!AB24+'Temp Relocation Living Costs'!AB24</f>
        <v>274642.8288388967</v>
      </c>
      <c r="AK24" s="52">
        <f>'Temp Relocation Housing Costs'!AC24+'Temp Relocation Living Costs'!AC24</f>
        <v>309244.42460978701</v>
      </c>
      <c r="AL24" s="52">
        <f>'Temp Relocation Housing Costs'!AD24+'Temp Relocation Living Costs'!AD24</f>
        <v>210782.8138016421</v>
      </c>
      <c r="AM24" s="52">
        <f>'Temp Relocation Housing Costs'!AE24+'Temp Relocation Living Costs'!AE24</f>
        <v>209911.49350013112</v>
      </c>
      <c r="AN24" s="52">
        <f>'Temp Relocation Housing Costs'!AF24+'Temp Relocation Living Costs'!AF24</f>
        <v>169803.85758158867</v>
      </c>
      <c r="AO24" s="52">
        <f>'Temp Relocation Housing Costs'!AG24+'Temp Relocation Living Costs'!AG24</f>
        <v>67337.014175191638</v>
      </c>
      <c r="AP24" s="53">
        <f>'Temp Relocation Housing Costs'!AH24+'Temp Relocation Living Costs'!AH24</f>
        <v>113326723.57482442</v>
      </c>
      <c r="AQ24" s="53">
        <f>'Temp Relocation Housing Costs'!AI24+'Temp Relocation Living Costs'!AI24</f>
        <v>213929055.4216705</v>
      </c>
      <c r="AR24" s="53">
        <f>'Temp Relocation Housing Costs'!AJ24+'Temp Relocation Living Costs'!AJ24</f>
        <v>169100116.71409944</v>
      </c>
      <c r="AS24" s="53">
        <f>'Temp Relocation Housing Costs'!AK24+'Temp Relocation Living Costs'!AK24</f>
        <v>76284259.716249675</v>
      </c>
      <c r="AT24" s="53">
        <f>'Temp Relocation Housing Costs'!AL24+'Temp Relocation Living Costs'!AL24</f>
        <v>48132771.85606882</v>
      </c>
      <c r="AU24" s="53">
        <f>'Temp Relocation Housing Costs'!AM24+'Temp Relocation Living Costs'!AM24</f>
        <v>25449890.141284958</v>
      </c>
      <c r="AW24" s="68">
        <v>2043</v>
      </c>
      <c r="AX24" s="55">
        <f t="shared" si="5"/>
        <v>0</v>
      </c>
      <c r="AY24" s="56">
        <f t="shared" si="6"/>
        <v>1241722.4325072374</v>
      </c>
      <c r="AZ24" s="57">
        <f t="shared" si="7"/>
        <v>646222817.42419779</v>
      </c>
      <c r="BA24" s="58">
        <f t="shared" si="8"/>
        <v>647464539.85670507</v>
      </c>
    </row>
    <row r="25" spans="1:53" x14ac:dyDescent="0.35">
      <c r="A25">
        <v>2044</v>
      </c>
      <c r="B25" s="51">
        <f>'Temp Relocation Housing Costs'!B25+'Temp Relocation Living Costs'!B25</f>
        <v>0</v>
      </c>
      <c r="C25" s="51">
        <f>'Temp Relocation Housing Costs'!C25+'Temp Relocation Living Costs'!C25</f>
        <v>0</v>
      </c>
      <c r="D25" s="51">
        <f>'Temp Relocation Housing Costs'!D25+'Temp Relocation Living Costs'!D25</f>
        <v>0</v>
      </c>
      <c r="E25" s="51">
        <f>'Temp Relocation Housing Costs'!E25+'Temp Relocation Living Costs'!E25</f>
        <v>0</v>
      </c>
      <c r="F25" s="51">
        <f>'Temp Relocation Housing Costs'!F25+'Temp Relocation Living Costs'!F25</f>
        <v>0</v>
      </c>
      <c r="G25" s="51">
        <f>'Temp Relocation Housing Costs'!G25+'Temp Relocation Living Costs'!G25</f>
        <v>0</v>
      </c>
      <c r="H25" s="52">
        <f>'Temp Relocation Housing Costs'!H25+'Temp Relocation Living Costs'!H25</f>
        <v>296785.2477298454</v>
      </c>
      <c r="I25" s="52">
        <f>'Temp Relocation Housing Costs'!I25+'Temp Relocation Living Costs'!I25</f>
        <v>340684.33917887654</v>
      </c>
      <c r="J25" s="52">
        <f>'Temp Relocation Housing Costs'!J25+'Temp Relocation Living Costs'!J25</f>
        <v>234676.99426778624</v>
      </c>
      <c r="K25" s="52">
        <f>'Temp Relocation Housing Costs'!K25+'Temp Relocation Living Costs'!K25</f>
        <v>211722.7644268719</v>
      </c>
      <c r="L25" s="52">
        <f>'Temp Relocation Housing Costs'!L25+'Temp Relocation Living Costs'!L25</f>
        <v>174390.61772900837</v>
      </c>
      <c r="M25" s="52">
        <f>'Temp Relocation Housing Costs'!M25+'Temp Relocation Living Costs'!M25</f>
        <v>74065.99944136836</v>
      </c>
      <c r="N25" s="53">
        <f>'Temp Relocation Housing Costs'!N25+'Temp Relocation Living Costs'!N25</f>
        <v>123420026.10833627</v>
      </c>
      <c r="O25" s="53">
        <f>'Temp Relocation Housing Costs'!O25+'Temp Relocation Living Costs'!O25</f>
        <v>237519527.27441806</v>
      </c>
      <c r="P25" s="53">
        <f>'Temp Relocation Housing Costs'!P25+'Temp Relocation Living Costs'!P25</f>
        <v>189739818.92330763</v>
      </c>
      <c r="Q25" s="53">
        <f>'Temp Relocation Housing Costs'!Q25+'Temp Relocation Living Costs'!Q25</f>
        <v>77543523.020630702</v>
      </c>
      <c r="R25" s="53">
        <f>'Temp Relocation Housing Costs'!R25+'Temp Relocation Living Costs'!R25</f>
        <v>49819078.620595098</v>
      </c>
      <c r="S25" s="53">
        <f>'Temp Relocation Housing Costs'!S25+'Temp Relocation Living Costs'!S25</f>
        <v>28211761.216163184</v>
      </c>
      <c r="U25" s="68">
        <v>2044</v>
      </c>
      <c r="V25" s="55">
        <f t="shared" si="0"/>
        <v>0</v>
      </c>
      <c r="W25" s="56">
        <f t="shared" si="1"/>
        <v>1332325.9627737568</v>
      </c>
      <c r="X25" s="57">
        <f t="shared" si="2"/>
        <v>706253735.16345096</v>
      </c>
      <c r="Y25" s="58">
        <f t="shared" si="3"/>
        <v>707586061.12622476</v>
      </c>
      <c r="Z25" s="96">
        <f t="shared" si="4"/>
        <v>215175526.86034903</v>
      </c>
      <c r="AC25">
        <v>2044</v>
      </c>
      <c r="AD25" s="51">
        <f>'Temp Relocation Housing Costs'!V25+'Temp Relocation Living Costs'!V25</f>
        <v>0</v>
      </c>
      <c r="AE25" s="51">
        <f>'Temp Relocation Housing Costs'!W25+'Temp Relocation Living Costs'!W25</f>
        <v>0</v>
      </c>
      <c r="AF25" s="51">
        <f>'Temp Relocation Housing Costs'!X25+'Temp Relocation Living Costs'!X25</f>
        <v>0</v>
      </c>
      <c r="AG25" s="51">
        <f>'Temp Relocation Housing Costs'!Y25+'Temp Relocation Living Costs'!Y25</f>
        <v>0</v>
      </c>
      <c r="AH25" s="51">
        <f>'Temp Relocation Housing Costs'!Z25+'Temp Relocation Living Costs'!Z25</f>
        <v>0</v>
      </c>
      <c r="AI25" s="51">
        <f>'Temp Relocation Housing Costs'!AA25+'Temp Relocation Living Costs'!AA25</f>
        <v>0</v>
      </c>
      <c r="AJ25" s="52">
        <f>'Temp Relocation Housing Costs'!AB25+'Temp Relocation Living Costs'!AB25</f>
        <v>276299.84524983232</v>
      </c>
      <c r="AK25" s="52">
        <f>'Temp Relocation Housing Costs'!AC25+'Temp Relocation Living Costs'!AC25</f>
        <v>311110.20457111031</v>
      </c>
      <c r="AL25" s="52">
        <f>'Temp Relocation Housing Costs'!AD25+'Temp Relocation Living Costs'!AD25</f>
        <v>212054.5403677029</v>
      </c>
      <c r="AM25" s="52">
        <f>'Temp Relocation Housing Costs'!AE25+'Temp Relocation Living Costs'!AE25</f>
        <v>211177.96308553498</v>
      </c>
      <c r="AN25" s="52">
        <f>'Temp Relocation Housing Costs'!AF25+'Temp Relocation Living Costs'!AF25</f>
        <v>170828.34374728397</v>
      </c>
      <c r="AO25" s="52">
        <f>'Temp Relocation Housing Costs'!AG25+'Temp Relocation Living Costs'!AG25</f>
        <v>67743.281974075799</v>
      </c>
      <c r="AP25" s="53">
        <f>'Temp Relocation Housing Costs'!AH25+'Temp Relocation Living Costs'!AH25</f>
        <v>114901041.66331279</v>
      </c>
      <c r="AQ25" s="53">
        <f>'Temp Relocation Housing Costs'!AI25+'Temp Relocation Living Costs'!AI25</f>
        <v>216900926.23006988</v>
      </c>
      <c r="AR25" s="53">
        <f>'Temp Relocation Housing Costs'!AJ25+'Temp Relocation Living Costs'!AJ25</f>
        <v>171449230.53395435</v>
      </c>
      <c r="AS25" s="53">
        <f>'Temp Relocation Housing Costs'!AK25+'Temp Relocation Living Costs'!AK25</f>
        <v>77343989.37356168</v>
      </c>
      <c r="AT25" s="53">
        <f>'Temp Relocation Housing Costs'!AL25+'Temp Relocation Living Costs'!AL25</f>
        <v>48801425.206238791</v>
      </c>
      <c r="AU25" s="53">
        <f>'Temp Relocation Housing Costs'!AM25+'Temp Relocation Living Costs'!AM25</f>
        <v>25803436.252348632</v>
      </c>
      <c r="AW25" s="68">
        <v>2044</v>
      </c>
      <c r="AX25" s="55">
        <f t="shared" si="5"/>
        <v>0</v>
      </c>
      <c r="AY25" s="56">
        <f t="shared" si="6"/>
        <v>1249214.1789955404</v>
      </c>
      <c r="AZ25" s="57">
        <f t="shared" si="7"/>
        <v>655200049.2594862</v>
      </c>
      <c r="BA25" s="58">
        <f t="shared" si="8"/>
        <v>656449263.43848169</v>
      </c>
    </row>
    <row r="26" spans="1:53" x14ac:dyDescent="0.35">
      <c r="A26">
        <v>2045</v>
      </c>
      <c r="B26" s="51">
        <f>'Temp Relocation Housing Costs'!B26+'Temp Relocation Living Costs'!B26</f>
        <v>0</v>
      </c>
      <c r="C26" s="51">
        <f>'Temp Relocation Housing Costs'!C26+'Temp Relocation Living Costs'!C26</f>
        <v>0</v>
      </c>
      <c r="D26" s="51">
        <f>'Temp Relocation Housing Costs'!D26+'Temp Relocation Living Costs'!D26</f>
        <v>0</v>
      </c>
      <c r="E26" s="51">
        <f>'Temp Relocation Housing Costs'!E26+'Temp Relocation Living Costs'!E26</f>
        <v>0</v>
      </c>
      <c r="F26" s="51">
        <f>'Temp Relocation Housing Costs'!F26+'Temp Relocation Living Costs'!F26</f>
        <v>0</v>
      </c>
      <c r="G26" s="51">
        <f>'Temp Relocation Housing Costs'!G26+'Temp Relocation Living Costs'!G26</f>
        <v>0</v>
      </c>
      <c r="H26" s="52">
        <f>'Temp Relocation Housing Costs'!H26+'Temp Relocation Living Costs'!H26</f>
        <v>298575.85711182363</v>
      </c>
      <c r="I26" s="52">
        <f>'Temp Relocation Housing Costs'!I26+'Temp Relocation Living Costs'!I26</f>
        <v>342739.80716016243</v>
      </c>
      <c r="J26" s="52">
        <f>'Temp Relocation Housing Costs'!J26+'Temp Relocation Living Costs'!J26</f>
        <v>236092.88279622429</v>
      </c>
      <c r="K26" s="52">
        <f>'Temp Relocation Housing Costs'!K26+'Temp Relocation Living Costs'!K26</f>
        <v>213000.16204437814</v>
      </c>
      <c r="L26" s="52">
        <f>'Temp Relocation Housing Costs'!L26+'Temp Relocation Living Costs'!L26</f>
        <v>175442.77742570185</v>
      </c>
      <c r="M26" s="52">
        <f>'Temp Relocation Housing Costs'!M26+'Temp Relocation Living Costs'!M26</f>
        <v>74512.865565947548</v>
      </c>
      <c r="N26" s="53">
        <f>'Temp Relocation Housing Costs'!N26+'Temp Relocation Living Costs'!N26</f>
        <v>125134558.86332038</v>
      </c>
      <c r="O26" s="53">
        <f>'Temp Relocation Housing Costs'!O26+'Temp Relocation Living Costs'!O26</f>
        <v>240819113.42993262</v>
      </c>
      <c r="P26" s="53">
        <f>'Temp Relocation Housing Costs'!P26+'Temp Relocation Living Costs'!P26</f>
        <v>192375656.43466258</v>
      </c>
      <c r="Q26" s="53">
        <f>'Temp Relocation Housing Costs'!Q26+'Temp Relocation Living Costs'!Q26</f>
        <v>78620746.177584425</v>
      </c>
      <c r="R26" s="53">
        <f>'Temp Relocation Housing Costs'!R26+'Temp Relocation Living Costs'!R26</f>
        <v>50511157.895016581</v>
      </c>
      <c r="S26" s="53">
        <f>'Temp Relocation Housing Costs'!S26+'Temp Relocation Living Costs'!S26</f>
        <v>28603674.831855044</v>
      </c>
      <c r="U26" s="68">
        <v>2045</v>
      </c>
      <c r="V26" s="55">
        <f t="shared" si="0"/>
        <v>0</v>
      </c>
      <c r="W26" s="56">
        <f t="shared" si="1"/>
        <v>1340364.352104238</v>
      </c>
      <c r="X26" s="57">
        <f t="shared" si="2"/>
        <v>716064907.63237154</v>
      </c>
      <c r="Y26" s="58">
        <f t="shared" si="3"/>
        <v>717405271.98447573</v>
      </c>
      <c r="Z26" s="96">
        <f t="shared" si="4"/>
        <v>206670641.84650868</v>
      </c>
      <c r="AC26">
        <v>2045</v>
      </c>
      <c r="AD26" s="51">
        <f>'Temp Relocation Housing Costs'!V26+'Temp Relocation Living Costs'!V26</f>
        <v>0</v>
      </c>
      <c r="AE26" s="51">
        <f>'Temp Relocation Housing Costs'!W26+'Temp Relocation Living Costs'!W26</f>
        <v>0</v>
      </c>
      <c r="AF26" s="51">
        <f>'Temp Relocation Housing Costs'!X26+'Temp Relocation Living Costs'!X26</f>
        <v>0</v>
      </c>
      <c r="AG26" s="51">
        <f>'Temp Relocation Housing Costs'!Y26+'Temp Relocation Living Costs'!Y26</f>
        <v>0</v>
      </c>
      <c r="AH26" s="51">
        <f>'Temp Relocation Housing Costs'!Z26+'Temp Relocation Living Costs'!Z26</f>
        <v>0</v>
      </c>
      <c r="AI26" s="51">
        <f>'Temp Relocation Housing Costs'!AA26+'Temp Relocation Living Costs'!AA26</f>
        <v>0</v>
      </c>
      <c r="AJ26" s="52">
        <f>'Temp Relocation Housing Costs'!AB26+'Temp Relocation Living Costs'!AB26</f>
        <v>277966.85902133171</v>
      </c>
      <c r="AK26" s="52">
        <f>'Temp Relocation Housing Costs'!AC26+'Temp Relocation Living Costs'!AC26</f>
        <v>312987.24143663963</v>
      </c>
      <c r="AL26" s="52">
        <f>'Temp Relocation Housing Costs'!AD26+'Temp Relocation Living Costs'!AD26</f>
        <v>213333.93970570201</v>
      </c>
      <c r="AM26" s="52">
        <f>'Temp Relocation Housing Costs'!AE26+'Temp Relocation Living Costs'!AE26</f>
        <v>212452.07372567098</v>
      </c>
      <c r="AN26" s="52">
        <f>'Temp Relocation Housing Costs'!AF26+'Temp Relocation Living Costs'!AF26</f>
        <v>171859.01099695847</v>
      </c>
      <c r="AO26" s="52">
        <f>'Temp Relocation Housing Costs'!AG26+'Temp Relocation Living Costs'!AG26</f>
        <v>68152.000928931637</v>
      </c>
      <c r="AP26" s="53">
        <f>'Temp Relocation Housing Costs'!AH26+'Temp Relocation Living Costs'!AH26</f>
        <v>116497229.94592276</v>
      </c>
      <c r="AQ26" s="53">
        <f>'Temp Relocation Housing Costs'!AI26+'Temp Relocation Living Costs'!AI26</f>
        <v>219914081.82834703</v>
      </c>
      <c r="AR26" s="53">
        <f>'Temp Relocation Housing Costs'!AJ26+'Temp Relocation Living Costs'!AJ26</f>
        <v>173830977.89567709</v>
      </c>
      <c r="AS26" s="53">
        <f>'Temp Relocation Housing Costs'!AK26+'Temp Relocation Living Costs'!AK26</f>
        <v>78418440.638591453</v>
      </c>
      <c r="AT26" s="53">
        <f>'Temp Relocation Housing Costs'!AL26+'Temp Relocation Living Costs'!AL26</f>
        <v>49479367.389888614</v>
      </c>
      <c r="AU26" s="53">
        <f>'Temp Relocation Housing Costs'!AM26+'Temp Relocation Living Costs'!AM26</f>
        <v>26161893.773715235</v>
      </c>
      <c r="AW26" s="68">
        <v>2045</v>
      </c>
      <c r="AX26" s="55">
        <f t="shared" si="5"/>
        <v>0</v>
      </c>
      <c r="AY26" s="56">
        <f t="shared" si="6"/>
        <v>1256751.1258152344</v>
      </c>
      <c r="AZ26" s="57">
        <f t="shared" si="7"/>
        <v>664301991.47214222</v>
      </c>
      <c r="BA26" s="58">
        <f t="shared" si="8"/>
        <v>665558742.59795749</v>
      </c>
    </row>
    <row r="27" spans="1:53" x14ac:dyDescent="0.35">
      <c r="A27">
        <v>2046</v>
      </c>
      <c r="B27" s="51">
        <f>'Temp Relocation Housing Costs'!B27+'Temp Relocation Living Costs'!B27</f>
        <v>0</v>
      </c>
      <c r="C27" s="51">
        <f>'Temp Relocation Housing Costs'!C27+'Temp Relocation Living Costs'!C27</f>
        <v>0</v>
      </c>
      <c r="D27" s="51">
        <f>'Temp Relocation Housing Costs'!D27+'Temp Relocation Living Costs'!D27</f>
        <v>0</v>
      </c>
      <c r="E27" s="51">
        <f>'Temp Relocation Housing Costs'!E27+'Temp Relocation Living Costs'!E27</f>
        <v>0</v>
      </c>
      <c r="F27" s="51">
        <f>'Temp Relocation Housing Costs'!F27+'Temp Relocation Living Costs'!F27</f>
        <v>0</v>
      </c>
      <c r="G27" s="51">
        <f>'Temp Relocation Housing Costs'!G27+'Temp Relocation Living Costs'!G27</f>
        <v>0</v>
      </c>
      <c r="H27" s="52">
        <f>'Temp Relocation Housing Costs'!H27+'Temp Relocation Living Costs'!H27</f>
        <v>300377.26986756566</v>
      </c>
      <c r="I27" s="52">
        <f>'Temp Relocation Housing Costs'!I27+'Temp Relocation Living Costs'!I27</f>
        <v>344807.67649993853</v>
      </c>
      <c r="J27" s="52">
        <f>'Temp Relocation Housing Costs'!J27+'Temp Relocation Living Costs'!J27</f>
        <v>237517.31387622867</v>
      </c>
      <c r="K27" s="52">
        <f>'Temp Relocation Housing Costs'!K27+'Temp Relocation Living Costs'!K27</f>
        <v>214285.2666492631</v>
      </c>
      <c r="L27" s="52">
        <f>'Temp Relocation Housing Costs'!L27+'Temp Relocation Living Costs'!L27</f>
        <v>176501.28517048282</v>
      </c>
      <c r="M27" s="52">
        <f>'Temp Relocation Housing Costs'!M27+'Temp Relocation Living Costs'!M27</f>
        <v>74962.42779042144</v>
      </c>
      <c r="N27" s="53">
        <f>'Temp Relocation Housing Costs'!N27+'Temp Relocation Living Costs'!N27</f>
        <v>126872909.65384218</v>
      </c>
      <c r="O27" s="53">
        <f>'Temp Relocation Housing Costs'!O27+'Temp Relocation Living Costs'!O27</f>
        <v>244164536.94847423</v>
      </c>
      <c r="P27" s="53">
        <f>'Temp Relocation Housing Costs'!P27+'Temp Relocation Living Costs'!P27</f>
        <v>195048110.61101541</v>
      </c>
      <c r="Q27" s="53">
        <f>'Temp Relocation Housing Costs'!Q27+'Temp Relocation Living Costs'!Q27</f>
        <v>79712933.95936656</v>
      </c>
      <c r="R27" s="53">
        <f>'Temp Relocation Housing Costs'!R27+'Temp Relocation Living Costs'!R27</f>
        <v>51212851.432394058</v>
      </c>
      <c r="S27" s="53">
        <f>'Temp Relocation Housing Costs'!S27+'Temp Relocation Living Costs'!S27</f>
        <v>29001032.853551459</v>
      </c>
      <c r="U27" s="68">
        <v>2046</v>
      </c>
      <c r="V27" s="55">
        <f t="shared" si="0"/>
        <v>0</v>
      </c>
      <c r="W27" s="56">
        <f t="shared" si="1"/>
        <v>1348451.2398539004</v>
      </c>
      <c r="X27" s="57">
        <f t="shared" si="2"/>
        <v>726012375.45864391</v>
      </c>
      <c r="Y27" s="58">
        <f t="shared" si="3"/>
        <v>727360826.69849777</v>
      </c>
      <c r="Z27" s="96">
        <f t="shared" si="4"/>
        <v>198501937.68339795</v>
      </c>
      <c r="AC27">
        <v>2046</v>
      </c>
      <c r="AD27" s="51">
        <f>'Temp Relocation Housing Costs'!V27+'Temp Relocation Living Costs'!V27</f>
        <v>0</v>
      </c>
      <c r="AE27" s="51">
        <f>'Temp Relocation Housing Costs'!W27+'Temp Relocation Living Costs'!W27</f>
        <v>0</v>
      </c>
      <c r="AF27" s="51">
        <f>'Temp Relocation Housing Costs'!X27+'Temp Relocation Living Costs'!X27</f>
        <v>0</v>
      </c>
      <c r="AG27" s="51">
        <f>'Temp Relocation Housing Costs'!Y27+'Temp Relocation Living Costs'!Y27</f>
        <v>0</v>
      </c>
      <c r="AH27" s="51">
        <f>'Temp Relocation Housing Costs'!Z27+'Temp Relocation Living Costs'!Z27</f>
        <v>0</v>
      </c>
      <c r="AI27" s="51">
        <f>'Temp Relocation Housing Costs'!AA27+'Temp Relocation Living Costs'!AA27</f>
        <v>0</v>
      </c>
      <c r="AJ27" s="52">
        <f>'Temp Relocation Housing Costs'!AB27+'Temp Relocation Living Costs'!AB27</f>
        <v>279643.93047097349</v>
      </c>
      <c r="AK27" s="52">
        <f>'Temp Relocation Housing Costs'!AC27+'Temp Relocation Living Costs'!AC27</f>
        <v>314875.60312322213</v>
      </c>
      <c r="AL27" s="52">
        <f>'Temp Relocation Housing Costs'!AD27+'Temp Relocation Living Costs'!AD27</f>
        <v>214621.05810816088</v>
      </c>
      <c r="AM27" s="52">
        <f>'Temp Relocation Housing Costs'!AE27+'Temp Relocation Living Costs'!AE27</f>
        <v>213733.87152169953</v>
      </c>
      <c r="AN27" s="52">
        <f>'Temp Relocation Housing Costs'!AF27+'Temp Relocation Living Costs'!AF27</f>
        <v>172895.89662325743</v>
      </c>
      <c r="AO27" s="52">
        <f>'Temp Relocation Housing Costs'!AG27+'Temp Relocation Living Costs'!AG27</f>
        <v>68563.1858284419</v>
      </c>
      <c r="AP27" s="53">
        <f>'Temp Relocation Housing Costs'!AH27+'Temp Relocation Living Costs'!AH27</f>
        <v>118115592.24015751</v>
      </c>
      <c r="AQ27" s="53">
        <f>'Temp Relocation Housing Costs'!AI27+'Temp Relocation Living Costs'!AI27</f>
        <v>222969095.73869884</v>
      </c>
      <c r="AR27" s="53">
        <f>'Temp Relocation Housing Costs'!AJ27+'Temp Relocation Living Costs'!AJ27</f>
        <v>176245812.13960636</v>
      </c>
      <c r="AS27" s="53">
        <f>'Temp Relocation Housing Costs'!AK27+'Temp Relocation Living Costs'!AK27</f>
        <v>79507818.02173689</v>
      </c>
      <c r="AT27" s="53">
        <f>'Temp Relocation Housing Costs'!AL27+'Temp Relocation Living Costs'!AL27</f>
        <v>50166727.446119599</v>
      </c>
      <c r="AU27" s="53">
        <f>'Temp Relocation Housing Costs'!AM27+'Temp Relocation Living Costs'!AM27</f>
        <v>26525330.933970533</v>
      </c>
      <c r="AW27" s="68">
        <v>2046</v>
      </c>
      <c r="AX27" s="55">
        <f t="shared" si="5"/>
        <v>0</v>
      </c>
      <c r="AY27" s="56">
        <f t="shared" si="6"/>
        <v>1264333.5456757552</v>
      </c>
      <c r="AZ27" s="57">
        <f t="shared" si="7"/>
        <v>673530376.52028966</v>
      </c>
      <c r="BA27" s="58">
        <f t="shared" si="8"/>
        <v>674794710.06596541</v>
      </c>
    </row>
    <row r="28" spans="1:53" x14ac:dyDescent="0.35">
      <c r="A28">
        <v>2047</v>
      </c>
      <c r="B28" s="51">
        <f>'Temp Relocation Housing Costs'!B28+'Temp Relocation Living Costs'!B28</f>
        <v>0</v>
      </c>
      <c r="C28" s="51">
        <f>'Temp Relocation Housing Costs'!C28+'Temp Relocation Living Costs'!C28</f>
        <v>0</v>
      </c>
      <c r="D28" s="51">
        <f>'Temp Relocation Housing Costs'!D28+'Temp Relocation Living Costs'!D28</f>
        <v>0</v>
      </c>
      <c r="E28" s="51">
        <f>'Temp Relocation Housing Costs'!E28+'Temp Relocation Living Costs'!E28</f>
        <v>0</v>
      </c>
      <c r="F28" s="51">
        <f>'Temp Relocation Housing Costs'!F28+'Temp Relocation Living Costs'!F28</f>
        <v>0</v>
      </c>
      <c r="G28" s="51">
        <f>'Temp Relocation Housing Costs'!G28+'Temp Relocation Living Costs'!G28</f>
        <v>0</v>
      </c>
      <c r="H28" s="52">
        <f>'Temp Relocation Housing Costs'!H28+'Temp Relocation Living Costs'!H28</f>
        <v>302189.55117761064</v>
      </c>
      <c r="I28" s="52">
        <f>'Temp Relocation Housing Costs'!I28+'Temp Relocation Living Costs'!I28</f>
        <v>346888.02201994532</v>
      </c>
      <c r="J28" s="52">
        <f>'Temp Relocation Housing Costs'!J28+'Temp Relocation Living Costs'!J28</f>
        <v>238950.33904800599</v>
      </c>
      <c r="K28" s="52">
        <f>'Temp Relocation Housing Costs'!K28+'Temp Relocation Living Costs'!K28</f>
        <v>215578.12474048173</v>
      </c>
      <c r="L28" s="52">
        <f>'Temp Relocation Housing Costs'!L28+'Temp Relocation Living Costs'!L28</f>
        <v>177566.17926334945</v>
      </c>
      <c r="M28" s="52">
        <f>'Temp Relocation Housing Costs'!M28+'Temp Relocation Living Costs'!M28</f>
        <v>75414.702381305324</v>
      </c>
      <c r="N28" s="53">
        <f>'Temp Relocation Housing Costs'!N28+'Temp Relocation Living Costs'!N28</f>
        <v>128635409.35652985</v>
      </c>
      <c r="O28" s="53">
        <f>'Temp Relocation Housing Costs'!O28+'Temp Relocation Living Costs'!O28</f>
        <v>247556434.59591281</v>
      </c>
      <c r="P28" s="53">
        <f>'Temp Relocation Housing Costs'!P28+'Temp Relocation Living Costs'!P28</f>
        <v>197757690.12566239</v>
      </c>
      <c r="Q28" s="53">
        <f>'Temp Relocation Housing Costs'!Q28+'Temp Relocation Living Costs'!Q28</f>
        <v>80820294.252332717</v>
      </c>
      <c r="R28" s="53">
        <f>'Temp Relocation Housing Costs'!R28+'Temp Relocation Living Costs'!R28</f>
        <v>51924292.792647026</v>
      </c>
      <c r="S28" s="53">
        <f>'Temp Relocation Housing Costs'!S28+'Temp Relocation Living Costs'!S28</f>
        <v>29403910.914135706</v>
      </c>
      <c r="U28" s="68">
        <v>2047</v>
      </c>
      <c r="V28" s="55">
        <f t="shared" si="0"/>
        <v>0</v>
      </c>
      <c r="W28" s="56">
        <f t="shared" si="1"/>
        <v>1356586.9186306985</v>
      </c>
      <c r="X28" s="57">
        <f t="shared" si="2"/>
        <v>736098032.03722036</v>
      </c>
      <c r="Y28" s="58">
        <f t="shared" si="3"/>
        <v>737454618.95585108</v>
      </c>
      <c r="Z28" s="96">
        <f t="shared" si="4"/>
        <v>190656124.77198142</v>
      </c>
      <c r="AC28">
        <v>2047</v>
      </c>
      <c r="AD28" s="51">
        <f>'Temp Relocation Housing Costs'!V28+'Temp Relocation Living Costs'!V28</f>
        <v>0</v>
      </c>
      <c r="AE28" s="51">
        <f>'Temp Relocation Housing Costs'!W28+'Temp Relocation Living Costs'!W28</f>
        <v>0</v>
      </c>
      <c r="AF28" s="51">
        <f>'Temp Relocation Housing Costs'!X28+'Temp Relocation Living Costs'!X28</f>
        <v>0</v>
      </c>
      <c r="AG28" s="51">
        <f>'Temp Relocation Housing Costs'!Y28+'Temp Relocation Living Costs'!Y28</f>
        <v>0</v>
      </c>
      <c r="AH28" s="51">
        <f>'Temp Relocation Housing Costs'!Z28+'Temp Relocation Living Costs'!Z28</f>
        <v>0</v>
      </c>
      <c r="AI28" s="51">
        <f>'Temp Relocation Housing Costs'!AA28+'Temp Relocation Living Costs'!AA28</f>
        <v>0</v>
      </c>
      <c r="AJ28" s="52">
        <f>'Temp Relocation Housing Costs'!AB28+'Temp Relocation Living Costs'!AB28</f>
        <v>281331.12028025399</v>
      </c>
      <c r="AK28" s="52">
        <f>'Temp Relocation Housing Costs'!AC28+'Temp Relocation Living Costs'!AC28</f>
        <v>316775.35795747081</v>
      </c>
      <c r="AL28" s="52">
        <f>'Temp Relocation Housing Costs'!AD28+'Temp Relocation Living Costs'!AD28</f>
        <v>215915.94214689979</v>
      </c>
      <c r="AM28" s="52">
        <f>'Temp Relocation Housing Costs'!AE28+'Temp Relocation Living Costs'!AE28</f>
        <v>215023.40285292544</v>
      </c>
      <c r="AN28" s="52">
        <f>'Temp Relocation Housing Costs'!AF28+'Temp Relocation Living Costs'!AF28</f>
        <v>173939.0381438256</v>
      </c>
      <c r="AO28" s="52">
        <f>'Temp Relocation Housing Costs'!AG28+'Temp Relocation Living Costs'!AG28</f>
        <v>68976.851550514693</v>
      </c>
      <c r="AP28" s="53">
        <f>'Temp Relocation Housing Costs'!AH28+'Temp Relocation Living Costs'!AH28</f>
        <v>119756436.58410808</v>
      </c>
      <c r="AQ28" s="53">
        <f>'Temp Relocation Housing Costs'!AI28+'Temp Relocation Living Costs'!AI28</f>
        <v>226066549.45060787</v>
      </c>
      <c r="AR28" s="53">
        <f>'Temp Relocation Housing Costs'!AJ28+'Temp Relocation Living Costs'!AJ28</f>
        <v>178694192.90381783</v>
      </c>
      <c r="AS28" s="53">
        <f>'Temp Relocation Housing Costs'!AK28+'Temp Relocation Living Costs'!AK28</f>
        <v>80612328.874423996</v>
      </c>
      <c r="AT28" s="53">
        <f>'Temp Relocation Housing Costs'!AL28+'Temp Relocation Living Costs'!AL28</f>
        <v>50863636.206625201</v>
      </c>
      <c r="AU28" s="53">
        <f>'Temp Relocation Housing Costs'!AM28+'Temp Relocation Living Costs'!AM28</f>
        <v>26893816.909521729</v>
      </c>
      <c r="AW28" s="68">
        <v>2047</v>
      </c>
      <c r="AX28" s="55">
        <f t="shared" si="5"/>
        <v>0</v>
      </c>
      <c r="AY28" s="56">
        <f t="shared" si="6"/>
        <v>1271961.7129318905</v>
      </c>
      <c r="AZ28" s="57">
        <f t="shared" si="7"/>
        <v>682886960.92910469</v>
      </c>
      <c r="BA28" s="58">
        <f t="shared" si="8"/>
        <v>684158922.64203656</v>
      </c>
    </row>
    <row r="29" spans="1:53" x14ac:dyDescent="0.35">
      <c r="A29">
        <v>2048</v>
      </c>
      <c r="B29" s="51">
        <f>'Temp Relocation Housing Costs'!B29+'Temp Relocation Living Costs'!B29</f>
        <v>0</v>
      </c>
      <c r="C29" s="51">
        <f>'Temp Relocation Housing Costs'!C29+'Temp Relocation Living Costs'!C29</f>
        <v>0</v>
      </c>
      <c r="D29" s="51">
        <f>'Temp Relocation Housing Costs'!D29+'Temp Relocation Living Costs'!D29</f>
        <v>0</v>
      </c>
      <c r="E29" s="51">
        <f>'Temp Relocation Housing Costs'!E29+'Temp Relocation Living Costs'!E29</f>
        <v>0</v>
      </c>
      <c r="F29" s="51">
        <f>'Temp Relocation Housing Costs'!F29+'Temp Relocation Living Costs'!F29</f>
        <v>0</v>
      </c>
      <c r="G29" s="51">
        <f>'Temp Relocation Housing Costs'!G29+'Temp Relocation Living Costs'!G29</f>
        <v>0</v>
      </c>
      <c r="H29" s="52">
        <f>'Temp Relocation Housing Costs'!H29+'Temp Relocation Living Costs'!H29</f>
        <v>304012.76661575452</v>
      </c>
      <c r="I29" s="52">
        <f>'Temp Relocation Housing Costs'!I29+'Temp Relocation Living Costs'!I29</f>
        <v>348980.9189933493</v>
      </c>
      <c r="J29" s="52">
        <f>'Temp Relocation Housing Costs'!J29+'Temp Relocation Living Costs'!J29</f>
        <v>240392.0101627229</v>
      </c>
      <c r="K29" s="52">
        <f>'Temp Relocation Housing Costs'!K29+'Temp Relocation Living Costs'!K29</f>
        <v>216878.78309753374</v>
      </c>
      <c r="L29" s="52">
        <f>'Temp Relocation Housing Costs'!L29+'Temp Relocation Living Costs'!L29</f>
        <v>178637.49823537734</v>
      </c>
      <c r="M29" s="52">
        <f>'Temp Relocation Housing Costs'!M29+'Temp Relocation Living Costs'!M29</f>
        <v>75869.70570325607</v>
      </c>
      <c r="N29" s="53">
        <f>'Temp Relocation Housing Costs'!N29+'Temp Relocation Living Costs'!N29</f>
        <v>130422393.44450083</v>
      </c>
      <c r="O29" s="53">
        <f>'Temp Relocation Housing Costs'!O29+'Temp Relocation Living Costs'!O29</f>
        <v>250995451.98397595</v>
      </c>
      <c r="P29" s="53">
        <f>'Temp Relocation Housing Costs'!P29+'Temp Relocation Living Costs'!P29</f>
        <v>200504910.7183142</v>
      </c>
      <c r="Q29" s="53">
        <f>'Temp Relocation Housing Costs'!Q29+'Temp Relocation Living Costs'!Q29</f>
        <v>81943037.830764994</v>
      </c>
      <c r="R29" s="53">
        <f>'Temp Relocation Housing Costs'!R29+'Temp Relocation Living Costs'!R29</f>
        <v>52645617.3910897</v>
      </c>
      <c r="S29" s="53">
        <f>'Temp Relocation Housing Costs'!S29+'Temp Relocation Living Costs'!S29</f>
        <v>29812385.697171863</v>
      </c>
      <c r="U29" s="68">
        <v>2048</v>
      </c>
      <c r="V29" s="55">
        <f t="shared" si="0"/>
        <v>0</v>
      </c>
      <c r="W29" s="56">
        <f t="shared" si="1"/>
        <v>1364771.6828079936</v>
      </c>
      <c r="X29" s="57">
        <f t="shared" si="2"/>
        <v>746323797.06581748</v>
      </c>
      <c r="Y29" s="58">
        <f t="shared" si="3"/>
        <v>747688568.74862552</v>
      </c>
      <c r="Z29" s="96">
        <f t="shared" si="4"/>
        <v>183120438.91507816</v>
      </c>
      <c r="AC29">
        <v>2048</v>
      </c>
      <c r="AD29" s="51">
        <f>'Temp Relocation Housing Costs'!V29+'Temp Relocation Living Costs'!V29</f>
        <v>0</v>
      </c>
      <c r="AE29" s="51">
        <f>'Temp Relocation Housing Costs'!W29+'Temp Relocation Living Costs'!W29</f>
        <v>0</v>
      </c>
      <c r="AF29" s="51">
        <f>'Temp Relocation Housing Costs'!X29+'Temp Relocation Living Costs'!X29</f>
        <v>0</v>
      </c>
      <c r="AG29" s="51">
        <f>'Temp Relocation Housing Costs'!Y29+'Temp Relocation Living Costs'!Y29</f>
        <v>0</v>
      </c>
      <c r="AH29" s="51">
        <f>'Temp Relocation Housing Costs'!Z29+'Temp Relocation Living Costs'!Z29</f>
        <v>0</v>
      </c>
      <c r="AI29" s="51">
        <f>'Temp Relocation Housing Costs'!AA29+'Temp Relocation Living Costs'!AA29</f>
        <v>0</v>
      </c>
      <c r="AJ29" s="52">
        <f>'Temp Relocation Housing Costs'!AB29+'Temp Relocation Living Costs'!AB29</f>
        <v>283028.4894967819</v>
      </c>
      <c r="AK29" s="52">
        <f>'Temp Relocation Housing Costs'!AC29+'Temp Relocation Living Costs'!AC29</f>
        <v>318686.57467823738</v>
      </c>
      <c r="AL29" s="52">
        <f>'Temp Relocation Housing Costs'!AD29+'Temp Relocation Living Costs'!AD29</f>
        <v>217218.63867472325</v>
      </c>
      <c r="AM29" s="52">
        <f>'Temp Relocation Housing Costs'!AE29+'Temp Relocation Living Costs'!AE29</f>
        <v>216320.71437847603</v>
      </c>
      <c r="AN29" s="52">
        <f>'Temp Relocation Housing Costs'!AF29+'Temp Relocation Living Costs'!AF29</f>
        <v>174988.47330266514</v>
      </c>
      <c r="AO29" s="52">
        <f>'Temp Relocation Housing Costs'!AG29+'Temp Relocation Living Costs'!AG29</f>
        <v>69393.013062821716</v>
      </c>
      <c r="AP29" s="53">
        <f>'Temp Relocation Housing Costs'!AH29+'Temp Relocation Living Costs'!AH29</f>
        <v>121420075.29508516</v>
      </c>
      <c r="AQ29" s="53">
        <f>'Temp Relocation Housing Costs'!AI29+'Temp Relocation Living Costs'!AI29</f>
        <v>229207032.53152266</v>
      </c>
      <c r="AR29" s="53">
        <f>'Temp Relocation Housing Costs'!AJ29+'Temp Relocation Living Costs'!AJ29</f>
        <v>181176586.21161139</v>
      </c>
      <c r="AS29" s="53">
        <f>'Temp Relocation Housing Costs'!AK29+'Temp Relocation Living Costs'!AK29</f>
        <v>81732183.428574115</v>
      </c>
      <c r="AT29" s="53">
        <f>'Temp Relocation Housing Costs'!AL29+'Temp Relocation Living Costs'!AL29</f>
        <v>51570226.320593461</v>
      </c>
      <c r="AU29" s="53">
        <f>'Temp Relocation Housing Costs'!AM29+'Temp Relocation Living Costs'!AM29</f>
        <v>27267421.837764449</v>
      </c>
      <c r="AW29" s="68">
        <v>2048</v>
      </c>
      <c r="AX29" s="55">
        <f t="shared" si="5"/>
        <v>0</v>
      </c>
      <c r="AY29" s="56">
        <f t="shared" si="6"/>
        <v>1279635.9035937053</v>
      </c>
      <c r="AZ29" s="57">
        <f t="shared" si="7"/>
        <v>692373525.62515128</v>
      </c>
      <c r="BA29" s="58">
        <f t="shared" si="8"/>
        <v>693653161.52874494</v>
      </c>
    </row>
    <row r="30" spans="1:53" x14ac:dyDescent="0.35">
      <c r="A30">
        <v>2049</v>
      </c>
      <c r="B30" s="51">
        <f>'Temp Relocation Housing Costs'!B30+'Temp Relocation Living Costs'!B30</f>
        <v>0</v>
      </c>
      <c r="C30" s="51">
        <f>'Temp Relocation Housing Costs'!C30+'Temp Relocation Living Costs'!C30</f>
        <v>0</v>
      </c>
      <c r="D30" s="51">
        <f>'Temp Relocation Housing Costs'!D30+'Temp Relocation Living Costs'!D30</f>
        <v>0</v>
      </c>
      <c r="E30" s="51">
        <f>'Temp Relocation Housing Costs'!E30+'Temp Relocation Living Costs'!E30</f>
        <v>0</v>
      </c>
      <c r="F30" s="51">
        <f>'Temp Relocation Housing Costs'!F30+'Temp Relocation Living Costs'!F30</f>
        <v>0</v>
      </c>
      <c r="G30" s="51">
        <f>'Temp Relocation Housing Costs'!G30+'Temp Relocation Living Costs'!G30</f>
        <v>0</v>
      </c>
      <c r="H30" s="52">
        <f>'Temp Relocation Housing Costs'!H30+'Temp Relocation Living Costs'!H30</f>
        <v>305846.98215142294</v>
      </c>
      <c r="I30" s="52">
        <f>'Temp Relocation Housing Costs'!I30+'Temp Relocation Living Costs'!I30</f>
        <v>351086.44314746652</v>
      </c>
      <c r="J30" s="52">
        <f>'Temp Relocation Housing Costs'!J30+'Temp Relocation Living Costs'!J30</f>
        <v>241842.37938438245</v>
      </c>
      <c r="K30" s="52">
        <f>'Temp Relocation Housing Costs'!K30+'Temp Relocation Living Costs'!K30</f>
        <v>218187.28878215581</v>
      </c>
      <c r="L30" s="52">
        <f>'Temp Relocation Housing Costs'!L30+'Temp Relocation Living Costs'!L30</f>
        <v>179715.28085011343</v>
      </c>
      <c r="M30" s="52">
        <f>'Temp Relocation Housing Costs'!M30+'Temp Relocation Living Costs'!M30</f>
        <v>76327.454219664272</v>
      </c>
      <c r="N30" s="53">
        <f>'Temp Relocation Housing Costs'!N30+'Temp Relocation Living Costs'!N30</f>
        <v>132234202.05121538</v>
      </c>
      <c r="O30" s="53">
        <f>'Temp Relocation Housing Costs'!O30+'Temp Relocation Living Costs'!O30</f>
        <v>254482243.69313359</v>
      </c>
      <c r="P30" s="53">
        <f>'Temp Relocation Housing Costs'!P30+'Temp Relocation Living Costs'!P30</f>
        <v>203290295.29326114</v>
      </c>
      <c r="Q30" s="53">
        <f>'Temp Relocation Housing Costs'!Q30+'Temp Relocation Living Costs'!Q30</f>
        <v>83081378.396990642</v>
      </c>
      <c r="R30" s="53">
        <f>'Temp Relocation Housing Costs'!R30+'Temp Relocation Living Costs'!R30</f>
        <v>53376962.524205707</v>
      </c>
      <c r="S30" s="53">
        <f>'Temp Relocation Housing Costs'!S30+'Temp Relocation Living Costs'!S30</f>
        <v>30226534.951500759</v>
      </c>
      <c r="U30" s="68">
        <v>2049</v>
      </c>
      <c r="V30" s="55">
        <f t="shared" si="0"/>
        <v>0</v>
      </c>
      <c r="W30" s="56">
        <f t="shared" si="1"/>
        <v>1373005.8285352052</v>
      </c>
      <c r="X30" s="57">
        <f t="shared" si="2"/>
        <v>756691616.91030729</v>
      </c>
      <c r="Y30" s="58">
        <f t="shared" si="3"/>
        <v>758064622.73884249</v>
      </c>
      <c r="Z30" s="96">
        <f t="shared" si="4"/>
        <v>175882620.54337797</v>
      </c>
      <c r="AC30">
        <v>2049</v>
      </c>
      <c r="AD30" s="51">
        <f>'Temp Relocation Housing Costs'!V30+'Temp Relocation Living Costs'!V30</f>
        <v>0</v>
      </c>
      <c r="AE30" s="51">
        <f>'Temp Relocation Housing Costs'!W30+'Temp Relocation Living Costs'!W30</f>
        <v>0</v>
      </c>
      <c r="AF30" s="51">
        <f>'Temp Relocation Housing Costs'!X30+'Temp Relocation Living Costs'!X30</f>
        <v>0</v>
      </c>
      <c r="AG30" s="51">
        <f>'Temp Relocation Housing Costs'!Y30+'Temp Relocation Living Costs'!Y30</f>
        <v>0</v>
      </c>
      <c r="AH30" s="51">
        <f>'Temp Relocation Housing Costs'!Z30+'Temp Relocation Living Costs'!Z30</f>
        <v>0</v>
      </c>
      <c r="AI30" s="51">
        <f>'Temp Relocation Housing Costs'!AA30+'Temp Relocation Living Costs'!AA30</f>
        <v>0</v>
      </c>
      <c r="AJ30" s="52">
        <f>'Temp Relocation Housing Costs'!AB30+'Temp Relocation Living Costs'!AB30</f>
        <v>284736.09953648766</v>
      </c>
      <c r="AK30" s="52">
        <f>'Temp Relocation Housing Costs'!AC30+'Temp Relocation Living Costs'!AC30</f>
        <v>320609.32243909914</v>
      </c>
      <c r="AL30" s="52">
        <f>'Temp Relocation Housing Costs'!AD30+'Temp Relocation Living Costs'!AD30</f>
        <v>218529.19482711513</v>
      </c>
      <c r="AM30" s="52">
        <f>'Temp Relocation Housing Costs'!AE30+'Temp Relocation Living Costs'!AE30</f>
        <v>217625.85303898962</v>
      </c>
      <c r="AN30" s="52">
        <f>'Temp Relocation Housing Costs'!AF30+'Temp Relocation Living Costs'!AF30</f>
        <v>176044.24007150068</v>
      </c>
      <c r="AO30" s="52">
        <f>'Temp Relocation Housing Costs'!AG30+'Temp Relocation Living Costs'!AG30</f>
        <v>69811.685423339892</v>
      </c>
      <c r="AP30" s="53">
        <f>'Temp Relocation Housing Costs'!AH30+'Temp Relocation Living Costs'!AH30</f>
        <v>123106825.02906528</v>
      </c>
      <c r="AQ30" s="53">
        <f>'Temp Relocation Housing Costs'!AI30+'Temp Relocation Living Costs'!AI30</f>
        <v>232391142.73907563</v>
      </c>
      <c r="AR30" s="53">
        <f>'Temp Relocation Housing Costs'!AJ30+'Temp Relocation Living Costs'!AJ30</f>
        <v>183693464.56021374</v>
      </c>
      <c r="AS30" s="53">
        <f>'Temp Relocation Housing Costs'!AK30+'Temp Relocation Living Costs'!AK30</f>
        <v>82867594.836619452</v>
      </c>
      <c r="AT30" s="53">
        <f>'Temp Relocation Housing Costs'!AL30+'Temp Relocation Living Costs'!AL30</f>
        <v>52286632.279955253</v>
      </c>
      <c r="AU30" s="53">
        <f>'Temp Relocation Housing Costs'!AM30+'Temp Relocation Living Costs'!AM30</f>
        <v>27646216.830432646</v>
      </c>
      <c r="AW30" s="68">
        <v>2049</v>
      </c>
      <c r="AX30" s="55">
        <f t="shared" si="5"/>
        <v>0</v>
      </c>
      <c r="AY30" s="56">
        <f t="shared" si="6"/>
        <v>1287356.3953365323</v>
      </c>
      <c r="AZ30" s="57">
        <f t="shared" si="7"/>
        <v>701991876.27536201</v>
      </c>
      <c r="BA30" s="58">
        <f t="shared" si="8"/>
        <v>703279232.67069852</v>
      </c>
    </row>
    <row r="31" spans="1:53" x14ac:dyDescent="0.35">
      <c r="A31">
        <v>2050</v>
      </c>
      <c r="B31" s="51">
        <f>'Temp Relocation Housing Costs'!B31+'Temp Relocation Living Costs'!B31</f>
        <v>0</v>
      </c>
      <c r="C31" s="51">
        <f>'Temp Relocation Housing Costs'!C31+'Temp Relocation Living Costs'!C31</f>
        <v>0</v>
      </c>
      <c r="D31" s="51">
        <f>'Temp Relocation Housing Costs'!D31+'Temp Relocation Living Costs'!D31</f>
        <v>0</v>
      </c>
      <c r="E31" s="51">
        <f>'Temp Relocation Housing Costs'!E31+'Temp Relocation Living Costs'!E31</f>
        <v>0</v>
      </c>
      <c r="F31" s="51">
        <f>'Temp Relocation Housing Costs'!F31+'Temp Relocation Living Costs'!F31</f>
        <v>0</v>
      </c>
      <c r="G31" s="51">
        <f>'Temp Relocation Housing Costs'!G31+'Temp Relocation Living Costs'!G31</f>
        <v>0</v>
      </c>
      <c r="H31" s="52">
        <f>'Temp Relocation Housing Costs'!H31+'Temp Relocation Living Costs'!H31</f>
        <v>319227.41175334633</v>
      </c>
      <c r="I31" s="52">
        <f>'Temp Relocation Housing Costs'!I31+'Temp Relocation Living Costs'!I31</f>
        <v>366446.0435714412</v>
      </c>
      <c r="J31" s="52">
        <f>'Temp Relocation Housing Costs'!J31+'Temp Relocation Living Costs'!J31</f>
        <v>252422.68627298297</v>
      </c>
      <c r="K31" s="52">
        <f>'Temp Relocation Housing Costs'!K31+'Temp Relocation Living Costs'!K31</f>
        <v>227732.71452756587</v>
      </c>
      <c r="L31" s="52">
        <f>'Temp Relocation Housing Costs'!L31+'Temp Relocation Living Costs'!L31</f>
        <v>187577.60352823712</v>
      </c>
      <c r="M31" s="52">
        <f>'Temp Relocation Housing Costs'!M31+'Temp Relocation Living Costs'!M31</f>
        <v>79666.686540010036</v>
      </c>
      <c r="N31" s="53">
        <f>'Temp Relocation Housing Costs'!N31+'Temp Relocation Living Costs'!N31</f>
        <v>139097406.01150927</v>
      </c>
      <c r="O31" s="53">
        <f>'Temp Relocation Housing Costs'!O31+'Temp Relocation Living Costs'!O31</f>
        <v>267690351.09384018</v>
      </c>
      <c r="P31" s="53">
        <f>'Temp Relocation Housing Costs'!P31+'Temp Relocation Living Costs'!P31</f>
        <v>213841444.22525713</v>
      </c>
      <c r="Q31" s="53">
        <f>'Temp Relocation Housing Costs'!Q31+'Temp Relocation Living Costs'!Q31</f>
        <v>87393458.300645649</v>
      </c>
      <c r="R31" s="53">
        <f>'Temp Relocation Housing Costs'!R31+'Temp Relocation Living Costs'!R31</f>
        <v>56147327.338315599</v>
      </c>
      <c r="S31" s="53">
        <f>'Temp Relocation Housing Costs'!S31+'Temp Relocation Living Costs'!S31</f>
        <v>31795349.003895119</v>
      </c>
      <c r="U31" s="68">
        <v>2050</v>
      </c>
      <c r="V31" s="55">
        <f t="shared" si="0"/>
        <v>0</v>
      </c>
      <c r="W31" s="56">
        <f t="shared" si="1"/>
        <v>1433073.1461935835</v>
      </c>
      <c r="X31" s="57">
        <f t="shared" si="2"/>
        <v>795965335.97346306</v>
      </c>
      <c r="Y31" s="58">
        <f t="shared" si="3"/>
        <v>797398409.11965668</v>
      </c>
      <c r="Z31" s="96">
        <f t="shared" si="4"/>
        <v>175263984.77702591</v>
      </c>
      <c r="AC31">
        <v>2050</v>
      </c>
      <c r="AD31" s="51">
        <f>'Temp Relocation Housing Costs'!V31+'Temp Relocation Living Costs'!V31</f>
        <v>0</v>
      </c>
      <c r="AE31" s="51">
        <f>'Temp Relocation Housing Costs'!W31+'Temp Relocation Living Costs'!W31</f>
        <v>0</v>
      </c>
      <c r="AF31" s="51">
        <f>'Temp Relocation Housing Costs'!X31+'Temp Relocation Living Costs'!X31</f>
        <v>0</v>
      </c>
      <c r="AG31" s="51">
        <f>'Temp Relocation Housing Costs'!Y31+'Temp Relocation Living Costs'!Y31</f>
        <v>0</v>
      </c>
      <c r="AH31" s="51">
        <f>'Temp Relocation Housing Costs'!Z31+'Temp Relocation Living Costs'!Z31</f>
        <v>0</v>
      </c>
      <c r="AI31" s="51">
        <f>'Temp Relocation Housing Costs'!AA31+'Temp Relocation Living Costs'!AA31</f>
        <v>0</v>
      </c>
      <c r="AJ31" s="52">
        <f>'Temp Relocation Housing Costs'!AB31+'Temp Relocation Living Costs'!AB31</f>
        <v>297192.95396798884</v>
      </c>
      <c r="AK31" s="52">
        <f>'Temp Relocation Housing Costs'!AC31+'Temp Relocation Living Costs'!AC31</f>
        <v>334635.58628659666</v>
      </c>
      <c r="AL31" s="52">
        <f>'Temp Relocation Housing Costs'!AD31+'Temp Relocation Living Costs'!AD31</f>
        <v>228089.57854181057</v>
      </c>
      <c r="AM31" s="52">
        <f>'Temp Relocation Housing Costs'!AE31+'Temp Relocation Living Costs'!AE31</f>
        <v>227146.71666060633</v>
      </c>
      <c r="AN31" s="52">
        <f>'Temp Relocation Housing Costs'!AF31+'Temp Relocation Living Costs'!AF31</f>
        <v>183745.95922704428</v>
      </c>
      <c r="AO31" s="52">
        <f>'Temp Relocation Housing Costs'!AG31+'Temp Relocation Living Costs'!AG31</f>
        <v>72865.860866327115</v>
      </c>
      <c r="AP31" s="53">
        <f>'Temp Relocation Housing Costs'!AH31+'Temp Relocation Living Costs'!AH31</f>
        <v>129496300.94356012</v>
      </c>
      <c r="AQ31" s="53">
        <f>'Temp Relocation Housing Costs'!AI31+'Temp Relocation Living Costs'!AI31</f>
        <v>244452680.42329979</v>
      </c>
      <c r="AR31" s="53">
        <f>'Temp Relocation Housing Costs'!AJ31+'Temp Relocation Living Costs'!AJ31</f>
        <v>193227501.09458533</v>
      </c>
      <c r="AS31" s="53">
        <f>'Temp Relocation Housing Costs'!AK31+'Temp Relocation Living Costs'!AK31</f>
        <v>87168578.971135899</v>
      </c>
      <c r="AT31" s="53">
        <f>'Temp Relocation Housing Costs'!AL31+'Temp Relocation Living Costs'!AL31</f>
        <v>55000406.902312271</v>
      </c>
      <c r="AU31" s="53">
        <f>'Temp Relocation Housing Costs'!AM31+'Temp Relocation Living Costs'!AM31</f>
        <v>29081107.51600793</v>
      </c>
      <c r="AW31" s="68">
        <v>2050</v>
      </c>
      <c r="AX31" s="55">
        <f t="shared" si="5"/>
        <v>0</v>
      </c>
      <c r="AY31" s="56">
        <f t="shared" si="6"/>
        <v>1343676.6555503737</v>
      </c>
      <c r="AZ31" s="57">
        <f t="shared" si="7"/>
        <v>738426575.85090125</v>
      </c>
      <c r="BA31" s="58">
        <f t="shared" si="8"/>
        <v>739770252.50645161</v>
      </c>
    </row>
    <row r="32" spans="1:53" x14ac:dyDescent="0.35">
      <c r="A32">
        <v>2051</v>
      </c>
      <c r="B32" s="51">
        <f>'Temp Relocation Housing Costs'!B32+'Temp Relocation Living Costs'!B32</f>
        <v>0</v>
      </c>
      <c r="C32" s="51">
        <f>'Temp Relocation Housing Costs'!C32+'Temp Relocation Living Costs'!C32</f>
        <v>0</v>
      </c>
      <c r="D32" s="51">
        <f>'Temp Relocation Housing Costs'!D32+'Temp Relocation Living Costs'!D32</f>
        <v>0</v>
      </c>
      <c r="E32" s="51">
        <f>'Temp Relocation Housing Costs'!E32+'Temp Relocation Living Costs'!E32</f>
        <v>0</v>
      </c>
      <c r="F32" s="51">
        <f>'Temp Relocation Housing Costs'!F32+'Temp Relocation Living Costs'!F32</f>
        <v>0</v>
      </c>
      <c r="G32" s="51">
        <f>'Temp Relocation Housing Costs'!G32+'Temp Relocation Living Costs'!G32</f>
        <v>0</v>
      </c>
      <c r="H32" s="52">
        <f>'Temp Relocation Housing Costs'!H32+'Temp Relocation Living Costs'!H32</f>
        <v>321153.42257377115</v>
      </c>
      <c r="I32" s="52">
        <f>'Temp Relocation Housing Costs'!I32+'Temp Relocation Living Costs'!I32</f>
        <v>368656.94094126293</v>
      </c>
      <c r="J32" s="52">
        <f>'Temp Relocation Housing Costs'!J32+'Temp Relocation Living Costs'!J32</f>
        <v>253945.64077871357</v>
      </c>
      <c r="K32" s="52">
        <f>'Temp Relocation Housing Costs'!K32+'Temp Relocation Living Costs'!K32</f>
        <v>229106.70578331591</v>
      </c>
      <c r="L32" s="52">
        <f>'Temp Relocation Housing Costs'!L32+'Temp Relocation Living Costs'!L32</f>
        <v>188709.32493048278</v>
      </c>
      <c r="M32" s="52">
        <f>'Temp Relocation Housing Costs'!M32+'Temp Relocation Living Costs'!M32</f>
        <v>80147.34357212609</v>
      </c>
      <c r="N32" s="53">
        <f>'Temp Relocation Housing Costs'!N32+'Temp Relocation Living Costs'!N32</f>
        <v>141029726.61019969</v>
      </c>
      <c r="O32" s="53">
        <f>'Temp Relocation Housing Costs'!O32+'Temp Relocation Living Costs'!O32</f>
        <v>271409065.87308282</v>
      </c>
      <c r="P32" s="53">
        <f>'Temp Relocation Housing Costs'!P32+'Temp Relocation Living Costs'!P32</f>
        <v>216812097.95186931</v>
      </c>
      <c r="Q32" s="53">
        <f>'Temp Relocation Housing Costs'!Q32+'Temp Relocation Living Costs'!Q32</f>
        <v>88607515.302191436</v>
      </c>
      <c r="R32" s="53">
        <f>'Temp Relocation Housing Costs'!R32+'Temp Relocation Living Costs'!R32</f>
        <v>56927317.708288915</v>
      </c>
      <c r="S32" s="53">
        <f>'Temp Relocation Housing Costs'!S32+'Temp Relocation Living Costs'!S32</f>
        <v>32237045.291298885</v>
      </c>
      <c r="U32" s="68">
        <v>2051</v>
      </c>
      <c r="V32" s="55">
        <f t="shared" si="0"/>
        <v>0</v>
      </c>
      <c r="W32" s="56">
        <f t="shared" si="1"/>
        <v>1441719.3785796724</v>
      </c>
      <c r="X32" s="57">
        <f t="shared" si="2"/>
        <v>807022768.73693109</v>
      </c>
      <c r="Y32" s="58">
        <f t="shared" si="3"/>
        <v>808464488.1155107</v>
      </c>
      <c r="Z32" s="96">
        <f t="shared" si="4"/>
        <v>168336728.73666275</v>
      </c>
      <c r="AC32">
        <v>2051</v>
      </c>
      <c r="AD32" s="51">
        <f>'Temp Relocation Housing Costs'!V32+'Temp Relocation Living Costs'!V32</f>
        <v>0</v>
      </c>
      <c r="AE32" s="51">
        <f>'Temp Relocation Housing Costs'!W32+'Temp Relocation Living Costs'!W32</f>
        <v>0</v>
      </c>
      <c r="AF32" s="51">
        <f>'Temp Relocation Housing Costs'!X32+'Temp Relocation Living Costs'!X32</f>
        <v>0</v>
      </c>
      <c r="AG32" s="51">
        <f>'Temp Relocation Housing Costs'!Y32+'Temp Relocation Living Costs'!Y32</f>
        <v>0</v>
      </c>
      <c r="AH32" s="51">
        <f>'Temp Relocation Housing Costs'!Z32+'Temp Relocation Living Costs'!Z32</f>
        <v>0</v>
      </c>
      <c r="AI32" s="51">
        <f>'Temp Relocation Housing Costs'!AA32+'Temp Relocation Living Costs'!AA32</f>
        <v>0</v>
      </c>
      <c r="AJ32" s="52">
        <f>'Temp Relocation Housing Costs'!AB32+'Temp Relocation Living Costs'!AB32</f>
        <v>298986.02318454662</v>
      </c>
      <c r="AK32" s="52">
        <f>'Temp Relocation Housing Costs'!AC32+'Temp Relocation Living Costs'!AC32</f>
        <v>336654.56002242729</v>
      </c>
      <c r="AL32" s="52">
        <f>'Temp Relocation Housing Costs'!AD32+'Temp Relocation Living Costs'!AD32</f>
        <v>229465.72288319035</v>
      </c>
      <c r="AM32" s="52">
        <f>'Temp Relocation Housing Costs'!AE32+'Temp Relocation Living Costs'!AE32</f>
        <v>228517.17238591329</v>
      </c>
      <c r="AN32" s="52">
        <f>'Temp Relocation Housing Costs'!AF32+'Temp Relocation Living Costs'!AF32</f>
        <v>184854.56297675631</v>
      </c>
      <c r="AO32" s="52">
        <f>'Temp Relocation Housing Costs'!AG32+'Temp Relocation Living Costs'!AG32</f>
        <v>73305.486134399471</v>
      </c>
      <c r="AP32" s="53">
        <f>'Temp Relocation Housing Costs'!AH32+'Temp Relocation Living Costs'!AH32</f>
        <v>131295244.41017485</v>
      </c>
      <c r="AQ32" s="53">
        <f>'Temp Relocation Housing Costs'!AI32+'Temp Relocation Living Costs'!AI32</f>
        <v>247848580.91728857</v>
      </c>
      <c r="AR32" s="53">
        <f>'Temp Relocation Housing Costs'!AJ32+'Temp Relocation Living Costs'!AJ32</f>
        <v>195911788.97100809</v>
      </c>
      <c r="AS32" s="53">
        <f>'Temp Relocation Housing Costs'!AK32+'Temp Relocation Living Costs'!AK32</f>
        <v>88379511.98228465</v>
      </c>
      <c r="AT32" s="53">
        <f>'Temp Relocation Housing Costs'!AL32+'Temp Relocation Living Costs'!AL32</f>
        <v>55764464.423161373</v>
      </c>
      <c r="AU32" s="53">
        <f>'Temp Relocation Housing Costs'!AM32+'Temp Relocation Living Costs'!AM32</f>
        <v>29485097.96196394</v>
      </c>
      <c r="AW32" s="68">
        <v>2051</v>
      </c>
      <c r="AX32" s="55">
        <f t="shared" si="5"/>
        <v>0</v>
      </c>
      <c r="AY32" s="56">
        <f t="shared" si="6"/>
        <v>1351783.5275872333</v>
      </c>
      <c r="AZ32" s="57">
        <f t="shared" si="7"/>
        <v>748684688.6658814</v>
      </c>
      <c r="BA32" s="58">
        <f t="shared" si="8"/>
        <v>750036472.19346857</v>
      </c>
    </row>
    <row r="33" spans="1:53" x14ac:dyDescent="0.35">
      <c r="A33">
        <v>2052</v>
      </c>
      <c r="B33" s="51">
        <f>'Temp Relocation Housing Costs'!B33+'Temp Relocation Living Costs'!B33</f>
        <v>0</v>
      </c>
      <c r="C33" s="51">
        <f>'Temp Relocation Housing Costs'!C33+'Temp Relocation Living Costs'!C33</f>
        <v>0</v>
      </c>
      <c r="D33" s="51">
        <f>'Temp Relocation Housing Costs'!D33+'Temp Relocation Living Costs'!D33</f>
        <v>0</v>
      </c>
      <c r="E33" s="51">
        <f>'Temp Relocation Housing Costs'!E33+'Temp Relocation Living Costs'!E33</f>
        <v>0</v>
      </c>
      <c r="F33" s="51">
        <f>'Temp Relocation Housing Costs'!F33+'Temp Relocation Living Costs'!F33</f>
        <v>0</v>
      </c>
      <c r="G33" s="51">
        <f>'Temp Relocation Housing Costs'!G33+'Temp Relocation Living Costs'!G33</f>
        <v>0</v>
      </c>
      <c r="H33" s="52">
        <f>'Temp Relocation Housing Costs'!H33+'Temp Relocation Living Costs'!H33</f>
        <v>323091.05369227764</v>
      </c>
      <c r="I33" s="52">
        <f>'Temp Relocation Housing Costs'!I33+'Temp Relocation Living Costs'!I33</f>
        <v>370881.1774295324</v>
      </c>
      <c r="J33" s="52">
        <f>'Temp Relocation Housing Costs'!J33+'Temp Relocation Living Costs'!J33</f>
        <v>255477.78380256341</v>
      </c>
      <c r="K33" s="52">
        <f>'Temp Relocation Housing Costs'!K33+'Temp Relocation Living Costs'!K33</f>
        <v>230488.9868097069</v>
      </c>
      <c r="L33" s="52">
        <f>'Temp Relocation Housing Costs'!L33+'Temp Relocation Living Costs'!L33</f>
        <v>189847.87440446095</v>
      </c>
      <c r="M33" s="52">
        <f>'Temp Relocation Housing Costs'!M33+'Temp Relocation Living Costs'!M33</f>
        <v>80630.900576521119</v>
      </c>
      <c r="N33" s="53">
        <f>'Temp Relocation Housing Costs'!N33+'Temp Relocation Living Costs'!N33</f>
        <v>142988890.7209526</v>
      </c>
      <c r="O33" s="53">
        <f>'Temp Relocation Housing Costs'!O33+'Temp Relocation Living Costs'!O33</f>
        <v>275179440.48822474</v>
      </c>
      <c r="P33" s="53">
        <f>'Temp Relocation Housing Costs'!P33+'Temp Relocation Living Costs'!P33</f>
        <v>219824019.56083894</v>
      </c>
      <c r="Q33" s="53">
        <f>'Temp Relocation Housing Costs'!Q33+'Temp Relocation Living Costs'!Q33</f>
        <v>89838437.804103792</v>
      </c>
      <c r="R33" s="53">
        <f>'Temp Relocation Housing Costs'!R33+'Temp Relocation Living Costs'!R33</f>
        <v>57718143.589159898</v>
      </c>
      <c r="S33" s="53">
        <f>'Temp Relocation Housing Costs'!S33+'Temp Relocation Living Costs'!S33</f>
        <v>32684877.558222257</v>
      </c>
      <c r="U33" s="68">
        <v>2052</v>
      </c>
      <c r="V33" s="55">
        <f t="shared" si="0"/>
        <v>0</v>
      </c>
      <c r="W33" s="56">
        <f t="shared" si="1"/>
        <v>1450417.7767150623</v>
      </c>
      <c r="X33" s="57">
        <f t="shared" si="2"/>
        <v>818233809.72150218</v>
      </c>
      <c r="Y33" s="58">
        <f t="shared" si="3"/>
        <v>819684227.49821723</v>
      </c>
      <c r="Z33" s="96">
        <f t="shared" si="4"/>
        <v>161683287.82364669</v>
      </c>
      <c r="AC33">
        <v>2052</v>
      </c>
      <c r="AD33" s="51">
        <f>'Temp Relocation Housing Costs'!V33+'Temp Relocation Living Costs'!V33</f>
        <v>0</v>
      </c>
      <c r="AE33" s="51">
        <f>'Temp Relocation Housing Costs'!W33+'Temp Relocation Living Costs'!W33</f>
        <v>0</v>
      </c>
      <c r="AF33" s="51">
        <f>'Temp Relocation Housing Costs'!X33+'Temp Relocation Living Costs'!X33</f>
        <v>0</v>
      </c>
      <c r="AG33" s="51">
        <f>'Temp Relocation Housing Costs'!Y33+'Temp Relocation Living Costs'!Y33</f>
        <v>0</v>
      </c>
      <c r="AH33" s="51">
        <f>'Temp Relocation Housing Costs'!Z33+'Temp Relocation Living Costs'!Z33</f>
        <v>0</v>
      </c>
      <c r="AI33" s="51">
        <f>'Temp Relocation Housing Costs'!AA33+'Temp Relocation Living Costs'!AA33</f>
        <v>0</v>
      </c>
      <c r="AJ33" s="52">
        <f>'Temp Relocation Housing Costs'!AB33+'Temp Relocation Living Costs'!AB33</f>
        <v>300789.91061591229</v>
      </c>
      <c r="AK33" s="52">
        <f>'Temp Relocation Housing Costs'!AC33+'Temp Relocation Living Costs'!AC33</f>
        <v>338685.71493417892</v>
      </c>
      <c r="AL33" s="52">
        <f>'Temp Relocation Housing Costs'!AD33+'Temp Relocation Living Costs'!AD33</f>
        <v>230850.16998553101</v>
      </c>
      <c r="AM33" s="52">
        <f>'Temp Relocation Housing Costs'!AE33+'Temp Relocation Living Costs'!AE33</f>
        <v>229895.89655076739</v>
      </c>
      <c r="AN33" s="52">
        <f>'Temp Relocation Housing Costs'!AF33+'Temp Relocation Living Costs'!AF33</f>
        <v>185969.85532130356</v>
      </c>
      <c r="AO33" s="52">
        <f>'Temp Relocation Housing Costs'!AG33+'Temp Relocation Living Costs'!AG33</f>
        <v>73747.763815742364</v>
      </c>
      <c r="AP33" s="53">
        <f>'Temp Relocation Housing Costs'!AH33+'Temp Relocation Living Costs'!AH33</f>
        <v>133119178.53345309</v>
      </c>
      <c r="AQ33" s="53">
        <f>'Temp Relocation Housing Costs'!AI33+'Temp Relocation Living Costs'!AI33</f>
        <v>251291656.75885415</v>
      </c>
      <c r="AR33" s="53">
        <f>'Temp Relocation Housing Costs'!AJ33+'Temp Relocation Living Costs'!AJ33</f>
        <v>198633366.57773685</v>
      </c>
      <c r="AS33" s="53">
        <f>'Temp Relocation Housing Costs'!AK33+'Temp Relocation Living Costs'!AK33</f>
        <v>89607267.095787287</v>
      </c>
      <c r="AT33" s="53">
        <f>'Temp Relocation Housing Costs'!AL33+'Temp Relocation Living Costs'!AL33</f>
        <v>56539136.118123814</v>
      </c>
      <c r="AU33" s="53">
        <f>'Temp Relocation Housing Costs'!AM33+'Temp Relocation Living Costs'!AM33</f>
        <v>29894700.583464984</v>
      </c>
      <c r="AW33" s="68">
        <v>2052</v>
      </c>
      <c r="AX33" s="55">
        <f t="shared" si="5"/>
        <v>0</v>
      </c>
      <c r="AY33" s="56">
        <f t="shared" si="6"/>
        <v>1359939.3112234357</v>
      </c>
      <c r="AZ33" s="57">
        <f t="shared" si="7"/>
        <v>759085305.66742015</v>
      </c>
      <c r="BA33" s="58">
        <f t="shared" si="8"/>
        <v>760445244.97864354</v>
      </c>
    </row>
    <row r="34" spans="1:53" x14ac:dyDescent="0.35">
      <c r="A34">
        <v>2053</v>
      </c>
      <c r="B34" s="51">
        <f>'Temp Relocation Housing Costs'!B34+'Temp Relocation Living Costs'!B34</f>
        <v>0</v>
      </c>
      <c r="C34" s="51">
        <f>'Temp Relocation Housing Costs'!C34+'Temp Relocation Living Costs'!C34</f>
        <v>0</v>
      </c>
      <c r="D34" s="51">
        <f>'Temp Relocation Housing Costs'!D34+'Temp Relocation Living Costs'!D34</f>
        <v>0</v>
      </c>
      <c r="E34" s="51">
        <f>'Temp Relocation Housing Costs'!E34+'Temp Relocation Living Costs'!E34</f>
        <v>0</v>
      </c>
      <c r="F34" s="51">
        <f>'Temp Relocation Housing Costs'!F34+'Temp Relocation Living Costs'!F34</f>
        <v>0</v>
      </c>
      <c r="G34" s="51">
        <f>'Temp Relocation Housing Costs'!G34+'Temp Relocation Living Costs'!G34</f>
        <v>0</v>
      </c>
      <c r="H34" s="52">
        <f>'Temp Relocation Housing Costs'!H34+'Temp Relocation Living Costs'!H34</f>
        <v>325040.37521819532</v>
      </c>
      <c r="I34" s="52">
        <f>'Temp Relocation Housing Costs'!I34+'Temp Relocation Living Costs'!I34</f>
        <v>373118.83351582452</v>
      </c>
      <c r="J34" s="52">
        <f>'Temp Relocation Housing Costs'!J34+'Temp Relocation Living Costs'!J34</f>
        <v>257019.17078208158</v>
      </c>
      <c r="K34" s="52">
        <f>'Temp Relocation Housing Costs'!K34+'Temp Relocation Living Costs'!K34</f>
        <v>231879.60762182958</v>
      </c>
      <c r="L34" s="52">
        <f>'Temp Relocation Housing Costs'!L34+'Temp Relocation Living Costs'!L34</f>
        <v>190993.29314632068</v>
      </c>
      <c r="M34" s="52">
        <f>'Temp Relocation Housing Costs'!M34+'Temp Relocation Living Costs'!M34</f>
        <v>81117.375049743889</v>
      </c>
      <c r="N34" s="53">
        <f>'Temp Relocation Housing Costs'!N34+'Temp Relocation Living Costs'!N34</f>
        <v>144975271.24986863</v>
      </c>
      <c r="O34" s="53">
        <f>'Temp Relocation Housing Costs'!O34+'Temp Relocation Living Costs'!O34</f>
        <v>279002192.59006858</v>
      </c>
      <c r="P34" s="53">
        <f>'Temp Relocation Housing Costs'!P34+'Temp Relocation Living Costs'!P34</f>
        <v>222877782.3394863</v>
      </c>
      <c r="Q34" s="53">
        <f>'Temp Relocation Housing Costs'!Q34+'Temp Relocation Living Costs'!Q34</f>
        <v>91086460.09942019</v>
      </c>
      <c r="R34" s="53">
        <f>'Temp Relocation Housing Costs'!R34+'Temp Relocation Living Costs'!R34</f>
        <v>58519955.506243974</v>
      </c>
      <c r="S34" s="53">
        <f>'Temp Relocation Housing Costs'!S34+'Temp Relocation Living Costs'!S34</f>
        <v>33138931.0447855</v>
      </c>
      <c r="U34" s="68">
        <v>2053</v>
      </c>
      <c r="V34" s="55">
        <f t="shared" si="0"/>
        <v>0</v>
      </c>
      <c r="W34" s="56">
        <f t="shared" si="1"/>
        <v>1459168.6553339954</v>
      </c>
      <c r="X34" s="57">
        <f t="shared" si="2"/>
        <v>829600592.8298732</v>
      </c>
      <c r="Y34" s="58">
        <f t="shared" si="3"/>
        <v>831059761.4852072</v>
      </c>
      <c r="Z34" s="96">
        <f t="shared" si="4"/>
        <v>155292838.07107115</v>
      </c>
      <c r="AC34">
        <v>2053</v>
      </c>
      <c r="AD34" s="51">
        <f>'Temp Relocation Housing Costs'!V34+'Temp Relocation Living Costs'!V34</f>
        <v>0</v>
      </c>
      <c r="AE34" s="51">
        <f>'Temp Relocation Housing Costs'!W34+'Temp Relocation Living Costs'!W34</f>
        <v>0</v>
      </c>
      <c r="AF34" s="51">
        <f>'Temp Relocation Housing Costs'!X34+'Temp Relocation Living Costs'!X34</f>
        <v>0</v>
      </c>
      <c r="AG34" s="51">
        <f>'Temp Relocation Housing Costs'!Y34+'Temp Relocation Living Costs'!Y34</f>
        <v>0</v>
      </c>
      <c r="AH34" s="51">
        <f>'Temp Relocation Housing Costs'!Z34+'Temp Relocation Living Costs'!Z34</f>
        <v>0</v>
      </c>
      <c r="AI34" s="51">
        <f>'Temp Relocation Housing Costs'!AA34+'Temp Relocation Living Costs'!AA34</f>
        <v>0</v>
      </c>
      <c r="AJ34" s="52">
        <f>'Temp Relocation Housing Costs'!AB34+'Temp Relocation Living Costs'!AB34</f>
        <v>302604.68153216585</v>
      </c>
      <c r="AK34" s="52">
        <f>'Temp Relocation Housing Costs'!AC34+'Temp Relocation Living Costs'!AC34</f>
        <v>340729.12451515358</v>
      </c>
      <c r="AL34" s="52">
        <f>'Temp Relocation Housing Costs'!AD34+'Temp Relocation Living Costs'!AD34</f>
        <v>232242.96994229848</v>
      </c>
      <c r="AM34" s="52">
        <f>'Temp Relocation Housing Costs'!AE34+'Temp Relocation Living Costs'!AE34</f>
        <v>231282.93904156124</v>
      </c>
      <c r="AN34" s="52">
        <f>'Temp Relocation Housing Costs'!AF34+'Temp Relocation Living Costs'!AF34</f>
        <v>187091.87661532211</v>
      </c>
      <c r="AO34" s="52">
        <f>'Temp Relocation Housing Costs'!AG34+'Temp Relocation Living Costs'!AG34</f>
        <v>74192.709913294297</v>
      </c>
      <c r="AP34" s="53">
        <f>'Temp Relocation Housing Costs'!AH34+'Temp Relocation Living Costs'!AH34</f>
        <v>134968450.4799023</v>
      </c>
      <c r="AQ34" s="53">
        <f>'Temp Relocation Housing Costs'!AI34+'Temp Relocation Living Costs'!AI34</f>
        <v>254782563.30095041</v>
      </c>
      <c r="AR34" s="53">
        <f>'Temp Relocation Housing Costs'!AJ34+'Temp Relocation Living Costs'!AJ34</f>
        <v>201392751.93819162</v>
      </c>
      <c r="AS34" s="53">
        <f>'Temp Relocation Housing Costs'!AK34+'Temp Relocation Living Costs'!AK34</f>
        <v>90852078.001802415</v>
      </c>
      <c r="AT34" s="53">
        <f>'Temp Relocation Housing Costs'!AL34+'Temp Relocation Living Costs'!AL34</f>
        <v>57324569.437737085</v>
      </c>
      <c r="AU34" s="53">
        <f>'Temp Relocation Housing Costs'!AM34+'Temp Relocation Living Costs'!AM34</f>
        <v>30309993.344023958</v>
      </c>
      <c r="AW34" s="68">
        <v>2053</v>
      </c>
      <c r="AX34" s="55">
        <f t="shared" si="5"/>
        <v>0</v>
      </c>
      <c r="AY34" s="56">
        <f t="shared" si="6"/>
        <v>1368144.3015597956</v>
      </c>
      <c r="AZ34" s="57">
        <f t="shared" si="7"/>
        <v>769630406.50260782</v>
      </c>
      <c r="BA34" s="58">
        <f t="shared" si="8"/>
        <v>770998550.80416763</v>
      </c>
    </row>
    <row r="35" spans="1:53" x14ac:dyDescent="0.35">
      <c r="A35">
        <v>2054</v>
      </c>
      <c r="B35" s="51">
        <f>'Temp Relocation Housing Costs'!B35+'Temp Relocation Living Costs'!B35</f>
        <v>0</v>
      </c>
      <c r="C35" s="51">
        <f>'Temp Relocation Housing Costs'!C35+'Temp Relocation Living Costs'!C35</f>
        <v>0</v>
      </c>
      <c r="D35" s="51">
        <f>'Temp Relocation Housing Costs'!D35+'Temp Relocation Living Costs'!D35</f>
        <v>0</v>
      </c>
      <c r="E35" s="51">
        <f>'Temp Relocation Housing Costs'!E35+'Temp Relocation Living Costs'!E35</f>
        <v>0</v>
      </c>
      <c r="F35" s="51">
        <f>'Temp Relocation Housing Costs'!F35+'Temp Relocation Living Costs'!F35</f>
        <v>0</v>
      </c>
      <c r="G35" s="51">
        <f>'Temp Relocation Housing Costs'!G35+'Temp Relocation Living Costs'!G35</f>
        <v>0</v>
      </c>
      <c r="H35" s="52">
        <f>'Temp Relocation Housing Costs'!H35+'Temp Relocation Living Costs'!H35</f>
        <v>327001.45768384804</v>
      </c>
      <c r="I35" s="52">
        <f>'Temp Relocation Housing Costs'!I35+'Temp Relocation Living Costs'!I35</f>
        <v>375369.9901652761</v>
      </c>
      <c r="J35" s="52">
        <f>'Temp Relocation Housing Costs'!J35+'Temp Relocation Living Costs'!J35</f>
        <v>258569.8574892914</v>
      </c>
      <c r="K35" s="52">
        <f>'Temp Relocation Housing Costs'!K35+'Temp Relocation Living Costs'!K35</f>
        <v>233278.61853653318</v>
      </c>
      <c r="L35" s="52">
        <f>'Temp Relocation Housing Costs'!L35+'Temp Relocation Living Costs'!L35</f>
        <v>192145.62260076182</v>
      </c>
      <c r="M35" s="52">
        <f>'Temp Relocation Housing Costs'!M35+'Temp Relocation Living Costs'!M35</f>
        <v>81606.784593906035</v>
      </c>
      <c r="N35" s="53">
        <f>'Temp Relocation Housing Costs'!N35+'Temp Relocation Living Costs'!N35</f>
        <v>146989246.28340501</v>
      </c>
      <c r="O35" s="53">
        <f>'Temp Relocation Housing Costs'!O35+'Temp Relocation Living Costs'!O35</f>
        <v>282878049.79891533</v>
      </c>
      <c r="P35" s="53">
        <f>'Temp Relocation Housing Costs'!P35+'Temp Relocation Living Costs'!P35</f>
        <v>225973967.53915429</v>
      </c>
      <c r="Q35" s="53">
        <f>'Temp Relocation Housing Costs'!Q35+'Temp Relocation Living Costs'!Q35</f>
        <v>92351819.735942423</v>
      </c>
      <c r="R35" s="53">
        <f>'Temp Relocation Housing Costs'!R35+'Temp Relocation Living Costs'!R35</f>
        <v>59332906.075931855</v>
      </c>
      <c r="S35" s="53">
        <f>'Temp Relocation Housing Costs'!S35+'Temp Relocation Living Costs'!S35</f>
        <v>33599292.175252035</v>
      </c>
      <c r="U35" s="68">
        <v>2054</v>
      </c>
      <c r="V35" s="55">
        <f t="shared" si="0"/>
        <v>0</v>
      </c>
      <c r="W35" s="56">
        <f t="shared" si="1"/>
        <v>1467972.3310696164</v>
      </c>
      <c r="X35" s="57">
        <f t="shared" si="2"/>
        <v>841125281.60860109</v>
      </c>
      <c r="Y35" s="58">
        <f t="shared" si="3"/>
        <v>842593253.93967068</v>
      </c>
      <c r="Z35" s="96">
        <f t="shared" si="4"/>
        <v>149154983.42400473</v>
      </c>
      <c r="AC35">
        <v>2054</v>
      </c>
      <c r="AD35" s="51">
        <f>'Temp Relocation Housing Costs'!V35+'Temp Relocation Living Costs'!V35</f>
        <v>0</v>
      </c>
      <c r="AE35" s="51">
        <f>'Temp Relocation Housing Costs'!W35+'Temp Relocation Living Costs'!W35</f>
        <v>0</v>
      </c>
      <c r="AF35" s="51">
        <f>'Temp Relocation Housing Costs'!X35+'Temp Relocation Living Costs'!X35</f>
        <v>0</v>
      </c>
      <c r="AG35" s="51">
        <f>'Temp Relocation Housing Costs'!Y35+'Temp Relocation Living Costs'!Y35</f>
        <v>0</v>
      </c>
      <c r="AH35" s="51">
        <f>'Temp Relocation Housing Costs'!Z35+'Temp Relocation Living Costs'!Z35</f>
        <v>0</v>
      </c>
      <c r="AI35" s="51">
        <f>'Temp Relocation Housing Costs'!AA35+'Temp Relocation Living Costs'!AA35</f>
        <v>0</v>
      </c>
      <c r="AJ35" s="52">
        <f>'Temp Relocation Housing Costs'!AB35+'Temp Relocation Living Costs'!AB35</f>
        <v>304430.40159718477</v>
      </c>
      <c r="AK35" s="52">
        <f>'Temp Relocation Housing Costs'!AC35+'Temp Relocation Living Costs'!AC35</f>
        <v>342784.86270206445</v>
      </c>
      <c r="AL35" s="52">
        <f>'Temp Relocation Housing Costs'!AD35+'Temp Relocation Living Costs'!AD35</f>
        <v>233644.17314919</v>
      </c>
      <c r="AM35" s="52">
        <f>'Temp Relocation Housing Costs'!AE35+'Temp Relocation Living Costs'!AE35</f>
        <v>232678.35004566974</v>
      </c>
      <c r="AN35" s="52">
        <f>'Temp Relocation Housing Costs'!AF35+'Temp Relocation Living Costs'!AF35</f>
        <v>188220.66745692166</v>
      </c>
      <c r="AO35" s="52">
        <f>'Temp Relocation Housing Costs'!AG35+'Temp Relocation Living Costs'!AG35</f>
        <v>74640.340526545187</v>
      </c>
      <c r="AP35" s="53">
        <f>'Temp Relocation Housing Costs'!AH35+'Temp Relocation Living Costs'!AH35</f>
        <v>136843412.23881581</v>
      </c>
      <c r="AQ35" s="53">
        <f>'Temp Relocation Housing Costs'!AI35+'Temp Relocation Living Costs'!AI35</f>
        <v>258321965.00059709</v>
      </c>
      <c r="AR35" s="53">
        <f>'Temp Relocation Housing Costs'!AJ35+'Temp Relocation Living Costs'!AJ35</f>
        <v>204190470.27209735</v>
      </c>
      <c r="AS35" s="53">
        <f>'Temp Relocation Housing Costs'!AK35+'Temp Relocation Living Costs'!AK35</f>
        <v>92114181.636878058</v>
      </c>
      <c r="AT35" s="53">
        <f>'Temp Relocation Housing Costs'!AL35+'Temp Relocation Living Costs'!AL35</f>
        <v>58120913.880899712</v>
      </c>
      <c r="AU35" s="53">
        <f>'Temp Relocation Housing Costs'!AM35+'Temp Relocation Living Costs'!AM35</f>
        <v>30731055.290211394</v>
      </c>
      <c r="AW35" s="68">
        <v>2054</v>
      </c>
      <c r="AX35" s="55">
        <f t="shared" si="5"/>
        <v>0</v>
      </c>
      <c r="AY35" s="56">
        <f t="shared" si="6"/>
        <v>1376398.7954775759</v>
      </c>
      <c r="AZ35" s="57">
        <f t="shared" si="7"/>
        <v>780321998.31949937</v>
      </c>
      <c r="BA35" s="58">
        <f t="shared" si="8"/>
        <v>781698397.114977</v>
      </c>
    </row>
    <row r="36" spans="1:53" x14ac:dyDescent="0.35">
      <c r="A36">
        <v>2055</v>
      </c>
      <c r="B36" s="51">
        <f>'Temp Relocation Housing Costs'!B36+'Temp Relocation Living Costs'!B36</f>
        <v>0</v>
      </c>
      <c r="C36" s="51">
        <f>'Temp Relocation Housing Costs'!C36+'Temp Relocation Living Costs'!C36</f>
        <v>0</v>
      </c>
      <c r="D36" s="51">
        <f>'Temp Relocation Housing Costs'!D36+'Temp Relocation Living Costs'!D36</f>
        <v>0</v>
      </c>
      <c r="E36" s="51">
        <f>'Temp Relocation Housing Costs'!E36+'Temp Relocation Living Costs'!E36</f>
        <v>0</v>
      </c>
      <c r="F36" s="51">
        <f>'Temp Relocation Housing Costs'!F36+'Temp Relocation Living Costs'!F36</f>
        <v>0</v>
      </c>
      <c r="G36" s="51">
        <f>'Temp Relocation Housing Costs'!G36+'Temp Relocation Living Costs'!G36</f>
        <v>0</v>
      </c>
      <c r="H36" s="52">
        <f>'Temp Relocation Housing Costs'!H36+'Temp Relocation Living Costs'!H36</f>
        <v>328974.3720471058</v>
      </c>
      <c r="I36" s="52">
        <f>'Temp Relocation Housing Costs'!I36+'Temp Relocation Living Costs'!I36</f>
        <v>377634.72883151483</v>
      </c>
      <c r="J36" s="52">
        <f>'Temp Relocation Housing Costs'!J36+'Temp Relocation Living Costs'!J36</f>
        <v>260129.90003270825</v>
      </c>
      <c r="K36" s="52">
        <f>'Temp Relocation Housing Costs'!K36+'Temp Relocation Living Costs'!K36</f>
        <v>234686.07017424612</v>
      </c>
      <c r="L36" s="52">
        <f>'Temp Relocation Housing Costs'!L36+'Temp Relocation Living Costs'!L36</f>
        <v>193304.90446253464</v>
      </c>
      <c r="M36" s="52">
        <f>'Temp Relocation Housing Costs'!M36+'Temp Relocation Living Costs'!M36</f>
        <v>82099.146917318867</v>
      </c>
      <c r="N36" s="53">
        <f>'Temp Relocation Housing Costs'!N36+'Temp Relocation Living Costs'!N36</f>
        <v>149031199.1603401</v>
      </c>
      <c r="O36" s="53">
        <f>'Temp Relocation Housing Costs'!O36+'Temp Relocation Living Costs'!O36</f>
        <v>286807749.8430599</v>
      </c>
      <c r="P36" s="53">
        <f>'Temp Relocation Housing Costs'!P36+'Temp Relocation Living Costs'!P36</f>
        <v>229113164.48584339</v>
      </c>
      <c r="Q36" s="53">
        <f>'Temp Relocation Housing Costs'!Q36+'Temp Relocation Living Costs'!Q36</f>
        <v>93634757.561451122</v>
      </c>
      <c r="R36" s="53">
        <f>'Temp Relocation Housing Costs'!R36+'Temp Relocation Living Costs'!R36</f>
        <v>60157150.034738712</v>
      </c>
      <c r="S36" s="53">
        <f>'Temp Relocation Housing Costs'!S36+'Temp Relocation Living Costs'!S36</f>
        <v>34066048.574478395</v>
      </c>
      <c r="U36" s="68">
        <v>2055</v>
      </c>
      <c r="V36" s="55">
        <f t="shared" si="0"/>
        <v>0</v>
      </c>
      <c r="W36" s="56">
        <f t="shared" si="1"/>
        <v>1476829.1224654287</v>
      </c>
      <c r="X36" s="57">
        <f t="shared" si="2"/>
        <v>852810069.65991151</v>
      </c>
      <c r="Y36" s="58">
        <f t="shared" si="3"/>
        <v>854286898.78237689</v>
      </c>
      <c r="Z36" s="96">
        <f t="shared" si="4"/>
        <v>143259738.82072529</v>
      </c>
      <c r="AC36">
        <v>2055</v>
      </c>
      <c r="AD36" s="51">
        <f>'Temp Relocation Housing Costs'!V36+'Temp Relocation Living Costs'!V36</f>
        <v>0</v>
      </c>
      <c r="AE36" s="51">
        <f>'Temp Relocation Housing Costs'!W36+'Temp Relocation Living Costs'!W36</f>
        <v>0</v>
      </c>
      <c r="AF36" s="51">
        <f>'Temp Relocation Housing Costs'!X36+'Temp Relocation Living Costs'!X36</f>
        <v>0</v>
      </c>
      <c r="AG36" s="51">
        <f>'Temp Relocation Housing Costs'!Y36+'Temp Relocation Living Costs'!Y36</f>
        <v>0</v>
      </c>
      <c r="AH36" s="51">
        <f>'Temp Relocation Housing Costs'!Z36+'Temp Relocation Living Costs'!Z36</f>
        <v>0</v>
      </c>
      <c r="AI36" s="51">
        <f>'Temp Relocation Housing Costs'!AA36+'Temp Relocation Living Costs'!AA36</f>
        <v>0</v>
      </c>
      <c r="AJ36" s="52">
        <f>'Temp Relocation Housing Costs'!AB36+'Temp Relocation Living Costs'!AB36</f>
        <v>306267.13687101996</v>
      </c>
      <c r="AK36" s="52">
        <f>'Temp Relocation Housing Costs'!AC36+'Temp Relocation Living Costs'!AC36</f>
        <v>344853.00387771055</v>
      </c>
      <c r="AL36" s="52">
        <f>'Temp Relocation Housing Costs'!AD36+'Temp Relocation Living Costs'!AD36</f>
        <v>235053.83030595776</v>
      </c>
      <c r="AM36" s="52">
        <f>'Temp Relocation Housing Costs'!AE36+'Temp Relocation Living Costs'!AE36</f>
        <v>234082.18005326579</v>
      </c>
      <c r="AN36" s="52">
        <f>'Temp Relocation Housing Costs'!AF36+'Temp Relocation Living Costs'!AF36</f>
        <v>189356.26868915456</v>
      </c>
      <c r="AO36" s="52">
        <f>'Temp Relocation Housing Costs'!AG36+'Temp Relocation Living Costs'!AG36</f>
        <v>75090.671852118801</v>
      </c>
      <c r="AP36" s="53">
        <f>'Temp Relocation Housing Costs'!AH36+'Temp Relocation Living Costs'!AH36</f>
        <v>138744420.68927014</v>
      </c>
      <c r="AQ36" s="53">
        <f>'Temp Relocation Housing Costs'!AI36+'Temp Relocation Living Costs'!AI36</f>
        <v>261910535.54535291</v>
      </c>
      <c r="AR36" s="53">
        <f>'Temp Relocation Housing Costs'!AJ36+'Temp Relocation Living Costs'!AJ36</f>
        <v>207027054.09545359</v>
      </c>
      <c r="AS36" s="53">
        <f>'Temp Relocation Housing Costs'!AK36+'Temp Relocation Living Costs'!AK36</f>
        <v>93393818.229049489</v>
      </c>
      <c r="AT36" s="53">
        <f>'Temp Relocation Housing Costs'!AL36+'Temp Relocation Living Costs'!AL36</f>
        <v>58928321.023326844</v>
      </c>
      <c r="AU36" s="53">
        <f>'Temp Relocation Housing Costs'!AM36+'Temp Relocation Living Costs'!AM36</f>
        <v>31157966.566701028</v>
      </c>
      <c r="AW36" s="68">
        <v>2055</v>
      </c>
      <c r="AX36" s="55">
        <f t="shared" si="5"/>
        <v>0</v>
      </c>
      <c r="AY36" s="56">
        <f t="shared" si="6"/>
        <v>1384703.0916492275</v>
      </c>
      <c r="AZ36" s="57">
        <f t="shared" si="7"/>
        <v>791162116.14915407</v>
      </c>
      <c r="BA36" s="58">
        <f t="shared" si="8"/>
        <v>792546819.24080324</v>
      </c>
    </row>
    <row r="37" spans="1:53" x14ac:dyDescent="0.35">
      <c r="A37">
        <v>2056</v>
      </c>
      <c r="B37" s="51">
        <f>'Temp Relocation Housing Costs'!B37+'Temp Relocation Living Costs'!B37</f>
        <v>0</v>
      </c>
      <c r="C37" s="51">
        <f>'Temp Relocation Housing Costs'!C37+'Temp Relocation Living Costs'!C37</f>
        <v>0</v>
      </c>
      <c r="D37" s="51">
        <f>'Temp Relocation Housing Costs'!D37+'Temp Relocation Living Costs'!D37</f>
        <v>0</v>
      </c>
      <c r="E37" s="51">
        <f>'Temp Relocation Housing Costs'!E37+'Temp Relocation Living Costs'!E37</f>
        <v>0</v>
      </c>
      <c r="F37" s="51">
        <f>'Temp Relocation Housing Costs'!F37+'Temp Relocation Living Costs'!F37</f>
        <v>0</v>
      </c>
      <c r="G37" s="51">
        <f>'Temp Relocation Housing Costs'!G37+'Temp Relocation Living Costs'!G37</f>
        <v>0</v>
      </c>
      <c r="H37" s="52">
        <f>'Temp Relocation Housing Costs'!H37+'Temp Relocation Living Costs'!H37</f>
        <v>330959.18969395244</v>
      </c>
      <c r="I37" s="52">
        <f>'Temp Relocation Housing Costs'!I37+'Temp Relocation Living Costs'!I37</f>
        <v>379913.13145960646</v>
      </c>
      <c r="J37" s="52">
        <f>'Temp Relocation Housing Costs'!J37+'Temp Relocation Living Costs'!J37</f>
        <v>261699.35485937004</v>
      </c>
      <c r="K37" s="52">
        <f>'Temp Relocation Housing Costs'!K37+'Temp Relocation Living Costs'!K37</f>
        <v>236102.01346080774</v>
      </c>
      <c r="L37" s="52">
        <f>'Temp Relocation Housing Costs'!L37+'Temp Relocation Living Costs'!L37</f>
        <v>194471.18067794846</v>
      </c>
      <c r="M37" s="52">
        <f>'Temp Relocation Housing Costs'!M37+'Temp Relocation Living Costs'!M37</f>
        <v>82594.47983513416</v>
      </c>
      <c r="N37" s="53">
        <f>'Temp Relocation Housing Costs'!N37+'Temp Relocation Living Costs'!N37</f>
        <v>151101518.54473785</v>
      </c>
      <c r="O37" s="53">
        <f>'Temp Relocation Housing Costs'!O37+'Temp Relocation Living Costs'!O37</f>
        <v>290792040.69920969</v>
      </c>
      <c r="P37" s="53">
        <f>'Temp Relocation Housing Costs'!P37+'Temp Relocation Living Costs'!P37</f>
        <v>232295970.69238424</v>
      </c>
      <c r="Q37" s="53">
        <f>'Temp Relocation Housing Costs'!Q37+'Temp Relocation Living Costs'!Q37</f>
        <v>94935517.769548818</v>
      </c>
      <c r="R37" s="53">
        <f>'Temp Relocation Housing Costs'!R37+'Temp Relocation Living Costs'!R37</f>
        <v>60992844.268756427</v>
      </c>
      <c r="S37" s="53">
        <f>'Temp Relocation Housing Costs'!S37+'Temp Relocation Living Costs'!S37</f>
        <v>34539289.08459264</v>
      </c>
      <c r="U37" s="68">
        <v>2056</v>
      </c>
      <c r="V37" s="55">
        <f t="shared" si="0"/>
        <v>0</v>
      </c>
      <c r="W37" s="56">
        <f t="shared" si="1"/>
        <v>1485739.3499868193</v>
      </c>
      <c r="X37" s="57">
        <f t="shared" si="2"/>
        <v>864657181.05922961</v>
      </c>
      <c r="Y37" s="58">
        <f t="shared" si="3"/>
        <v>866142920.4092164</v>
      </c>
      <c r="Z37" s="96">
        <f t="shared" si="4"/>
        <v>137597513.94297245</v>
      </c>
      <c r="AC37">
        <v>2056</v>
      </c>
      <c r="AD37" s="51">
        <f>'Temp Relocation Housing Costs'!V37+'Temp Relocation Living Costs'!V37</f>
        <v>0</v>
      </c>
      <c r="AE37" s="51">
        <f>'Temp Relocation Housing Costs'!W37+'Temp Relocation Living Costs'!W37</f>
        <v>0</v>
      </c>
      <c r="AF37" s="51">
        <f>'Temp Relocation Housing Costs'!X37+'Temp Relocation Living Costs'!X37</f>
        <v>0</v>
      </c>
      <c r="AG37" s="51">
        <f>'Temp Relocation Housing Costs'!Y37+'Temp Relocation Living Costs'!Y37</f>
        <v>0</v>
      </c>
      <c r="AH37" s="51">
        <f>'Temp Relocation Housing Costs'!Z37+'Temp Relocation Living Costs'!Z37</f>
        <v>0</v>
      </c>
      <c r="AI37" s="51">
        <f>'Temp Relocation Housing Costs'!AA37+'Temp Relocation Living Costs'!AA37</f>
        <v>0</v>
      </c>
      <c r="AJ37" s="52">
        <f>'Temp Relocation Housing Costs'!AB37+'Temp Relocation Living Costs'!AB37</f>
        <v>308114.95381228533</v>
      </c>
      <c r="AK37" s="52">
        <f>'Temp Relocation Housing Costs'!AC37+'Temp Relocation Living Costs'!AC37</f>
        <v>346933.62287366844</v>
      </c>
      <c r="AL37" s="52">
        <f>'Temp Relocation Housing Costs'!AD37+'Temp Relocation Living Costs'!AD37</f>
        <v>236471.99241824335</v>
      </c>
      <c r="AM37" s="52">
        <f>'Temp Relocation Housing Costs'!AE37+'Temp Relocation Living Costs'!AE37</f>
        <v>235494.47985914705</v>
      </c>
      <c r="AN37" s="52">
        <f>'Temp Relocation Housing Costs'!AF37+'Temp Relocation Living Costs'!AF37</f>
        <v>190498.72140149365</v>
      </c>
      <c r="AO37" s="52">
        <f>'Temp Relocation Housing Costs'!AG37+'Temp Relocation Living Costs'!AG37</f>
        <v>75543.720184358841</v>
      </c>
      <c r="AP37" s="53">
        <f>'Temp Relocation Housing Costs'!AH37+'Temp Relocation Living Costs'!AH37</f>
        <v>140671837.66805312</v>
      </c>
      <c r="AQ37" s="53">
        <f>'Temp Relocation Housing Costs'!AI37+'Temp Relocation Living Costs'!AI37</f>
        <v>265548957.98154455</v>
      </c>
      <c r="AR37" s="53">
        <f>'Temp Relocation Housing Costs'!AJ37+'Temp Relocation Living Costs'!AJ37</f>
        <v>209903043.32189369</v>
      </c>
      <c r="AS37" s="53">
        <f>'Temp Relocation Housing Costs'!AK37+'Temp Relocation Living Costs'!AK37</f>
        <v>94691231.343564451</v>
      </c>
      <c r="AT37" s="53">
        <f>'Temp Relocation Housing Costs'!AL37+'Temp Relocation Living Costs'!AL37</f>
        <v>59746944.546401024</v>
      </c>
      <c r="AU37" s="53">
        <f>'Temp Relocation Housing Costs'!AM37+'Temp Relocation Living Costs'!AM37</f>
        <v>31590808.431524608</v>
      </c>
      <c r="AW37" s="68">
        <v>2056</v>
      </c>
      <c r="AX37" s="55">
        <f t="shared" si="5"/>
        <v>0</v>
      </c>
      <c r="AY37" s="56">
        <f t="shared" si="6"/>
        <v>1393057.4905491965</v>
      </c>
      <c r="AZ37" s="57">
        <f t="shared" si="7"/>
        <v>802152823.29298151</v>
      </c>
      <c r="BA37" s="58">
        <f t="shared" si="8"/>
        <v>803545880.78353071</v>
      </c>
    </row>
    <row r="38" spans="1:53" x14ac:dyDescent="0.35">
      <c r="A38">
        <v>2057</v>
      </c>
      <c r="B38" s="51">
        <f>'Temp Relocation Housing Costs'!B38+'Temp Relocation Living Costs'!B38</f>
        <v>0</v>
      </c>
      <c r="C38" s="51">
        <f>'Temp Relocation Housing Costs'!C38+'Temp Relocation Living Costs'!C38</f>
        <v>0</v>
      </c>
      <c r="D38" s="51">
        <f>'Temp Relocation Housing Costs'!D38+'Temp Relocation Living Costs'!D38</f>
        <v>0</v>
      </c>
      <c r="E38" s="51">
        <f>'Temp Relocation Housing Costs'!E38+'Temp Relocation Living Costs'!E38</f>
        <v>0</v>
      </c>
      <c r="F38" s="51">
        <f>'Temp Relocation Housing Costs'!F38+'Temp Relocation Living Costs'!F38</f>
        <v>0</v>
      </c>
      <c r="G38" s="51">
        <f>'Temp Relocation Housing Costs'!G38+'Temp Relocation Living Costs'!G38</f>
        <v>0</v>
      </c>
      <c r="H38" s="52">
        <f>'Temp Relocation Housing Costs'!H38+'Temp Relocation Living Costs'!H38</f>
        <v>332955.98244106804</v>
      </c>
      <c r="I38" s="52">
        <f>'Temp Relocation Housing Costs'!I38+'Temp Relocation Living Costs'!I38</f>
        <v>382205.28048902017</v>
      </c>
      <c r="J38" s="52">
        <f>'Temp Relocation Housing Costs'!J38+'Temp Relocation Living Costs'!J38</f>
        <v>263278.27875687915</v>
      </c>
      <c r="K38" s="52">
        <f>'Temp Relocation Housing Costs'!K38+'Temp Relocation Living Costs'!K38</f>
        <v>237526.49962931059</v>
      </c>
      <c r="L38" s="52">
        <f>'Temp Relocation Housing Costs'!L38+'Temp Relocation Living Costs'!L38</f>
        <v>195644.49344638927</v>
      </c>
      <c r="M38" s="52">
        <f>'Temp Relocation Housing Costs'!M38+'Temp Relocation Living Costs'!M38</f>
        <v>83092.801269988719</v>
      </c>
      <c r="N38" s="53">
        <f>'Temp Relocation Housing Costs'!N38+'Temp Relocation Living Costs'!N38</f>
        <v>153200598.49992588</v>
      </c>
      <c r="O38" s="53">
        <f>'Temp Relocation Housing Costs'!O38+'Temp Relocation Living Costs'!O38</f>
        <v>294831680.73485368</v>
      </c>
      <c r="P38" s="53">
        <f>'Temp Relocation Housing Costs'!P38+'Temp Relocation Living Costs'!P38</f>
        <v>235522991.97216669</v>
      </c>
      <c r="Q38" s="53">
        <f>'Temp Relocation Housing Costs'!Q38+'Temp Relocation Living Costs'!Q38</f>
        <v>96254347.946139336</v>
      </c>
      <c r="R38" s="53">
        <f>'Temp Relocation Housing Costs'!R38+'Temp Relocation Living Costs'!R38</f>
        <v>61840147.843515277</v>
      </c>
      <c r="S38" s="53">
        <f>'Temp Relocation Housing Costs'!S38+'Temp Relocation Living Costs'!S38</f>
        <v>35019103.781904534</v>
      </c>
      <c r="U38" s="68">
        <v>2057</v>
      </c>
      <c r="V38" s="55">
        <f t="shared" si="0"/>
        <v>0</v>
      </c>
      <c r="W38" s="56">
        <f t="shared" si="1"/>
        <v>1494703.336032656</v>
      </c>
      <c r="X38" s="57">
        <f t="shared" si="2"/>
        <v>876668870.77850544</v>
      </c>
      <c r="Y38" s="58">
        <f t="shared" si="3"/>
        <v>878163574.11453807</v>
      </c>
      <c r="Z38" s="96">
        <f t="shared" si="4"/>
        <v>132159097.60875817</v>
      </c>
      <c r="AC38">
        <v>2057</v>
      </c>
      <c r="AD38" s="51">
        <f>'Temp Relocation Housing Costs'!V38+'Temp Relocation Living Costs'!V38</f>
        <v>0</v>
      </c>
      <c r="AE38" s="51">
        <f>'Temp Relocation Housing Costs'!W38+'Temp Relocation Living Costs'!W38</f>
        <v>0</v>
      </c>
      <c r="AF38" s="51">
        <f>'Temp Relocation Housing Costs'!X38+'Temp Relocation Living Costs'!X38</f>
        <v>0</v>
      </c>
      <c r="AG38" s="51">
        <f>'Temp Relocation Housing Costs'!Y38+'Temp Relocation Living Costs'!Y38</f>
        <v>0</v>
      </c>
      <c r="AH38" s="51">
        <f>'Temp Relocation Housing Costs'!Z38+'Temp Relocation Living Costs'!Z38</f>
        <v>0</v>
      </c>
      <c r="AI38" s="51">
        <f>'Temp Relocation Housing Costs'!AA38+'Temp Relocation Living Costs'!AA38</f>
        <v>0</v>
      </c>
      <c r="AJ38" s="52">
        <f>'Temp Relocation Housing Costs'!AB38+'Temp Relocation Living Costs'!AB38</f>
        <v>309973.91928056302</v>
      </c>
      <c r="AK38" s="52">
        <f>'Temp Relocation Housing Costs'!AC38+'Temp Relocation Living Costs'!AC38</f>
        <v>349026.79497299978</v>
      </c>
      <c r="AL38" s="52">
        <f>'Temp Relocation Housing Costs'!AD38+'Temp Relocation Living Costs'!AD38</f>
        <v>237898.71079942319</v>
      </c>
      <c r="AM38" s="52">
        <f>'Temp Relocation Housing Costs'!AE38+'Temp Relocation Living Costs'!AE38</f>
        <v>236915.30056457411</v>
      </c>
      <c r="AN38" s="52">
        <f>'Temp Relocation Housing Costs'!AF38+'Temp Relocation Living Costs'!AF38</f>
        <v>191648.06693131881</v>
      </c>
      <c r="AO38" s="52">
        <f>'Temp Relocation Housing Costs'!AG38+'Temp Relocation Living Costs'!AG38</f>
        <v>75999.501915918416</v>
      </c>
      <c r="AP38" s="53">
        <f>'Temp Relocation Housing Costs'!AH38+'Temp Relocation Living Costs'!AH38</f>
        <v>142626030.03853577</v>
      </c>
      <c r="AQ38" s="53">
        <f>'Temp Relocation Housing Costs'!AI38+'Temp Relocation Living Costs'!AI38</f>
        <v>269237924.8442772</v>
      </c>
      <c r="AR38" s="53">
        <f>'Temp Relocation Housing Costs'!AJ38+'Temp Relocation Living Costs'!AJ38</f>
        <v>212818985.36545086</v>
      </c>
      <c r="AS38" s="53">
        <f>'Temp Relocation Housing Costs'!AK38+'Temp Relocation Living Costs'!AK38</f>
        <v>96006667.929243043</v>
      </c>
      <c r="AT38" s="53">
        <f>'Temp Relocation Housing Costs'!AL38+'Temp Relocation Living Costs'!AL38</f>
        <v>60576940.266423821</v>
      </c>
      <c r="AU38" s="53">
        <f>'Temp Relocation Housing Costs'!AM38+'Temp Relocation Living Costs'!AM38</f>
        <v>32029663.271538436</v>
      </c>
      <c r="AW38" s="68">
        <v>2057</v>
      </c>
      <c r="AX38" s="55">
        <f t="shared" si="5"/>
        <v>0</v>
      </c>
      <c r="AY38" s="56">
        <f t="shared" si="6"/>
        <v>1401462.2944647972</v>
      </c>
      <c r="AZ38" s="57">
        <f t="shared" si="7"/>
        <v>813296211.71546912</v>
      </c>
      <c r="BA38" s="58">
        <f t="shared" si="8"/>
        <v>814697674.00993395</v>
      </c>
    </row>
    <row r="39" spans="1:53" x14ac:dyDescent="0.35">
      <c r="A39">
        <v>2058</v>
      </c>
      <c r="B39" s="51">
        <f>'Temp Relocation Housing Costs'!B39+'Temp Relocation Living Costs'!B39</f>
        <v>0</v>
      </c>
      <c r="C39" s="51">
        <f>'Temp Relocation Housing Costs'!C39+'Temp Relocation Living Costs'!C39</f>
        <v>0</v>
      </c>
      <c r="D39" s="51">
        <f>'Temp Relocation Housing Costs'!D39+'Temp Relocation Living Costs'!D39</f>
        <v>0</v>
      </c>
      <c r="E39" s="51">
        <f>'Temp Relocation Housing Costs'!E39+'Temp Relocation Living Costs'!E39</f>
        <v>0</v>
      </c>
      <c r="F39" s="51">
        <f>'Temp Relocation Housing Costs'!F39+'Temp Relocation Living Costs'!F39</f>
        <v>0</v>
      </c>
      <c r="G39" s="51">
        <f>'Temp Relocation Housing Costs'!G39+'Temp Relocation Living Costs'!G39</f>
        <v>0</v>
      </c>
      <c r="H39" s="52">
        <f>'Temp Relocation Housing Costs'!H39+'Temp Relocation Living Costs'!H39</f>
        <v>334964.82253842842</v>
      </c>
      <c r="I39" s="52">
        <f>'Temp Relocation Housing Costs'!I39+'Temp Relocation Living Costs'!I39</f>
        <v>384511.25885661138</v>
      </c>
      <c r="J39" s="52">
        <f>'Temp Relocation Housing Costs'!J39+'Temp Relocation Living Costs'!J39</f>
        <v>264866.72885545774</v>
      </c>
      <c r="K39" s="52">
        <f>'Temp Relocation Housing Costs'!K39+'Temp Relocation Living Costs'!K39</f>
        <v>238959.58022195459</v>
      </c>
      <c r="L39" s="52">
        <f>'Temp Relocation Housing Costs'!L39+'Temp Relocation Living Costs'!L39</f>
        <v>196824.88522184693</v>
      </c>
      <c r="M39" s="52">
        <f>'Temp Relocation Housing Costs'!M39+'Temp Relocation Living Costs'!M39</f>
        <v>83594.12925265287</v>
      </c>
      <c r="N39" s="53">
        <f>'Temp Relocation Housing Costs'!N39+'Temp Relocation Living Costs'!N39</f>
        <v>155328838.56350136</v>
      </c>
      <c r="O39" s="53">
        <f>'Temp Relocation Housing Costs'!O39+'Temp Relocation Living Costs'!O39</f>
        <v>298927438.85260999</v>
      </c>
      <c r="P39" s="53">
        <f>'Temp Relocation Housing Costs'!P39+'Temp Relocation Living Costs'!P39</f>
        <v>238794842.55445132</v>
      </c>
      <c r="Q39" s="53">
        <f>'Temp Relocation Housing Costs'!Q39+'Temp Relocation Living Costs'!Q39</f>
        <v>97591499.116553411</v>
      </c>
      <c r="R39" s="53">
        <f>'Temp Relocation Housing Costs'!R39+'Temp Relocation Living Costs'!R39</f>
        <v>62699222.034260452</v>
      </c>
      <c r="S39" s="53">
        <f>'Temp Relocation Housing Costs'!S39+'Temp Relocation Living Costs'!S39</f>
        <v>35505583.994050659</v>
      </c>
      <c r="U39" s="68">
        <v>2058</v>
      </c>
      <c r="V39" s="55">
        <f t="shared" si="0"/>
        <v>0</v>
      </c>
      <c r="W39" s="56">
        <f t="shared" si="1"/>
        <v>1503721.4049469519</v>
      </c>
      <c r="X39" s="57">
        <f t="shared" si="2"/>
        <v>888847425.11542714</v>
      </c>
      <c r="Y39" s="58">
        <f t="shared" si="3"/>
        <v>890351146.52037406</v>
      </c>
      <c r="Z39" s="96">
        <f t="shared" si="4"/>
        <v>126935642.78232521</v>
      </c>
      <c r="AC39">
        <v>2058</v>
      </c>
      <c r="AD39" s="51">
        <f>'Temp Relocation Housing Costs'!V39+'Temp Relocation Living Costs'!V39</f>
        <v>0</v>
      </c>
      <c r="AE39" s="51">
        <f>'Temp Relocation Housing Costs'!W39+'Temp Relocation Living Costs'!W39</f>
        <v>0</v>
      </c>
      <c r="AF39" s="51">
        <f>'Temp Relocation Housing Costs'!X39+'Temp Relocation Living Costs'!X39</f>
        <v>0</v>
      </c>
      <c r="AG39" s="51">
        <f>'Temp Relocation Housing Costs'!Y39+'Temp Relocation Living Costs'!Y39</f>
        <v>0</v>
      </c>
      <c r="AH39" s="51">
        <f>'Temp Relocation Housing Costs'!Z39+'Temp Relocation Living Costs'!Z39</f>
        <v>0</v>
      </c>
      <c r="AI39" s="51">
        <f>'Temp Relocation Housing Costs'!AA39+'Temp Relocation Living Costs'!AA39</f>
        <v>0</v>
      </c>
      <c r="AJ39" s="52">
        <f>'Temp Relocation Housing Costs'!AB39+'Temp Relocation Living Costs'!AB39</f>
        <v>311844.10053882276</v>
      </c>
      <c r="AK39" s="52">
        <f>'Temp Relocation Housing Costs'!AC39+'Temp Relocation Living Costs'!AC39</f>
        <v>351132.59591297543</v>
      </c>
      <c r="AL39" s="52">
        <f>'Temp Relocation Housing Costs'!AD39+'Temp Relocation Living Costs'!AD39</f>
        <v>239334.03707246526</v>
      </c>
      <c r="AM39" s="52">
        <f>'Temp Relocation Housing Costs'!AE39+'Temp Relocation Living Costs'!AE39</f>
        <v>238344.69357911928</v>
      </c>
      <c r="AN39" s="52">
        <f>'Temp Relocation Housing Costs'!AF39+'Temp Relocation Living Costs'!AF39</f>
        <v>192804.34686541301</v>
      </c>
      <c r="AO39" s="52">
        <f>'Temp Relocation Housing Costs'!AG39+'Temp Relocation Living Costs'!AG39</f>
        <v>76458.033538353324</v>
      </c>
      <c r="AP39" s="53">
        <f>'Temp Relocation Housing Costs'!AH39+'Temp Relocation Living Costs'!AH39</f>
        <v>144607369.76050085</v>
      </c>
      <c r="AQ39" s="53">
        <f>'Temp Relocation Housing Costs'!AI39+'Temp Relocation Living Costs'!AI39</f>
        <v>272978138.28925133</v>
      </c>
      <c r="AR39" s="53">
        <f>'Temp Relocation Housing Costs'!AJ39+'Temp Relocation Living Costs'!AJ39</f>
        <v>215775435.24475369</v>
      </c>
      <c r="AS39" s="53">
        <f>'Temp Relocation Housing Costs'!AK39+'Temp Relocation Living Costs'!AK39</f>
        <v>97340378.365482002</v>
      </c>
      <c r="AT39" s="53">
        <f>'Temp Relocation Housing Costs'!AL39+'Temp Relocation Living Costs'!AL39</f>
        <v>61418466.164273895</v>
      </c>
      <c r="AU39" s="53">
        <f>'Temp Relocation Housing Costs'!AM39+'Temp Relocation Living Costs'!AM39</f>
        <v>32474614.618104845</v>
      </c>
      <c r="AW39" s="68">
        <v>2058</v>
      </c>
      <c r="AX39" s="55">
        <f t="shared" si="5"/>
        <v>0</v>
      </c>
      <c r="AY39" s="56">
        <f t="shared" si="6"/>
        <v>1409917.8075071492</v>
      </c>
      <c r="AZ39" s="57">
        <f t="shared" si="7"/>
        <v>824594402.44236648</v>
      </c>
      <c r="BA39" s="58">
        <f t="shared" si="8"/>
        <v>826004320.24987364</v>
      </c>
    </row>
    <row r="40" spans="1:53" x14ac:dyDescent="0.35">
      <c r="A40">
        <v>2059</v>
      </c>
      <c r="B40" s="51">
        <f>'Temp Relocation Housing Costs'!B40+'Temp Relocation Living Costs'!B40</f>
        <v>0</v>
      </c>
      <c r="C40" s="51">
        <f>'Temp Relocation Housing Costs'!C40+'Temp Relocation Living Costs'!C40</f>
        <v>0</v>
      </c>
      <c r="D40" s="51">
        <f>'Temp Relocation Housing Costs'!D40+'Temp Relocation Living Costs'!D40</f>
        <v>0</v>
      </c>
      <c r="E40" s="51">
        <f>'Temp Relocation Housing Costs'!E40+'Temp Relocation Living Costs'!E40</f>
        <v>0</v>
      </c>
      <c r="F40" s="51">
        <f>'Temp Relocation Housing Costs'!F40+'Temp Relocation Living Costs'!F40</f>
        <v>0</v>
      </c>
      <c r="G40" s="51">
        <f>'Temp Relocation Housing Costs'!G40+'Temp Relocation Living Costs'!G40</f>
        <v>0</v>
      </c>
      <c r="H40" s="52">
        <f>'Temp Relocation Housing Costs'!H40+'Temp Relocation Living Costs'!H40</f>
        <v>336985.78267191845</v>
      </c>
      <c r="I40" s="52">
        <f>'Temp Relocation Housing Costs'!I40+'Temp Relocation Living Costs'!I40</f>
        <v>386831.14999962278</v>
      </c>
      <c r="J40" s="52">
        <f>'Temp Relocation Housing Costs'!J40+'Temp Relocation Living Costs'!J40</f>
        <v>266464.76263001439</v>
      </c>
      <c r="K40" s="52">
        <f>'Temp Relocation Housing Costs'!K40+'Temp Relocation Living Costs'!K40</f>
        <v>240401.30709191167</v>
      </c>
      <c r="L40" s="52">
        <f>'Temp Relocation Housing Costs'!L40+'Temp Relocation Living Costs'!L40</f>
        <v>198012.39871445097</v>
      </c>
      <c r="M40" s="52">
        <f>'Temp Relocation Housing Costs'!M40+'Temp Relocation Living Costs'!M40</f>
        <v>84098.481922683</v>
      </c>
      <c r="N40" s="53">
        <f>'Temp Relocation Housing Costs'!N40+'Temp Relocation Living Costs'!N40</f>
        <v>157486643.82337859</v>
      </c>
      <c r="O40" s="53">
        <f>'Temp Relocation Housing Costs'!O40+'Temp Relocation Living Costs'!O40</f>
        <v>303080094.63657832</v>
      </c>
      <c r="P40" s="53">
        <f>'Temp Relocation Housing Costs'!P40+'Temp Relocation Living Costs'!P40</f>
        <v>242112145.20128018</v>
      </c>
      <c r="Q40" s="53">
        <f>'Temp Relocation Housing Costs'!Q40+'Temp Relocation Living Costs'!Q40</f>
        <v>98947225.79332833</v>
      </c>
      <c r="R40" s="53">
        <f>'Temp Relocation Housing Costs'!R40+'Temp Relocation Living Costs'!R40</f>
        <v>63570230.356648892</v>
      </c>
      <c r="S40" s="53">
        <f>'Temp Relocation Housing Costs'!S40+'Temp Relocation Living Costs'!S40</f>
        <v>35998822.317377567</v>
      </c>
      <c r="U40" s="68">
        <v>2059</v>
      </c>
      <c r="V40" s="55">
        <f t="shared" si="0"/>
        <v>0</v>
      </c>
      <c r="W40" s="56">
        <f t="shared" si="1"/>
        <v>1512793.8830306013</v>
      </c>
      <c r="X40" s="57">
        <f t="shared" si="2"/>
        <v>901195162.12859178</v>
      </c>
      <c r="Y40" s="58">
        <f t="shared" si="3"/>
        <v>902707956.01162243</v>
      </c>
      <c r="Z40" s="96">
        <f t="shared" si="4"/>
        <v>121918652.17684487</v>
      </c>
      <c r="AC40">
        <v>2059</v>
      </c>
      <c r="AD40" s="51">
        <f>'Temp Relocation Housing Costs'!V40+'Temp Relocation Living Costs'!V40</f>
        <v>0</v>
      </c>
      <c r="AE40" s="51">
        <f>'Temp Relocation Housing Costs'!W40+'Temp Relocation Living Costs'!W40</f>
        <v>0</v>
      </c>
      <c r="AF40" s="51">
        <f>'Temp Relocation Housing Costs'!X40+'Temp Relocation Living Costs'!X40</f>
        <v>0</v>
      </c>
      <c r="AG40" s="51">
        <f>'Temp Relocation Housing Costs'!Y40+'Temp Relocation Living Costs'!Y40</f>
        <v>0</v>
      </c>
      <c r="AH40" s="51">
        <f>'Temp Relocation Housing Costs'!Z40+'Temp Relocation Living Costs'!Z40</f>
        <v>0</v>
      </c>
      <c r="AI40" s="51">
        <f>'Temp Relocation Housing Costs'!AA40+'Temp Relocation Living Costs'!AA40</f>
        <v>0</v>
      </c>
      <c r="AJ40" s="52">
        <f>'Temp Relocation Housing Costs'!AB40+'Temp Relocation Living Costs'!AB40</f>
        <v>313725.56525585492</v>
      </c>
      <c r="AK40" s="52">
        <f>'Temp Relocation Housing Costs'!AC40+'Temp Relocation Living Costs'!AC40</f>
        <v>353251.10188781575</v>
      </c>
      <c r="AL40" s="52">
        <f>'Temp Relocation Housing Costs'!AD40+'Temp Relocation Living Costs'!AD40</f>
        <v>240778.02317179722</v>
      </c>
      <c r="AM40" s="52">
        <f>'Temp Relocation Housing Costs'!AE40+'Temp Relocation Living Costs'!AE40</f>
        <v>239782.71062252685</v>
      </c>
      <c r="AN40" s="52">
        <f>'Temp Relocation Housing Costs'!AF40+'Temp Relocation Living Costs'!AF40</f>
        <v>193967.60304146679</v>
      </c>
      <c r="AO40" s="52">
        <f>'Temp Relocation Housing Costs'!AG40+'Temp Relocation Living Costs'!AG40</f>
        <v>76919.33164271868</v>
      </c>
      <c r="AP40" s="53">
        <f>'Temp Relocation Housing Costs'!AH40+'Temp Relocation Living Costs'!AH40</f>
        <v>146616233.9609414</v>
      </c>
      <c r="AQ40" s="53">
        <f>'Temp Relocation Housing Costs'!AI40+'Temp Relocation Living Costs'!AI40</f>
        <v>276770310.22641057</v>
      </c>
      <c r="AR40" s="53">
        <f>'Temp Relocation Housing Costs'!AJ40+'Temp Relocation Living Costs'!AJ40</f>
        <v>218772955.68866721</v>
      </c>
      <c r="AS40" s="53">
        <f>'Temp Relocation Housing Costs'!AK40+'Temp Relocation Living Costs'!AK40</f>
        <v>98692616.509911358</v>
      </c>
      <c r="AT40" s="53">
        <f>'Temp Relocation Housing Costs'!AL40+'Temp Relocation Living Costs'!AL40</f>
        <v>62271682.415476874</v>
      </c>
      <c r="AU40" s="53">
        <f>'Temp Relocation Housing Costs'!AM40+'Temp Relocation Living Costs'!AM40</f>
        <v>32925747.162991449</v>
      </c>
      <c r="AW40" s="68">
        <v>2059</v>
      </c>
      <c r="AX40" s="55">
        <f t="shared" si="5"/>
        <v>0</v>
      </c>
      <c r="AY40" s="56">
        <f t="shared" si="6"/>
        <v>1418424.3356221803</v>
      </c>
      <c r="AZ40" s="57">
        <f t="shared" si="7"/>
        <v>836049545.96439886</v>
      </c>
      <c r="BA40" s="58">
        <f t="shared" si="8"/>
        <v>837467970.30002105</v>
      </c>
    </row>
    <row r="41" spans="1:53" x14ac:dyDescent="0.35">
      <c r="A41">
        <v>2060</v>
      </c>
      <c r="B41" s="51">
        <f>'Temp Relocation Housing Costs'!B41+'Temp Relocation Living Costs'!B41</f>
        <v>0</v>
      </c>
      <c r="C41" s="51">
        <f>'Temp Relocation Housing Costs'!C41+'Temp Relocation Living Costs'!C41</f>
        <v>0</v>
      </c>
      <c r="D41" s="51">
        <f>'Temp Relocation Housing Costs'!D41+'Temp Relocation Living Costs'!D41</f>
        <v>0</v>
      </c>
      <c r="E41" s="51">
        <f>'Temp Relocation Housing Costs'!E41+'Temp Relocation Living Costs'!E41</f>
        <v>0</v>
      </c>
      <c r="F41" s="51">
        <f>'Temp Relocation Housing Costs'!F41+'Temp Relocation Living Costs'!F41</f>
        <v>0</v>
      </c>
      <c r="G41" s="51">
        <f>'Temp Relocation Housing Costs'!G41+'Temp Relocation Living Costs'!G41</f>
        <v>0</v>
      </c>
      <c r="H41" s="52">
        <f>'Temp Relocation Housing Costs'!H41+'Temp Relocation Living Costs'!H41</f>
        <v>342279.3884960874</v>
      </c>
      <c r="I41" s="52">
        <f>'Temp Relocation Housing Costs'!I41+'Temp Relocation Living Costs'!I41</f>
        <v>392907.76134023129</v>
      </c>
      <c r="J41" s="52">
        <f>'Temp Relocation Housing Costs'!J41+'Temp Relocation Living Costs'!J41</f>
        <v>270650.57548006967</v>
      </c>
      <c r="K41" s="52">
        <f>'Temp Relocation Housing Costs'!K41+'Temp Relocation Living Costs'!K41</f>
        <v>244177.69714988209</v>
      </c>
      <c r="L41" s="52">
        <f>'Temp Relocation Housing Costs'!L41+'Temp Relocation Living Costs'!L41</f>
        <v>201122.9144720638</v>
      </c>
      <c r="M41" s="52">
        <f>'Temp Relocation Housing Costs'!M41+'Temp Relocation Living Costs'!M41</f>
        <v>85419.559061842636</v>
      </c>
      <c r="N41" s="53">
        <f>'Temp Relocation Housing Costs'!N41+'Temp Relocation Living Costs'!N41</f>
        <v>161210064.53516719</v>
      </c>
      <c r="O41" s="53">
        <f>'Temp Relocation Housing Costs'!O41+'Temp Relocation Living Costs'!O41</f>
        <v>310245748.01710433</v>
      </c>
      <c r="P41" s="53">
        <f>'Temp Relocation Housing Costs'!P41+'Temp Relocation Living Costs'!P41</f>
        <v>247836347.29316705</v>
      </c>
      <c r="Q41" s="53">
        <f>'Temp Relocation Housing Costs'!Q41+'Temp Relocation Living Costs'!Q41</f>
        <v>101286612.42922676</v>
      </c>
      <c r="R41" s="53">
        <f>'Temp Relocation Housing Costs'!R41+'Temp Relocation Living Costs'!R41</f>
        <v>65073206.778119758</v>
      </c>
      <c r="S41" s="53">
        <f>'Temp Relocation Housing Costs'!S41+'Temp Relocation Living Costs'!S41</f>
        <v>36849934.242569439</v>
      </c>
      <c r="U41" s="68">
        <v>2060</v>
      </c>
      <c r="V41" s="55">
        <f t="shared" si="0"/>
        <v>0</v>
      </c>
      <c r="W41" s="56">
        <f t="shared" si="1"/>
        <v>1536557.8960001769</v>
      </c>
      <c r="X41" s="57">
        <f t="shared" si="2"/>
        <v>922501913.29535449</v>
      </c>
      <c r="Y41" s="58">
        <f t="shared" si="3"/>
        <v>924038471.19135463</v>
      </c>
      <c r="Z41" s="96">
        <f t="shared" si="4"/>
        <v>118226151.88907975</v>
      </c>
      <c r="AC41">
        <v>2060</v>
      </c>
      <c r="AD41" s="51">
        <f>'Temp Relocation Housing Costs'!V41+'Temp Relocation Living Costs'!V41</f>
        <v>0</v>
      </c>
      <c r="AE41" s="51">
        <f>'Temp Relocation Housing Costs'!W41+'Temp Relocation Living Costs'!W41</f>
        <v>0</v>
      </c>
      <c r="AF41" s="51">
        <f>'Temp Relocation Housing Costs'!X41+'Temp Relocation Living Costs'!X41</f>
        <v>0</v>
      </c>
      <c r="AG41" s="51">
        <f>'Temp Relocation Housing Costs'!Y41+'Temp Relocation Living Costs'!Y41</f>
        <v>0</v>
      </c>
      <c r="AH41" s="51">
        <f>'Temp Relocation Housing Costs'!Z41+'Temp Relocation Living Costs'!Z41</f>
        <v>0</v>
      </c>
      <c r="AI41" s="51">
        <f>'Temp Relocation Housing Costs'!AA41+'Temp Relocation Living Costs'!AA41</f>
        <v>0</v>
      </c>
      <c r="AJ41" s="52">
        <f>'Temp Relocation Housing Costs'!AB41+'Temp Relocation Living Costs'!AB41</f>
        <v>318653.78349183308</v>
      </c>
      <c r="AK41" s="52">
        <f>'Temp Relocation Housing Costs'!AC41+'Temp Relocation Living Costs'!AC41</f>
        <v>358800.21459969546</v>
      </c>
      <c r="AL41" s="52">
        <f>'Temp Relocation Housing Costs'!AD41+'Temp Relocation Living Costs'!AD41</f>
        <v>244560.33094658845</v>
      </c>
      <c r="AM41" s="52">
        <f>'Temp Relocation Housing Costs'!AE41+'Temp Relocation Living Costs'!AE41</f>
        <v>243549.38333916859</v>
      </c>
      <c r="AN41" s="52">
        <f>'Temp Relocation Housing Costs'!AF41+'Temp Relocation Living Costs'!AF41</f>
        <v>197014.58035018033</v>
      </c>
      <c r="AO41" s="52">
        <f>'Temp Relocation Housing Costs'!AG41+'Temp Relocation Living Costs'!AG41</f>
        <v>78127.63372225035</v>
      </c>
      <c r="AP41" s="53">
        <f>'Temp Relocation Housing Costs'!AH41+'Temp Relocation Living Costs'!AH41</f>
        <v>150082648.05778927</v>
      </c>
      <c r="AQ41" s="53">
        <f>'Temp Relocation Housing Costs'!AI41+'Temp Relocation Living Costs'!AI41</f>
        <v>283313927.38965982</v>
      </c>
      <c r="AR41" s="53">
        <f>'Temp Relocation Housing Costs'!AJ41+'Temp Relocation Living Costs'!AJ41</f>
        <v>223945354.65923616</v>
      </c>
      <c r="AS41" s="53">
        <f>'Temp Relocation Housing Costs'!AK41+'Temp Relocation Living Costs'!AK41</f>
        <v>101025983.47673644</v>
      </c>
      <c r="AT41" s="53">
        <f>'Temp Relocation Housing Costs'!AL41+'Temp Relocation Living Costs'!AL41</f>
        <v>63743957.564877763</v>
      </c>
      <c r="AU41" s="53">
        <f>'Temp Relocation Housing Costs'!AM41+'Temp Relocation Living Costs'!AM41</f>
        <v>33704203.074943513</v>
      </c>
      <c r="AW41" s="68">
        <v>2060</v>
      </c>
      <c r="AX41" s="55">
        <f t="shared" si="5"/>
        <v>0</v>
      </c>
      <c r="AY41" s="56">
        <f t="shared" si="6"/>
        <v>1440705.9264497163</v>
      </c>
      <c r="AZ41" s="57">
        <f t="shared" si="7"/>
        <v>855816074.223243</v>
      </c>
      <c r="BA41" s="58">
        <f t="shared" si="8"/>
        <v>857256780.14969277</v>
      </c>
    </row>
    <row r="42" spans="1:53" x14ac:dyDescent="0.35">
      <c r="A42">
        <v>2061</v>
      </c>
      <c r="B42" s="51">
        <f>'Temp Relocation Housing Costs'!B42+'Temp Relocation Living Costs'!B42</f>
        <v>0</v>
      </c>
      <c r="C42" s="51">
        <f>'Temp Relocation Housing Costs'!C42+'Temp Relocation Living Costs'!C42</f>
        <v>0</v>
      </c>
      <c r="D42" s="51">
        <f>'Temp Relocation Housing Costs'!D42+'Temp Relocation Living Costs'!D42</f>
        <v>0</v>
      </c>
      <c r="E42" s="51">
        <f>'Temp Relocation Housing Costs'!E42+'Temp Relocation Living Costs'!E42</f>
        <v>0</v>
      </c>
      <c r="F42" s="51">
        <f>'Temp Relocation Housing Costs'!F42+'Temp Relocation Living Costs'!F42</f>
        <v>0</v>
      </c>
      <c r="G42" s="51">
        <f>'Temp Relocation Housing Costs'!G42+'Temp Relocation Living Costs'!G42</f>
        <v>0</v>
      </c>
      <c r="H42" s="52">
        <f>'Temp Relocation Housing Costs'!H42+'Temp Relocation Living Costs'!H42</f>
        <v>344344.47996874969</v>
      </c>
      <c r="I42" s="52">
        <f>'Temp Relocation Housing Costs'!I42+'Temp Relocation Living Costs'!I42</f>
        <v>395278.31152454601</v>
      </c>
      <c r="J42" s="52">
        <f>'Temp Relocation Housing Costs'!J42+'Temp Relocation Living Costs'!J42</f>
        <v>272283.50522775564</v>
      </c>
      <c r="K42" s="52">
        <f>'Temp Relocation Housing Costs'!K42+'Temp Relocation Living Costs'!K42</f>
        <v>245650.90674749794</v>
      </c>
      <c r="L42" s="52">
        <f>'Temp Relocation Housing Costs'!L42+'Temp Relocation Living Costs'!L42</f>
        <v>202336.35948100264</v>
      </c>
      <c r="M42" s="52">
        <f>'Temp Relocation Housing Costs'!M42+'Temp Relocation Living Costs'!M42</f>
        <v>85934.925189473754</v>
      </c>
      <c r="N42" s="53">
        <f>'Temp Relocation Housing Costs'!N42+'Temp Relocation Living Costs'!N42</f>
        <v>163449570.91670063</v>
      </c>
      <c r="O42" s="53">
        <f>'Temp Relocation Housing Costs'!O42+'Temp Relocation Living Costs'!O42</f>
        <v>314555636.0785681</v>
      </c>
      <c r="P42" s="53">
        <f>'Temp Relocation Housing Costs'!P42+'Temp Relocation Living Costs'!P42</f>
        <v>251279253.18703514</v>
      </c>
      <c r="Q42" s="53">
        <f>'Temp Relocation Housing Costs'!Q42+'Temp Relocation Living Costs'!Q42</f>
        <v>102693671.07381698</v>
      </c>
      <c r="R42" s="53">
        <f>'Temp Relocation Housing Costs'!R42+'Temp Relocation Living Costs'!R42</f>
        <v>65977194.145575047</v>
      </c>
      <c r="S42" s="53">
        <f>'Temp Relocation Housing Costs'!S42+'Temp Relocation Living Costs'!S42</f>
        <v>37361848.0807859</v>
      </c>
      <c r="U42" s="68">
        <v>2061</v>
      </c>
      <c r="V42" s="55">
        <f t="shared" si="0"/>
        <v>0</v>
      </c>
      <c r="W42" s="56">
        <f t="shared" si="1"/>
        <v>1545828.4881390256</v>
      </c>
      <c r="X42" s="57">
        <f t="shared" si="2"/>
        <v>935317173.48248184</v>
      </c>
      <c r="Y42" s="58">
        <f t="shared" si="3"/>
        <v>936863001.97062087</v>
      </c>
      <c r="Z42" s="96">
        <f t="shared" si="4"/>
        <v>113553417.17440744</v>
      </c>
      <c r="AC42">
        <v>2061</v>
      </c>
      <c r="AD42" s="51">
        <f>'Temp Relocation Housing Costs'!V42+'Temp Relocation Living Costs'!V42</f>
        <v>0</v>
      </c>
      <c r="AE42" s="51">
        <f>'Temp Relocation Housing Costs'!W42+'Temp Relocation Living Costs'!W42</f>
        <v>0</v>
      </c>
      <c r="AF42" s="51">
        <f>'Temp Relocation Housing Costs'!X42+'Temp Relocation Living Costs'!X42</f>
        <v>0</v>
      </c>
      <c r="AG42" s="51">
        <f>'Temp Relocation Housing Costs'!Y42+'Temp Relocation Living Costs'!Y42</f>
        <v>0</v>
      </c>
      <c r="AH42" s="51">
        <f>'Temp Relocation Housing Costs'!Z42+'Temp Relocation Living Costs'!Z42</f>
        <v>0</v>
      </c>
      <c r="AI42" s="51">
        <f>'Temp Relocation Housing Costs'!AA42+'Temp Relocation Living Costs'!AA42</f>
        <v>0</v>
      </c>
      <c r="AJ42" s="52">
        <f>'Temp Relocation Housing Costs'!AB42+'Temp Relocation Living Costs'!AB42</f>
        <v>320576.33341197832</v>
      </c>
      <c r="AK42" s="52">
        <f>'Temp Relocation Housing Costs'!AC42+'Temp Relocation Living Costs'!AC42</f>
        <v>360964.98200451885</v>
      </c>
      <c r="AL42" s="52">
        <f>'Temp Relocation Housing Costs'!AD42+'Temp Relocation Living Costs'!AD42</f>
        <v>246035.84910796047</v>
      </c>
      <c r="AM42" s="52">
        <f>'Temp Relocation Housing Costs'!AE42+'Temp Relocation Living Costs'!AE42</f>
        <v>245018.8020994268</v>
      </c>
      <c r="AN42" s="52">
        <f>'Temp Relocation Housing Costs'!AF42+'Temp Relocation Living Costs'!AF42</f>
        <v>198203.23833995569</v>
      </c>
      <c r="AO42" s="52">
        <f>'Temp Relocation Housing Costs'!AG42+'Temp Relocation Living Costs'!AG42</f>
        <v>78599.005109490463</v>
      </c>
      <c r="AP42" s="53">
        <f>'Temp Relocation Housing Costs'!AH42+'Temp Relocation Living Costs'!AH42</f>
        <v>152167574.01481307</v>
      </c>
      <c r="AQ42" s="53">
        <f>'Temp Relocation Housing Costs'!AI42+'Temp Relocation Living Costs'!AI42</f>
        <v>287249682.58085042</v>
      </c>
      <c r="AR42" s="53">
        <f>'Temp Relocation Housing Costs'!AJ42+'Temp Relocation Living Costs'!AJ42</f>
        <v>227056370.41572893</v>
      </c>
      <c r="AS42" s="53">
        <f>'Temp Relocation Housing Costs'!AK42+'Temp Relocation Living Costs'!AK42</f>
        <v>102429421.50245276</v>
      </c>
      <c r="AT42" s="53">
        <f>'Temp Relocation Housing Costs'!AL42+'Temp Relocation Living Costs'!AL42</f>
        <v>64629479.198792867</v>
      </c>
      <c r="AU42" s="53">
        <f>'Temp Relocation Housing Costs'!AM42+'Temp Relocation Living Costs'!AM42</f>
        <v>34172416.880877256</v>
      </c>
      <c r="AW42" s="68">
        <v>2061</v>
      </c>
      <c r="AX42" s="55">
        <f t="shared" si="5"/>
        <v>0</v>
      </c>
      <c r="AY42" s="56">
        <f t="shared" si="6"/>
        <v>1449398.2100733304</v>
      </c>
      <c r="AZ42" s="57">
        <f t="shared" si="7"/>
        <v>867704944.59351516</v>
      </c>
      <c r="BA42" s="58">
        <f t="shared" si="8"/>
        <v>869154342.80358851</v>
      </c>
    </row>
    <row r="43" spans="1:53" x14ac:dyDescent="0.35">
      <c r="A43">
        <v>2062</v>
      </c>
      <c r="B43" s="51">
        <f>'Temp Relocation Housing Costs'!B43+'Temp Relocation Living Costs'!B43</f>
        <v>0</v>
      </c>
      <c r="C43" s="51">
        <f>'Temp Relocation Housing Costs'!C43+'Temp Relocation Living Costs'!C43</f>
        <v>0</v>
      </c>
      <c r="D43" s="51">
        <f>'Temp Relocation Housing Costs'!D43+'Temp Relocation Living Costs'!D43</f>
        <v>0</v>
      </c>
      <c r="E43" s="51">
        <f>'Temp Relocation Housing Costs'!E43+'Temp Relocation Living Costs'!E43</f>
        <v>0</v>
      </c>
      <c r="F43" s="51">
        <f>'Temp Relocation Housing Costs'!F43+'Temp Relocation Living Costs'!F43</f>
        <v>0</v>
      </c>
      <c r="G43" s="51">
        <f>'Temp Relocation Housing Costs'!G43+'Temp Relocation Living Costs'!G43</f>
        <v>0</v>
      </c>
      <c r="H43" s="52">
        <f>'Temp Relocation Housing Costs'!H43+'Temp Relocation Living Costs'!H43</f>
        <v>346422.03086179716</v>
      </c>
      <c r="I43" s="52">
        <f>'Temp Relocation Housing Costs'!I43+'Temp Relocation Living Costs'!I43</f>
        <v>397663.16406867461</v>
      </c>
      <c r="J43" s="52">
        <f>'Temp Relocation Housing Costs'!J43+'Temp Relocation Living Costs'!J43</f>
        <v>273926.28701272671</v>
      </c>
      <c r="K43" s="52">
        <f>'Temp Relocation Housing Costs'!K43+'Temp Relocation Living Costs'!K43</f>
        <v>247133.00473477363</v>
      </c>
      <c r="L43" s="52">
        <f>'Temp Relocation Housing Costs'!L43+'Temp Relocation Living Costs'!L43</f>
        <v>203557.12562882612</v>
      </c>
      <c r="M43" s="52">
        <f>'Temp Relocation Housing Costs'!M43+'Temp Relocation Living Costs'!M43</f>
        <v>86453.400701517879</v>
      </c>
      <c r="N43" s="53">
        <f>'Temp Relocation Housing Costs'!N43+'Temp Relocation Living Costs'!N43</f>
        <v>165720188.18977422</v>
      </c>
      <c r="O43" s="53">
        <f>'Temp Relocation Housing Costs'!O43+'Temp Relocation Living Costs'!O43</f>
        <v>318925396.46776265</v>
      </c>
      <c r="P43" s="53">
        <f>'Temp Relocation Housing Costs'!P43+'Temp Relocation Living Costs'!P43</f>
        <v>254769987.42054546</v>
      </c>
      <c r="Q43" s="53">
        <f>'Temp Relocation Housing Costs'!Q43+'Temp Relocation Living Costs'!Q43</f>
        <v>104120276.36906353</v>
      </c>
      <c r="R43" s="53">
        <f>'Temp Relocation Housing Costs'!R43+'Temp Relocation Living Costs'!R43</f>
        <v>66893739.571884044</v>
      </c>
      <c r="S43" s="53">
        <f>'Temp Relocation Housing Costs'!S43+'Temp Relocation Living Costs'!S43</f>
        <v>37880873.350356154</v>
      </c>
      <c r="U43" s="68">
        <v>2062</v>
      </c>
      <c r="V43" s="55">
        <f t="shared" si="0"/>
        <v>0</v>
      </c>
      <c r="W43" s="56">
        <f t="shared" si="1"/>
        <v>1555155.0130083163</v>
      </c>
      <c r="X43" s="57">
        <f t="shared" si="2"/>
        <v>948310461.36938596</v>
      </c>
      <c r="Y43" s="58">
        <f t="shared" si="3"/>
        <v>949865616.38239431</v>
      </c>
      <c r="Z43" s="96">
        <f t="shared" si="4"/>
        <v>109065377.09263693</v>
      </c>
      <c r="AC43">
        <v>2062</v>
      </c>
      <c r="AD43" s="51">
        <f>'Temp Relocation Housing Costs'!V43+'Temp Relocation Living Costs'!V43</f>
        <v>0</v>
      </c>
      <c r="AE43" s="51">
        <f>'Temp Relocation Housing Costs'!W43+'Temp Relocation Living Costs'!W43</f>
        <v>0</v>
      </c>
      <c r="AF43" s="51">
        <f>'Temp Relocation Housing Costs'!X43+'Temp Relocation Living Costs'!X43</f>
        <v>0</v>
      </c>
      <c r="AG43" s="51">
        <f>'Temp Relocation Housing Costs'!Y43+'Temp Relocation Living Costs'!Y43</f>
        <v>0</v>
      </c>
      <c r="AH43" s="51">
        <f>'Temp Relocation Housing Costs'!Z43+'Temp Relocation Living Costs'!Z43</f>
        <v>0</v>
      </c>
      <c r="AI43" s="51">
        <f>'Temp Relocation Housing Costs'!AA43+'Temp Relocation Living Costs'!AA43</f>
        <v>0</v>
      </c>
      <c r="AJ43" s="52">
        <f>'Temp Relocation Housing Costs'!AB43+'Temp Relocation Living Costs'!AB43</f>
        <v>322510.48274938139</v>
      </c>
      <c r="AK43" s="52">
        <f>'Temp Relocation Housing Costs'!AC43+'Temp Relocation Living Costs'!AC43</f>
        <v>363142.81020954903</v>
      </c>
      <c r="AL43" s="52">
        <f>'Temp Relocation Housing Costs'!AD43+'Temp Relocation Living Costs'!AD43</f>
        <v>247520.26958736617</v>
      </c>
      <c r="AM43" s="52">
        <f>'Temp Relocation Housing Costs'!AE43+'Temp Relocation Living Costs'!AE43</f>
        <v>246497.08637789486</v>
      </c>
      <c r="AN43" s="52">
        <f>'Temp Relocation Housing Costs'!AF43+'Temp Relocation Living Costs'!AF43</f>
        <v>199399.06791984447</v>
      </c>
      <c r="AO43" s="52">
        <f>'Temp Relocation Housing Costs'!AG43+'Temp Relocation Living Costs'!AG43</f>
        <v>79073.22044546064</v>
      </c>
      <c r="AP43" s="53">
        <f>'Temp Relocation Housing Costs'!AH43+'Temp Relocation Living Costs'!AH43</f>
        <v>154281463.45497453</v>
      </c>
      <c r="AQ43" s="53">
        <f>'Temp Relocation Housing Costs'!AI43+'Temp Relocation Living Costs'!AI43</f>
        <v>291240112.70125365</v>
      </c>
      <c r="AR43" s="53">
        <f>'Temp Relocation Housing Costs'!AJ43+'Temp Relocation Living Costs'!AJ43</f>
        <v>230210603.94314569</v>
      </c>
      <c r="AS43" s="53">
        <f>'Temp Relocation Housing Costs'!AK43+'Temp Relocation Living Costs'!AK43</f>
        <v>103852355.88172336</v>
      </c>
      <c r="AT43" s="53">
        <f>'Temp Relocation Housing Costs'!AL43+'Temp Relocation Living Costs'!AL43</f>
        <v>65527302.368321516</v>
      </c>
      <c r="AU43" s="53">
        <f>'Temp Relocation Housing Costs'!AM43+'Temp Relocation Living Costs'!AM43</f>
        <v>34647135.043777384</v>
      </c>
      <c r="AW43" s="68">
        <v>2062</v>
      </c>
      <c r="AX43" s="55">
        <f t="shared" si="5"/>
        <v>0</v>
      </c>
      <c r="AY43" s="56">
        <f t="shared" si="6"/>
        <v>1458142.9372894967</v>
      </c>
      <c r="AZ43" s="57">
        <f t="shared" si="7"/>
        <v>879758973.39319611</v>
      </c>
      <c r="BA43" s="58">
        <f t="shared" si="8"/>
        <v>881217116.33048558</v>
      </c>
    </row>
    <row r="44" spans="1:53" x14ac:dyDescent="0.35">
      <c r="A44">
        <v>2063</v>
      </c>
      <c r="B44" s="51">
        <f>'Temp Relocation Housing Costs'!B44+'Temp Relocation Living Costs'!B44</f>
        <v>0</v>
      </c>
      <c r="C44" s="51">
        <f>'Temp Relocation Housing Costs'!C44+'Temp Relocation Living Costs'!C44</f>
        <v>0</v>
      </c>
      <c r="D44" s="51">
        <f>'Temp Relocation Housing Costs'!D44+'Temp Relocation Living Costs'!D44</f>
        <v>0</v>
      </c>
      <c r="E44" s="51">
        <f>'Temp Relocation Housing Costs'!E44+'Temp Relocation Living Costs'!E44</f>
        <v>0</v>
      </c>
      <c r="F44" s="51">
        <f>'Temp Relocation Housing Costs'!F44+'Temp Relocation Living Costs'!F44</f>
        <v>0</v>
      </c>
      <c r="G44" s="51">
        <f>'Temp Relocation Housing Costs'!G44+'Temp Relocation Living Costs'!G44</f>
        <v>0</v>
      </c>
      <c r="H44" s="52">
        <f>'Temp Relocation Housing Costs'!H44+'Temp Relocation Living Costs'!H44</f>
        <v>348512.11634727812</v>
      </c>
      <c r="I44" s="52">
        <f>'Temp Relocation Housing Costs'!I44+'Temp Relocation Living Costs'!I44</f>
        <v>400062.40526376473</v>
      </c>
      <c r="J44" s="52">
        <f>'Temp Relocation Housing Costs'!J44+'Temp Relocation Living Costs'!J44</f>
        <v>275578.98027577566</v>
      </c>
      <c r="K44" s="52">
        <f>'Temp Relocation Housing Costs'!K44+'Temp Relocation Living Costs'!K44</f>
        <v>248624.04473847814</v>
      </c>
      <c r="L44" s="52">
        <f>'Temp Relocation Housing Costs'!L44+'Temp Relocation Living Costs'!L44</f>
        <v>204785.25708653004</v>
      </c>
      <c r="M44" s="52">
        <f>'Temp Relocation Housing Costs'!M44+'Temp Relocation Living Costs'!M44</f>
        <v>86975.004357980506</v>
      </c>
      <c r="N44" s="53">
        <f>'Temp Relocation Housing Costs'!N44+'Temp Relocation Living Costs'!N44</f>
        <v>168022348.5422934</v>
      </c>
      <c r="O44" s="53">
        <f>'Temp Relocation Housing Costs'!O44+'Temp Relocation Living Costs'!O44</f>
        <v>323355860.92221254</v>
      </c>
      <c r="P44" s="53">
        <f>'Temp Relocation Housing Costs'!P44+'Temp Relocation Living Costs'!P44</f>
        <v>258309214.41792092</v>
      </c>
      <c r="Q44" s="53">
        <f>'Temp Relocation Housing Costs'!Q44+'Temp Relocation Living Costs'!Q44</f>
        <v>105566699.85414736</v>
      </c>
      <c r="R44" s="53">
        <f>'Temp Relocation Housing Costs'!R44+'Temp Relocation Living Costs'!R44</f>
        <v>67823017.511743635</v>
      </c>
      <c r="S44" s="53">
        <f>'Temp Relocation Housing Costs'!S44+'Temp Relocation Living Costs'!S44</f>
        <v>38407108.842233151</v>
      </c>
      <c r="U44" s="68">
        <v>2063</v>
      </c>
      <c r="V44" s="55">
        <f t="shared" si="0"/>
        <v>0</v>
      </c>
      <c r="W44" s="56">
        <f t="shared" si="1"/>
        <v>1564537.8080698072</v>
      </c>
      <c r="X44" s="57">
        <f t="shared" si="2"/>
        <v>961484250.09055102</v>
      </c>
      <c r="Y44" s="58">
        <f t="shared" si="3"/>
        <v>963048787.89862084</v>
      </c>
      <c r="Z44" s="96">
        <f t="shared" si="4"/>
        <v>104754730.88833818</v>
      </c>
      <c r="AC44">
        <v>2063</v>
      </c>
      <c r="AD44" s="51">
        <f>'Temp Relocation Housing Costs'!V44+'Temp Relocation Living Costs'!V44</f>
        <v>0</v>
      </c>
      <c r="AE44" s="51">
        <f>'Temp Relocation Housing Costs'!W44+'Temp Relocation Living Costs'!W44</f>
        <v>0</v>
      </c>
      <c r="AF44" s="51">
        <f>'Temp Relocation Housing Costs'!X44+'Temp Relocation Living Costs'!X44</f>
        <v>0</v>
      </c>
      <c r="AG44" s="51">
        <f>'Temp Relocation Housing Costs'!Y44+'Temp Relocation Living Costs'!Y44</f>
        <v>0</v>
      </c>
      <c r="AH44" s="51">
        <f>'Temp Relocation Housing Costs'!Z44+'Temp Relocation Living Costs'!Z44</f>
        <v>0</v>
      </c>
      <c r="AI44" s="51">
        <f>'Temp Relocation Housing Costs'!AA44+'Temp Relocation Living Costs'!AA44</f>
        <v>0</v>
      </c>
      <c r="AJ44" s="52">
        <f>'Temp Relocation Housing Costs'!AB44+'Temp Relocation Living Costs'!AB44</f>
        <v>324456.30148739024</v>
      </c>
      <c r="AK44" s="52">
        <f>'Temp Relocation Housing Costs'!AC44+'Temp Relocation Living Costs'!AC44</f>
        <v>365333.7780151692</v>
      </c>
      <c r="AL44" s="52">
        <f>'Temp Relocation Housing Costs'!AD44+'Temp Relocation Living Costs'!AD44</f>
        <v>249013.64609560941</v>
      </c>
      <c r="AM44" s="52">
        <f>'Temp Relocation Housing Costs'!AE44+'Temp Relocation Living Costs'!AE44</f>
        <v>247984.28966335038</v>
      </c>
      <c r="AN44" s="52">
        <f>'Temp Relocation Housing Costs'!AF44+'Temp Relocation Living Costs'!AF44</f>
        <v>200602.11235856265</v>
      </c>
      <c r="AO44" s="52">
        <f>'Temp Relocation Housing Costs'!AG44+'Temp Relocation Living Costs'!AG44</f>
        <v>79550.296888700032</v>
      </c>
      <c r="AP44" s="53">
        <f>'Temp Relocation Housing Costs'!AH44+'Temp Relocation Living Costs'!AH44</f>
        <v>156424718.73469913</v>
      </c>
      <c r="AQ44" s="53">
        <f>'Temp Relocation Housing Costs'!AI44+'Temp Relocation Living Costs'!AI44</f>
        <v>295285977.28690237</v>
      </c>
      <c r="AR44" s="53">
        <f>'Temp Relocation Housing Costs'!AJ44+'Temp Relocation Living Costs'!AJ44</f>
        <v>233408655.61637041</v>
      </c>
      <c r="AS44" s="53">
        <f>'Temp Relocation Housing Costs'!AK44+'Temp Relocation Living Costs'!AK44</f>
        <v>105295057.45500925</v>
      </c>
      <c r="AT44" s="53">
        <f>'Temp Relocation Housing Costs'!AL44+'Temp Relocation Living Costs'!AL44</f>
        <v>66437597.96457763</v>
      </c>
      <c r="AU44" s="53">
        <f>'Temp Relocation Housing Costs'!AM44+'Temp Relocation Living Costs'!AM44</f>
        <v>35128447.921209216</v>
      </c>
      <c r="AW44" s="68">
        <v>2063</v>
      </c>
      <c r="AX44" s="55">
        <f t="shared" si="5"/>
        <v>0</v>
      </c>
      <c r="AY44" s="56">
        <f t="shared" si="6"/>
        <v>1466940.4245087819</v>
      </c>
      <c r="AZ44" s="57">
        <f t="shared" si="7"/>
        <v>891980454.97876799</v>
      </c>
      <c r="BA44" s="58">
        <f t="shared" si="8"/>
        <v>893447395.4032768</v>
      </c>
    </row>
    <row r="45" spans="1:53" x14ac:dyDescent="0.35">
      <c r="A45">
        <v>2064</v>
      </c>
      <c r="B45" s="51">
        <f>'Temp Relocation Housing Costs'!B45+'Temp Relocation Living Costs'!B45</f>
        <v>0</v>
      </c>
      <c r="C45" s="51">
        <f>'Temp Relocation Housing Costs'!C45+'Temp Relocation Living Costs'!C45</f>
        <v>0</v>
      </c>
      <c r="D45" s="51">
        <f>'Temp Relocation Housing Costs'!D45+'Temp Relocation Living Costs'!D45</f>
        <v>0</v>
      </c>
      <c r="E45" s="51">
        <f>'Temp Relocation Housing Costs'!E45+'Temp Relocation Living Costs'!E45</f>
        <v>0</v>
      </c>
      <c r="F45" s="51">
        <f>'Temp Relocation Housing Costs'!F45+'Temp Relocation Living Costs'!F45</f>
        <v>0</v>
      </c>
      <c r="G45" s="51">
        <f>'Temp Relocation Housing Costs'!G45+'Temp Relocation Living Costs'!G45</f>
        <v>0</v>
      </c>
      <c r="H45" s="52">
        <f>'Temp Relocation Housing Costs'!H45+'Temp Relocation Living Costs'!H45</f>
        <v>350614.81205078081</v>
      </c>
      <c r="I45" s="52">
        <f>'Temp Relocation Housing Costs'!I45+'Temp Relocation Living Costs'!I45</f>
        <v>402476.12192158913</v>
      </c>
      <c r="J45" s="52">
        <f>'Temp Relocation Housing Costs'!J45+'Temp Relocation Living Costs'!J45</f>
        <v>277241.64481632237</v>
      </c>
      <c r="K45" s="52">
        <f>'Temp Relocation Housing Costs'!K45+'Temp Relocation Living Costs'!K45</f>
        <v>250124.08070892945</v>
      </c>
      <c r="L45" s="52">
        <f>'Temp Relocation Housing Costs'!L45+'Temp Relocation Living Costs'!L45</f>
        <v>206020.79829160954</v>
      </c>
      <c r="M45" s="52">
        <f>'Temp Relocation Housing Costs'!M45+'Temp Relocation Living Costs'!M45</f>
        <v>87499.755032052955</v>
      </c>
      <c r="N45" s="53">
        <f>'Temp Relocation Housing Costs'!N45+'Temp Relocation Living Costs'!N45</f>
        <v>170356490.16605425</v>
      </c>
      <c r="O45" s="53">
        <f>'Temp Relocation Housing Costs'!O45+'Temp Relocation Living Costs'!O45</f>
        <v>327847872.73381728</v>
      </c>
      <c r="P45" s="53">
        <f>'Temp Relocation Housing Costs'!P45+'Temp Relocation Living Costs'!P45</f>
        <v>261897607.83346742</v>
      </c>
      <c r="Q45" s="53">
        <f>'Temp Relocation Housing Costs'!Q45+'Temp Relocation Living Costs'!Q45</f>
        <v>107033216.84043154</v>
      </c>
      <c r="R45" s="53">
        <f>'Temp Relocation Housing Costs'!R45+'Temp Relocation Living Costs'!R45</f>
        <v>68765204.843349516</v>
      </c>
      <c r="S45" s="53">
        <f>'Temp Relocation Housing Costs'!S45+'Temp Relocation Living Costs'!S45</f>
        <v>38940654.719759092</v>
      </c>
      <c r="U45" s="68">
        <v>2064</v>
      </c>
      <c r="V45" s="55">
        <f t="shared" si="0"/>
        <v>0</v>
      </c>
      <c r="W45" s="56">
        <f t="shared" si="1"/>
        <v>1573977.2128212843</v>
      </c>
      <c r="X45" s="57">
        <f t="shared" si="2"/>
        <v>974841047.13687909</v>
      </c>
      <c r="Y45" s="58">
        <f t="shared" si="3"/>
        <v>976415024.34970033</v>
      </c>
      <c r="Z45" s="96">
        <f t="shared" si="4"/>
        <v>100614466.42007911</v>
      </c>
      <c r="AC45">
        <v>2064</v>
      </c>
      <c r="AD45" s="51">
        <f>'Temp Relocation Housing Costs'!V45+'Temp Relocation Living Costs'!V45</f>
        <v>0</v>
      </c>
      <c r="AE45" s="51">
        <f>'Temp Relocation Housing Costs'!W45+'Temp Relocation Living Costs'!W45</f>
        <v>0</v>
      </c>
      <c r="AF45" s="51">
        <f>'Temp Relocation Housing Costs'!X45+'Temp Relocation Living Costs'!X45</f>
        <v>0</v>
      </c>
      <c r="AG45" s="51">
        <f>'Temp Relocation Housing Costs'!Y45+'Temp Relocation Living Costs'!Y45</f>
        <v>0</v>
      </c>
      <c r="AH45" s="51">
        <f>'Temp Relocation Housing Costs'!Z45+'Temp Relocation Living Costs'!Z45</f>
        <v>0</v>
      </c>
      <c r="AI45" s="51">
        <f>'Temp Relocation Housing Costs'!AA45+'Temp Relocation Living Costs'!AA45</f>
        <v>0</v>
      </c>
      <c r="AJ45" s="52">
        <f>'Temp Relocation Housing Costs'!AB45+'Temp Relocation Living Costs'!AB45</f>
        <v>326413.8600315876</v>
      </c>
      <c r="AK45" s="52">
        <f>'Temp Relocation Housing Costs'!AC45+'Temp Relocation Living Costs'!AC45</f>
        <v>367537.96469719376</v>
      </c>
      <c r="AL45" s="52">
        <f>'Temp Relocation Housing Costs'!AD45+'Temp Relocation Living Costs'!AD45</f>
        <v>250516.03266755003</v>
      </c>
      <c r="AM45" s="52">
        <f>'Temp Relocation Housing Costs'!AE45+'Temp Relocation Living Costs'!AE45</f>
        <v>249480.46576728724</v>
      </c>
      <c r="AN45" s="52">
        <f>'Temp Relocation Housing Costs'!AF45+'Temp Relocation Living Costs'!AF45</f>
        <v>201812.41518588123</v>
      </c>
      <c r="AO45" s="52">
        <f>'Temp Relocation Housing Costs'!AG45+'Temp Relocation Living Costs'!AG45</f>
        <v>80030.251701271147</v>
      </c>
      <c r="AP45" s="53">
        <f>'Temp Relocation Housing Costs'!AH45+'Temp Relocation Living Costs'!AH45</f>
        <v>158597747.79988822</v>
      </c>
      <c r="AQ45" s="53">
        <f>'Temp Relocation Housing Costs'!AI45+'Temp Relocation Living Costs'!AI45</f>
        <v>299388046.4251917</v>
      </c>
      <c r="AR45" s="53">
        <f>'Temp Relocation Housing Costs'!AJ45+'Temp Relocation Living Costs'!AJ45</f>
        <v>236651134.15060589</v>
      </c>
      <c r="AS45" s="53">
        <f>'Temp Relocation Housing Costs'!AK45+'Temp Relocation Living Costs'!AK45</f>
        <v>106757800.82524706</v>
      </c>
      <c r="AT45" s="53">
        <f>'Temp Relocation Housing Costs'!AL45+'Temp Relocation Living Costs'!AL45</f>
        <v>67360539.252669275</v>
      </c>
      <c r="AU45" s="53">
        <f>'Temp Relocation Housing Costs'!AM45+'Temp Relocation Living Costs'!AM45</f>
        <v>35616447.125971951</v>
      </c>
      <c r="AW45" s="68">
        <v>2064</v>
      </c>
      <c r="AX45" s="55">
        <f t="shared" si="5"/>
        <v>0</v>
      </c>
      <c r="AY45" s="56">
        <f t="shared" si="6"/>
        <v>1475790.990050771</v>
      </c>
      <c r="AZ45" s="57">
        <f t="shared" si="7"/>
        <v>904371715.57957399</v>
      </c>
      <c r="BA45" s="58">
        <f t="shared" si="8"/>
        <v>905847506.56962478</v>
      </c>
    </row>
    <row r="46" spans="1:53" x14ac:dyDescent="0.35">
      <c r="A46">
        <v>2065</v>
      </c>
      <c r="B46" s="51">
        <f>'Temp Relocation Housing Costs'!B46+'Temp Relocation Living Costs'!B46</f>
        <v>0</v>
      </c>
      <c r="C46" s="51">
        <f>'Temp Relocation Housing Costs'!C46+'Temp Relocation Living Costs'!C46</f>
        <v>0</v>
      </c>
      <c r="D46" s="51">
        <f>'Temp Relocation Housing Costs'!D46+'Temp Relocation Living Costs'!D46</f>
        <v>0</v>
      </c>
      <c r="E46" s="51">
        <f>'Temp Relocation Housing Costs'!E46+'Temp Relocation Living Costs'!E46</f>
        <v>0</v>
      </c>
      <c r="F46" s="51">
        <f>'Temp Relocation Housing Costs'!F46+'Temp Relocation Living Costs'!F46</f>
        <v>0</v>
      </c>
      <c r="G46" s="51">
        <f>'Temp Relocation Housing Costs'!G46+'Temp Relocation Living Costs'!G46</f>
        <v>0</v>
      </c>
      <c r="H46" s="52">
        <f>'Temp Relocation Housing Costs'!H46+'Temp Relocation Living Costs'!H46</f>
        <v>352730.19405416847</v>
      </c>
      <c r="I46" s="52">
        <f>'Temp Relocation Housing Costs'!I46+'Temp Relocation Living Costs'!I46</f>
        <v>404904.40137768595</v>
      </c>
      <c r="J46" s="52">
        <f>'Temp Relocation Housing Costs'!J46+'Temp Relocation Living Costs'!J46</f>
        <v>278914.34079457755</v>
      </c>
      <c r="K46" s="52">
        <f>'Temp Relocation Housing Costs'!K46+'Temp Relocation Living Costs'!K46</f>
        <v>251633.16692194692</v>
      </c>
      <c r="L46" s="52">
        <f>'Temp Relocation Housing Costs'!L46+'Temp Relocation Living Costs'!L46</f>
        <v>207263.79394966661</v>
      </c>
      <c r="M46" s="52">
        <f>'Temp Relocation Housing Costs'!M46+'Temp Relocation Living Costs'!M46</f>
        <v>88027.67171079501</v>
      </c>
      <c r="N46" s="53">
        <f>'Temp Relocation Housing Costs'!N46+'Temp Relocation Living Costs'!N46</f>
        <v>172723057.34014833</v>
      </c>
      <c r="O46" s="53">
        <f>'Temp Relocation Housing Costs'!O46+'Temp Relocation Living Costs'!O46</f>
        <v>332402286.90936273</v>
      </c>
      <c r="P46" s="53">
        <f>'Temp Relocation Housing Costs'!P46+'Temp Relocation Living Costs'!P46</f>
        <v>265535850.67979702</v>
      </c>
      <c r="Q46" s="53">
        <f>'Temp Relocation Housing Costs'!Q46+'Temp Relocation Living Costs'!Q46</f>
        <v>108520106.46386386</v>
      </c>
      <c r="R46" s="53">
        <f>'Temp Relocation Housing Costs'!R46+'Temp Relocation Living Costs'!R46</f>
        <v>69720480.902063221</v>
      </c>
      <c r="S46" s="53">
        <f>'Temp Relocation Housing Costs'!S46+'Temp Relocation Living Costs'!S46</f>
        <v>39481612.537730597</v>
      </c>
      <c r="U46" s="68">
        <v>2065</v>
      </c>
      <c r="V46" s="55">
        <f t="shared" si="0"/>
        <v>0</v>
      </c>
      <c r="W46" s="56">
        <f t="shared" si="1"/>
        <v>1583473.5688088406</v>
      </c>
      <c r="X46" s="57">
        <f t="shared" si="2"/>
        <v>988383394.83296573</v>
      </c>
      <c r="Y46" s="58">
        <f t="shared" si="3"/>
        <v>989966868.40177453</v>
      </c>
      <c r="Z46" s="96">
        <f t="shared" si="4"/>
        <v>96637848.749791145</v>
      </c>
      <c r="AC46">
        <v>2065</v>
      </c>
      <c r="AD46" s="51">
        <f>'Temp Relocation Housing Costs'!V46+'Temp Relocation Living Costs'!V46</f>
        <v>0</v>
      </c>
      <c r="AE46" s="51">
        <f>'Temp Relocation Housing Costs'!W46+'Temp Relocation Living Costs'!W46</f>
        <v>0</v>
      </c>
      <c r="AF46" s="51">
        <f>'Temp Relocation Housing Costs'!X46+'Temp Relocation Living Costs'!X46</f>
        <v>0</v>
      </c>
      <c r="AG46" s="51">
        <f>'Temp Relocation Housing Costs'!Y46+'Temp Relocation Living Costs'!Y46</f>
        <v>0</v>
      </c>
      <c r="AH46" s="51">
        <f>'Temp Relocation Housing Costs'!Z46+'Temp Relocation Living Costs'!Z46</f>
        <v>0</v>
      </c>
      <c r="AI46" s="51">
        <f>'Temp Relocation Housing Costs'!AA46+'Temp Relocation Living Costs'!AA46</f>
        <v>0</v>
      </c>
      <c r="AJ46" s="52">
        <f>'Temp Relocation Housing Costs'!AB46+'Temp Relocation Living Costs'!AB46</f>
        <v>328383.22921233717</v>
      </c>
      <c r="AK46" s="52">
        <f>'Temp Relocation Housing Costs'!AC46+'Temp Relocation Living Costs'!AC46</f>
        <v>369755.4500097353</v>
      </c>
      <c r="AL46" s="52">
        <f>'Temp Relocation Housing Costs'!AD46+'Temp Relocation Living Costs'!AD46</f>
        <v>252027.48366405911</v>
      </c>
      <c r="AM46" s="52">
        <f>'Temp Relocation Housing Costs'!AE46+'Temp Relocation Living Costs'!AE46</f>
        <v>250985.66882586325</v>
      </c>
      <c r="AN46" s="52">
        <f>'Temp Relocation Housing Costs'!AF46+'Temp Relocation Living Costs'!AF46</f>
        <v>203030.02019420176</v>
      </c>
      <c r="AO46" s="52">
        <f>'Temp Relocation Housing Costs'!AG46+'Temp Relocation Living Costs'!AG46</f>
        <v>80513.102249384698</v>
      </c>
      <c r="AP46" s="53">
        <f>'Temp Relocation Housing Costs'!AH46+'Temp Relocation Living Costs'!AH46</f>
        <v>160800964.26356751</v>
      </c>
      <c r="AQ46" s="53">
        <f>'Temp Relocation Housing Costs'!AI46+'Temp Relocation Living Costs'!AI46</f>
        <v>303547100.90145719</v>
      </c>
      <c r="AR46" s="53">
        <f>'Temp Relocation Housing Costs'!AJ46+'Temp Relocation Living Costs'!AJ46</f>
        <v>239938656.717237</v>
      </c>
      <c r="AS46" s="53">
        <f>'Temp Relocation Housing Costs'!AK46+'Temp Relocation Living Costs'!AK46</f>
        <v>108240864.41011685</v>
      </c>
      <c r="AT46" s="53">
        <f>'Temp Relocation Housing Costs'!AL46+'Temp Relocation Living Costs'!AL46</f>
        <v>68296301.904677749</v>
      </c>
      <c r="AU46" s="53">
        <f>'Temp Relocation Housing Costs'!AM46+'Temp Relocation Living Costs'!AM46</f>
        <v>36111225.543536343</v>
      </c>
      <c r="AW46" s="68">
        <v>2065</v>
      </c>
      <c r="AX46" s="55">
        <f t="shared" si="5"/>
        <v>0</v>
      </c>
      <c r="AY46" s="56">
        <f t="shared" si="6"/>
        <v>1484694.9541555811</v>
      </c>
      <c r="AZ46" s="57">
        <f t="shared" si="7"/>
        <v>916935113.74059272</v>
      </c>
      <c r="BA46" s="58">
        <f t="shared" si="8"/>
        <v>918419808.69474828</v>
      </c>
    </row>
    <row r="47" spans="1:53" x14ac:dyDescent="0.35">
      <c r="A47">
        <v>2066</v>
      </c>
      <c r="B47" s="51">
        <f>'Temp Relocation Housing Costs'!B47+'Temp Relocation Living Costs'!B47</f>
        <v>0</v>
      </c>
      <c r="C47" s="51">
        <f>'Temp Relocation Housing Costs'!C47+'Temp Relocation Living Costs'!C47</f>
        <v>0</v>
      </c>
      <c r="D47" s="51">
        <f>'Temp Relocation Housing Costs'!D47+'Temp Relocation Living Costs'!D47</f>
        <v>0</v>
      </c>
      <c r="E47" s="51">
        <f>'Temp Relocation Housing Costs'!E47+'Temp Relocation Living Costs'!E47</f>
        <v>0</v>
      </c>
      <c r="F47" s="51">
        <f>'Temp Relocation Housing Costs'!F47+'Temp Relocation Living Costs'!F47</f>
        <v>0</v>
      </c>
      <c r="G47" s="51">
        <f>'Temp Relocation Housing Costs'!G47+'Temp Relocation Living Costs'!G47</f>
        <v>0</v>
      </c>
      <c r="H47" s="52">
        <f>'Temp Relocation Housing Costs'!H47+'Temp Relocation Living Costs'!H47</f>
        <v>354858.33889833314</v>
      </c>
      <c r="I47" s="52">
        <f>'Temp Relocation Housing Costs'!I47+'Temp Relocation Living Costs'!I47</f>
        <v>407347.33149451955</v>
      </c>
      <c r="J47" s="52">
        <f>'Temp Relocation Housing Costs'!J47+'Temp Relocation Living Costs'!J47</f>
        <v>280597.12873371941</v>
      </c>
      <c r="K47" s="52">
        <f>'Temp Relocation Housing Costs'!K47+'Temp Relocation Living Costs'!K47</f>
        <v>253151.35798081473</v>
      </c>
      <c r="L47" s="52">
        <f>'Temp Relocation Housing Costs'!L47+'Temp Relocation Living Costs'!L47</f>
        <v>208514.28903602783</v>
      </c>
      <c r="M47" s="52">
        <f>'Temp Relocation Housing Costs'!M47+'Temp Relocation Living Costs'!M47</f>
        <v>88558.77349582217</v>
      </c>
      <c r="N47" s="53">
        <f>'Temp Relocation Housing Costs'!N47+'Temp Relocation Living Costs'!N47</f>
        <v>175122500.51552683</v>
      </c>
      <c r="O47" s="53">
        <f>'Temp Relocation Housing Costs'!O47+'Temp Relocation Living Costs'!O47</f>
        <v>337019970.33326232</v>
      </c>
      <c r="P47" s="53">
        <f>'Temp Relocation Housing Costs'!P47+'Temp Relocation Living Costs'!P47</f>
        <v>269224635.45783174</v>
      </c>
      <c r="Q47" s="53">
        <f>'Temp Relocation Housing Costs'!Q47+'Temp Relocation Living Costs'!Q47</f>
        <v>110027651.73810756</v>
      </c>
      <c r="R47" s="53">
        <f>'Temp Relocation Housing Costs'!R47+'Temp Relocation Living Costs'!R47</f>
        <v>70689027.514546528</v>
      </c>
      <c r="S47" s="53">
        <f>'Temp Relocation Housing Costs'!S47+'Temp Relocation Living Costs'!S47</f>
        <v>40030085.261728495</v>
      </c>
      <c r="U47" s="68">
        <v>2066</v>
      </c>
      <c r="V47" s="55">
        <f t="shared" si="0"/>
        <v>0</v>
      </c>
      <c r="W47" s="56">
        <f t="shared" si="1"/>
        <v>1593027.219639237</v>
      </c>
      <c r="X47" s="57">
        <f t="shared" si="2"/>
        <v>1002113870.8210034</v>
      </c>
      <c r="Y47" s="58">
        <f t="shared" si="3"/>
        <v>1003706898.0406426</v>
      </c>
      <c r="Z47" s="96">
        <f t="shared" si="4"/>
        <v>92818409.183317885</v>
      </c>
      <c r="AC47">
        <v>2066</v>
      </c>
      <c r="AD47" s="51">
        <f>'Temp Relocation Housing Costs'!V47+'Temp Relocation Living Costs'!V47</f>
        <v>0</v>
      </c>
      <c r="AE47" s="51">
        <f>'Temp Relocation Housing Costs'!W47+'Temp Relocation Living Costs'!W47</f>
        <v>0</v>
      </c>
      <c r="AF47" s="51">
        <f>'Temp Relocation Housing Costs'!X47+'Temp Relocation Living Costs'!X47</f>
        <v>0</v>
      </c>
      <c r="AG47" s="51">
        <f>'Temp Relocation Housing Costs'!Y47+'Temp Relocation Living Costs'!Y47</f>
        <v>0</v>
      </c>
      <c r="AH47" s="51">
        <f>'Temp Relocation Housing Costs'!Z47+'Temp Relocation Living Costs'!Z47</f>
        <v>0</v>
      </c>
      <c r="AI47" s="51">
        <f>'Temp Relocation Housing Costs'!AA47+'Temp Relocation Living Costs'!AA47</f>
        <v>0</v>
      </c>
      <c r="AJ47" s="52">
        <f>'Temp Relocation Housing Costs'!AB47+'Temp Relocation Living Costs'!AB47</f>
        <v>330364.48028734734</v>
      </c>
      <c r="AK47" s="52">
        <f>'Temp Relocation Housing Costs'!AC47+'Temp Relocation Living Costs'!AC47</f>
        <v>371986.31418809126</v>
      </c>
      <c r="AL47" s="52">
        <f>'Temp Relocation Housing Costs'!AD47+'Temp Relocation Living Costs'!AD47</f>
        <v>253548.05377398588</v>
      </c>
      <c r="AM47" s="52">
        <f>'Temp Relocation Housing Costs'!AE47+'Temp Relocation Living Costs'!AE47</f>
        <v>252499.95330185827</v>
      </c>
      <c r="AN47" s="52">
        <f>'Temp Relocation Housing Costs'!AF47+'Temp Relocation Living Costs'!AF47</f>
        <v>204254.97144014062</v>
      </c>
      <c r="AO47" s="52">
        <f>'Temp Relocation Housing Costs'!AG47+'Temp Relocation Living Costs'!AG47</f>
        <v>80998.866004027761</v>
      </c>
      <c r="AP47" s="53">
        <f>'Temp Relocation Housing Costs'!AH47+'Temp Relocation Living Costs'!AH47</f>
        <v>163034787.48461363</v>
      </c>
      <c r="AQ47" s="53">
        <f>'Temp Relocation Housing Costs'!AI47+'Temp Relocation Living Costs'!AI47</f>
        <v>307763932.34758872</v>
      </c>
      <c r="AR47" s="53">
        <f>'Temp Relocation Housing Costs'!AJ47+'Temp Relocation Living Costs'!AJ47</f>
        <v>243271849.0613018</v>
      </c>
      <c r="AS47" s="53">
        <f>'Temp Relocation Housing Costs'!AK47+'Temp Relocation Living Costs'!AK47</f>
        <v>109744530.49503596</v>
      </c>
      <c r="AT47" s="53">
        <f>'Temp Relocation Housing Costs'!AL47+'Temp Relocation Living Costs'!AL47</f>
        <v>69245064.033094972</v>
      </c>
      <c r="AU47" s="53">
        <f>'Temp Relocation Housing Costs'!AM47+'Temp Relocation Living Costs'!AM47</f>
        <v>36612877.3497243</v>
      </c>
      <c r="AW47" s="68">
        <v>2066</v>
      </c>
      <c r="AX47" s="55">
        <f t="shared" si="5"/>
        <v>0</v>
      </c>
      <c r="AY47" s="56">
        <f t="shared" si="6"/>
        <v>1493652.6389954512</v>
      </c>
      <c r="AZ47" s="57">
        <f t="shared" si="7"/>
        <v>929673040.77135944</v>
      </c>
      <c r="BA47" s="58">
        <f t="shared" si="8"/>
        <v>931166693.41035485</v>
      </c>
    </row>
    <row r="48" spans="1:53" x14ac:dyDescent="0.35">
      <c r="A48">
        <v>2067</v>
      </c>
      <c r="B48" s="51">
        <f>'Temp Relocation Housing Costs'!B48+'Temp Relocation Living Costs'!B48</f>
        <v>0</v>
      </c>
      <c r="C48" s="51">
        <f>'Temp Relocation Housing Costs'!C48+'Temp Relocation Living Costs'!C48</f>
        <v>0</v>
      </c>
      <c r="D48" s="51">
        <f>'Temp Relocation Housing Costs'!D48+'Temp Relocation Living Costs'!D48</f>
        <v>0</v>
      </c>
      <c r="E48" s="51">
        <f>'Temp Relocation Housing Costs'!E48+'Temp Relocation Living Costs'!E48</f>
        <v>0</v>
      </c>
      <c r="F48" s="51">
        <f>'Temp Relocation Housing Costs'!F48+'Temp Relocation Living Costs'!F48</f>
        <v>0</v>
      </c>
      <c r="G48" s="51">
        <f>'Temp Relocation Housing Costs'!G48+'Temp Relocation Living Costs'!G48</f>
        <v>0</v>
      </c>
      <c r="H48" s="52">
        <f>'Temp Relocation Housing Costs'!H48+'Temp Relocation Living Costs'!H48</f>
        <v>356999.32358596462</v>
      </c>
      <c r="I48" s="52">
        <f>'Temp Relocation Housing Costs'!I48+'Temp Relocation Living Costs'!I48</f>
        <v>409805.00066465908</v>
      </c>
      <c r="J48" s="52">
        <f>'Temp Relocation Housing Costs'!J48+'Temp Relocation Living Costs'!J48</f>
        <v>282290.06952208403</v>
      </c>
      <c r="K48" s="52">
        <f>'Temp Relocation Housing Costs'!K48+'Temp Relocation Living Costs'!K48</f>
        <v>254678.70881825796</v>
      </c>
      <c r="L48" s="52">
        <f>'Temp Relocation Housing Costs'!L48+'Temp Relocation Living Costs'!L48</f>
        <v>209772.32879737165</v>
      </c>
      <c r="M48" s="52">
        <f>'Temp Relocation Housing Costs'!M48+'Temp Relocation Living Costs'!M48</f>
        <v>89093.07960399655</v>
      </c>
      <c r="N48" s="53">
        <f>'Temp Relocation Housing Costs'!N48+'Temp Relocation Living Costs'!N48</f>
        <v>177555276.40073875</v>
      </c>
      <c r="O48" s="53">
        <f>'Temp Relocation Housing Costs'!O48+'Temp Relocation Living Costs'!O48</f>
        <v>341701801.93255997</v>
      </c>
      <c r="P48" s="53">
        <f>'Temp Relocation Housing Costs'!P48+'Temp Relocation Living Costs'!P48</f>
        <v>272964664.28861415</v>
      </c>
      <c r="Q48" s="53">
        <f>'Temp Relocation Housing Costs'!Q48+'Temp Relocation Living Costs'!Q48</f>
        <v>111556139.6084097</v>
      </c>
      <c r="R48" s="53">
        <f>'Temp Relocation Housing Costs'!R48+'Temp Relocation Living Costs'!R48</f>
        <v>71671029.033370346</v>
      </c>
      <c r="S48" s="53">
        <f>'Temp Relocation Housing Costs'!S48+'Temp Relocation Living Costs'!S48</f>
        <v>40586177.28771618</v>
      </c>
      <c r="U48" s="68">
        <v>2067</v>
      </c>
      <c r="V48" s="55">
        <f t="shared" si="0"/>
        <v>0</v>
      </c>
      <c r="W48" s="56">
        <f t="shared" si="1"/>
        <v>1602638.510992334</v>
      </c>
      <c r="X48" s="57">
        <f t="shared" si="2"/>
        <v>1016035088.5514091</v>
      </c>
      <c r="Y48" s="58">
        <f t="shared" si="3"/>
        <v>1017637727.0624014</v>
      </c>
      <c r="Z48" s="96">
        <f t="shared" si="4"/>
        <v>89149934.744304553</v>
      </c>
      <c r="AC48">
        <v>2067</v>
      </c>
      <c r="AD48" s="51">
        <f>'Temp Relocation Housing Costs'!V48+'Temp Relocation Living Costs'!V48</f>
        <v>0</v>
      </c>
      <c r="AE48" s="51">
        <f>'Temp Relocation Housing Costs'!W48+'Temp Relocation Living Costs'!W48</f>
        <v>0</v>
      </c>
      <c r="AF48" s="51">
        <f>'Temp Relocation Housing Costs'!X48+'Temp Relocation Living Costs'!X48</f>
        <v>0</v>
      </c>
      <c r="AG48" s="51">
        <f>'Temp Relocation Housing Costs'!Y48+'Temp Relocation Living Costs'!Y48</f>
        <v>0</v>
      </c>
      <c r="AH48" s="51">
        <f>'Temp Relocation Housing Costs'!Z48+'Temp Relocation Living Costs'!Z48</f>
        <v>0</v>
      </c>
      <c r="AI48" s="51">
        <f>'Temp Relocation Housing Costs'!AA48+'Temp Relocation Living Costs'!AA48</f>
        <v>0</v>
      </c>
      <c r="AJ48" s="52">
        <f>'Temp Relocation Housing Costs'!AB48+'Temp Relocation Living Costs'!AB48</f>
        <v>332357.68494424905</v>
      </c>
      <c r="AK48" s="52">
        <f>'Temp Relocation Housing Costs'!AC48+'Temp Relocation Living Costs'!AC48</f>
        <v>374230.63795164641</v>
      </c>
      <c r="AL48" s="52">
        <f>'Temp Relocation Housing Costs'!AD48+'Temp Relocation Living Costs'!AD48</f>
        <v>255077.79801613666</v>
      </c>
      <c r="AM48" s="52">
        <f>'Temp Relocation Housing Costs'!AE48+'Temp Relocation Living Costs'!AE48</f>
        <v>254023.37398664563</v>
      </c>
      <c r="AN48" s="52">
        <f>'Temp Relocation Housing Costs'!AF48+'Temp Relocation Living Costs'!AF48</f>
        <v>205487.31324612329</v>
      </c>
      <c r="AO48" s="52">
        <f>'Temp Relocation Housing Costs'!AG48+'Temp Relocation Living Costs'!AG48</f>
        <v>81487.560541595973</v>
      </c>
      <c r="AP48" s="53">
        <f>'Temp Relocation Housing Costs'!AH48+'Temp Relocation Living Costs'!AH48</f>
        <v>165299642.64757451</v>
      </c>
      <c r="AQ48" s="53">
        <f>'Temp Relocation Housing Costs'!AI48+'Temp Relocation Living Costs'!AI48</f>
        <v>312039343.39270931</v>
      </c>
      <c r="AR48" s="53">
        <f>'Temp Relocation Housing Costs'!AJ48+'Temp Relocation Living Costs'!AJ48</f>
        <v>246651345.62059617</v>
      </c>
      <c r="AS48" s="53">
        <f>'Temp Relocation Housing Costs'!AK48+'Temp Relocation Living Costs'!AK48</f>
        <v>111269085.28688899</v>
      </c>
      <c r="AT48" s="53">
        <f>'Temp Relocation Housing Costs'!AL48+'Temp Relocation Living Costs'!AL48</f>
        <v>70207006.224725187</v>
      </c>
      <c r="AU48" s="53">
        <f>'Temp Relocation Housing Costs'!AM48+'Temp Relocation Living Costs'!AM48</f>
        <v>37121498.028634332</v>
      </c>
      <c r="AW48" s="68">
        <v>2067</v>
      </c>
      <c r="AX48" s="55">
        <f t="shared" si="5"/>
        <v>0</v>
      </c>
      <c r="AY48" s="56">
        <f t="shared" si="6"/>
        <v>1502664.3686863971</v>
      </c>
      <c r="AZ48" s="57">
        <f t="shared" si="7"/>
        <v>942587921.20112848</v>
      </c>
      <c r="BA48" s="58">
        <f t="shared" si="8"/>
        <v>944090585.56981492</v>
      </c>
    </row>
    <row r="49" spans="1:53" x14ac:dyDescent="0.35">
      <c r="A49">
        <v>2068</v>
      </c>
      <c r="B49" s="51">
        <f>'Temp Relocation Housing Costs'!B49+'Temp Relocation Living Costs'!B49</f>
        <v>0</v>
      </c>
      <c r="C49" s="51">
        <f>'Temp Relocation Housing Costs'!C49+'Temp Relocation Living Costs'!C49</f>
        <v>0</v>
      </c>
      <c r="D49" s="51">
        <f>'Temp Relocation Housing Costs'!D49+'Temp Relocation Living Costs'!D49</f>
        <v>0</v>
      </c>
      <c r="E49" s="51">
        <f>'Temp Relocation Housing Costs'!E49+'Temp Relocation Living Costs'!E49</f>
        <v>0</v>
      </c>
      <c r="F49" s="51">
        <f>'Temp Relocation Housing Costs'!F49+'Temp Relocation Living Costs'!F49</f>
        <v>0</v>
      </c>
      <c r="G49" s="51">
        <f>'Temp Relocation Housing Costs'!G49+'Temp Relocation Living Costs'!G49</f>
        <v>0</v>
      </c>
      <c r="H49" s="52">
        <f>'Temp Relocation Housing Costs'!H49+'Temp Relocation Living Costs'!H49</f>
        <v>359153.22558433743</v>
      </c>
      <c r="I49" s="52">
        <f>'Temp Relocation Housing Costs'!I49+'Temp Relocation Living Costs'!I49</f>
        <v>412277.49781397713</v>
      </c>
      <c r="J49" s="52">
        <f>'Temp Relocation Housing Costs'!J49+'Temp Relocation Living Costs'!J49</f>
        <v>283993.22441536782</v>
      </c>
      <c r="K49" s="52">
        <f>'Temp Relocation Housing Costs'!K49+'Temp Relocation Living Costs'!K49</f>
        <v>256215.27469842983</v>
      </c>
      <c r="L49" s="52">
        <f>'Temp Relocation Housing Costs'!L49+'Temp Relocation Living Costs'!L49</f>
        <v>211037.95875336562</v>
      </c>
      <c r="M49" s="52">
        <f>'Temp Relocation Housing Costs'!M49+'Temp Relocation Living Costs'!M49</f>
        <v>89630.609368122357</v>
      </c>
      <c r="N49" s="53">
        <f>'Temp Relocation Housing Costs'!N49+'Temp Relocation Living Costs'!N49</f>
        <v>180021848.04886088</v>
      </c>
      <c r="O49" s="53">
        <f>'Temp Relocation Housing Costs'!O49+'Temp Relocation Living Costs'!O49</f>
        <v>346448672.84422386</v>
      </c>
      <c r="P49" s="53">
        <f>'Temp Relocation Housing Costs'!P49+'Temp Relocation Living Costs'!P49</f>
        <v>276756649.04694873</v>
      </c>
      <c r="Q49" s="53">
        <f>'Temp Relocation Housing Costs'!Q49+'Temp Relocation Living Costs'!Q49</f>
        <v>113105861.0062184</v>
      </c>
      <c r="R49" s="53">
        <f>'Temp Relocation Housing Costs'!R49+'Temp Relocation Living Costs'!R49</f>
        <v>72666672.372104228</v>
      </c>
      <c r="S49" s="53">
        <f>'Temp Relocation Housing Costs'!S49+'Temp Relocation Living Costs'!S49</f>
        <v>41149994.461910427</v>
      </c>
      <c r="U49" s="68">
        <v>2068</v>
      </c>
      <c r="V49" s="55">
        <f t="shared" si="0"/>
        <v>0</v>
      </c>
      <c r="W49" s="56">
        <f t="shared" si="1"/>
        <v>1612307.7906336</v>
      </c>
      <c r="X49" s="57">
        <f t="shared" si="2"/>
        <v>1030149697.7802665</v>
      </c>
      <c r="Y49" s="58">
        <f t="shared" si="3"/>
        <v>1031762005.5709001</v>
      </c>
      <c r="Z49" s="96">
        <f t="shared" si="4"/>
        <v>85626458.064291611</v>
      </c>
      <c r="AC49">
        <v>2068</v>
      </c>
      <c r="AD49" s="51">
        <f>'Temp Relocation Housing Costs'!V49+'Temp Relocation Living Costs'!V49</f>
        <v>0</v>
      </c>
      <c r="AE49" s="51">
        <f>'Temp Relocation Housing Costs'!W49+'Temp Relocation Living Costs'!W49</f>
        <v>0</v>
      </c>
      <c r="AF49" s="51">
        <f>'Temp Relocation Housing Costs'!X49+'Temp Relocation Living Costs'!X49</f>
        <v>0</v>
      </c>
      <c r="AG49" s="51">
        <f>'Temp Relocation Housing Costs'!Y49+'Temp Relocation Living Costs'!Y49</f>
        <v>0</v>
      </c>
      <c r="AH49" s="51">
        <f>'Temp Relocation Housing Costs'!Z49+'Temp Relocation Living Costs'!Z49</f>
        <v>0</v>
      </c>
      <c r="AI49" s="51">
        <f>'Temp Relocation Housing Costs'!AA49+'Temp Relocation Living Costs'!AA49</f>
        <v>0</v>
      </c>
      <c r="AJ49" s="52">
        <f>'Temp Relocation Housing Costs'!AB49+'Temp Relocation Living Costs'!AB49</f>
        <v>334362.91530319006</v>
      </c>
      <c r="AK49" s="52">
        <f>'Temp Relocation Housing Costs'!AC49+'Temp Relocation Living Costs'!AC49</f>
        <v>376488.50250679388</v>
      </c>
      <c r="AL49" s="52">
        <f>'Temp Relocation Housing Costs'!AD49+'Temp Relocation Living Costs'!AD49</f>
        <v>256616.77174126529</v>
      </c>
      <c r="AM49" s="52">
        <f>'Temp Relocation Housing Costs'!AE49+'Temp Relocation Living Costs'!AE49</f>
        <v>255555.98600217362</v>
      </c>
      <c r="AN49" s="52">
        <f>'Temp Relocation Housing Costs'!AF49+'Temp Relocation Living Costs'!AF49</f>
        <v>206727.0902019878</v>
      </c>
      <c r="AO49" s="52">
        <f>'Temp Relocation Housing Costs'!AG49+'Temp Relocation Living Costs'!AG49</f>
        <v>81979.203544529577</v>
      </c>
      <c r="AP49" s="53">
        <f>'Temp Relocation Housing Costs'!AH49+'Temp Relocation Living Costs'!AH49</f>
        <v>167595960.84359938</v>
      </c>
      <c r="AQ49" s="53">
        <f>'Temp Relocation Housing Costs'!AI49+'Temp Relocation Living Costs'!AI49</f>
        <v>316374147.81594706</v>
      </c>
      <c r="AR49" s="53">
        <f>'Temp Relocation Housing Costs'!AJ49+'Temp Relocation Living Costs'!AJ49</f>
        <v>250077789.64643201</v>
      </c>
      <c r="AS49" s="53">
        <f>'Temp Relocation Housing Costs'!AK49+'Temp Relocation Living Costs'!AK49</f>
        <v>112814818.96850424</v>
      </c>
      <c r="AT49" s="53">
        <f>'Temp Relocation Housing Costs'!AL49+'Temp Relocation Living Costs'!AL49</f>
        <v>71182311.575057894</v>
      </c>
      <c r="AU49" s="53">
        <f>'Temp Relocation Housing Costs'!AM49+'Temp Relocation Living Costs'!AM49</f>
        <v>37637184.390815973</v>
      </c>
      <c r="AW49" s="68">
        <v>2068</v>
      </c>
      <c r="AX49" s="55">
        <f t="shared" si="5"/>
        <v>0</v>
      </c>
      <c r="AY49" s="56">
        <f t="shared" si="6"/>
        <v>1511730.4692999404</v>
      </c>
      <c r="AZ49" s="57">
        <f t="shared" si="7"/>
        <v>955682213.24035645</v>
      </c>
      <c r="BA49" s="58">
        <f t="shared" si="8"/>
        <v>957193943.70965636</v>
      </c>
    </row>
    <row r="50" spans="1:53" x14ac:dyDescent="0.35">
      <c r="A50">
        <v>2069</v>
      </c>
      <c r="B50" s="51">
        <f>'Temp Relocation Housing Costs'!B50+'Temp Relocation Living Costs'!B50</f>
        <v>0</v>
      </c>
      <c r="C50" s="51">
        <f>'Temp Relocation Housing Costs'!C50+'Temp Relocation Living Costs'!C50</f>
        <v>0</v>
      </c>
      <c r="D50" s="51">
        <f>'Temp Relocation Housing Costs'!D50+'Temp Relocation Living Costs'!D50</f>
        <v>0</v>
      </c>
      <c r="E50" s="51">
        <f>'Temp Relocation Housing Costs'!E50+'Temp Relocation Living Costs'!E50</f>
        <v>0</v>
      </c>
      <c r="F50" s="51">
        <f>'Temp Relocation Housing Costs'!F50+'Temp Relocation Living Costs'!F50</f>
        <v>0</v>
      </c>
      <c r="G50" s="51">
        <f>'Temp Relocation Housing Costs'!G50+'Temp Relocation Living Costs'!G50</f>
        <v>0</v>
      </c>
      <c r="H50" s="52">
        <f>'Temp Relocation Housing Costs'!H50+'Temp Relocation Living Costs'!H50</f>
        <v>361320.12282811297</v>
      </c>
      <c r="I50" s="52">
        <f>'Temp Relocation Housing Costs'!I50+'Temp Relocation Living Costs'!I50</f>
        <v>414764.91240486741</v>
      </c>
      <c r="J50" s="52">
        <f>'Temp Relocation Housing Costs'!J50+'Temp Relocation Living Costs'!J50</f>
        <v>285706.65503884433</v>
      </c>
      <c r="K50" s="52">
        <f>'Temp Relocation Housing Costs'!K50+'Temp Relocation Living Costs'!K50</f>
        <v>257761.11121891194</v>
      </c>
      <c r="L50" s="52">
        <f>'Temp Relocation Housing Costs'!L50+'Temp Relocation Living Costs'!L50</f>
        <v>212311.22469831342</v>
      </c>
      <c r="M50" s="52">
        <f>'Temp Relocation Housing Costs'!M50+'Temp Relocation Living Costs'!M50</f>
        <v>90171.382237645419</v>
      </c>
      <c r="N50" s="53">
        <f>'Temp Relocation Housing Costs'!N50+'Temp Relocation Living Costs'!N50</f>
        <v>182522684.9456349</v>
      </c>
      <c r="O50" s="53">
        <f>'Temp Relocation Housing Costs'!O50+'Temp Relocation Living Costs'!O50</f>
        <v>351261486.58476543</v>
      </c>
      <c r="P50" s="53">
        <f>'Temp Relocation Housing Costs'!P50+'Temp Relocation Living Costs'!P50</f>
        <v>280601311.49689925</v>
      </c>
      <c r="Q50" s="53">
        <f>'Temp Relocation Housing Costs'!Q50+'Temp Relocation Living Costs'!Q50</f>
        <v>114677110.90455838</v>
      </c>
      <c r="R50" s="53">
        <f>'Temp Relocation Housing Costs'!R50+'Temp Relocation Living Costs'!R50</f>
        <v>73676147.040893465</v>
      </c>
      <c r="S50" s="53">
        <f>'Temp Relocation Housing Costs'!S50+'Temp Relocation Living Costs'!S50</f>
        <v>41721644.100927904</v>
      </c>
      <c r="U50" s="68">
        <v>2069</v>
      </c>
      <c r="V50" s="55">
        <f t="shared" si="0"/>
        <v>0</v>
      </c>
      <c r="W50" s="56">
        <f t="shared" si="1"/>
        <v>1622035.4084266955</v>
      </c>
      <c r="X50" s="57">
        <f t="shared" si="2"/>
        <v>1044460385.0736794</v>
      </c>
      <c r="Y50" s="58">
        <f t="shared" si="3"/>
        <v>1046082420.4821061</v>
      </c>
      <c r="Z50" s="96">
        <f t="shared" si="4"/>
        <v>82242247.672552913</v>
      </c>
      <c r="AC50">
        <v>2069</v>
      </c>
      <c r="AD50" s="51">
        <f>'Temp Relocation Housing Costs'!V50+'Temp Relocation Living Costs'!V50</f>
        <v>0</v>
      </c>
      <c r="AE50" s="51">
        <f>'Temp Relocation Housing Costs'!W50+'Temp Relocation Living Costs'!W50</f>
        <v>0</v>
      </c>
      <c r="AF50" s="51">
        <f>'Temp Relocation Housing Costs'!X50+'Temp Relocation Living Costs'!X50</f>
        <v>0</v>
      </c>
      <c r="AG50" s="51">
        <f>'Temp Relocation Housing Costs'!Y50+'Temp Relocation Living Costs'!Y50</f>
        <v>0</v>
      </c>
      <c r="AH50" s="51">
        <f>'Temp Relocation Housing Costs'!Z50+'Temp Relocation Living Costs'!Z50</f>
        <v>0</v>
      </c>
      <c r="AI50" s="51">
        <f>'Temp Relocation Housing Costs'!AA50+'Temp Relocation Living Costs'!AA50</f>
        <v>0</v>
      </c>
      <c r="AJ50" s="52">
        <f>'Temp Relocation Housing Costs'!AB50+'Temp Relocation Living Costs'!AB50</f>
        <v>336380.24391944415</v>
      </c>
      <c r="AK50" s="52">
        <f>'Temp Relocation Housing Costs'!AC50+'Temp Relocation Living Costs'!AC50</f>
        <v>378759.9895498738</v>
      </c>
      <c r="AL50" s="52">
        <f>'Temp Relocation Housing Costs'!AD50+'Temp Relocation Living Costs'!AD50</f>
        <v>258165.03063407636</v>
      </c>
      <c r="AM50" s="52">
        <f>'Temp Relocation Housing Costs'!AE50+'Temp Relocation Living Costs'!AE50</f>
        <v>257097.84480296116</v>
      </c>
      <c r="AN50" s="52">
        <f>'Temp Relocation Housing Costs'!AF50+'Temp Relocation Living Costs'!AF50</f>
        <v>207974.34716659843</v>
      </c>
      <c r="AO50" s="52">
        <f>'Temp Relocation Housing Costs'!AG50+'Temp Relocation Living Costs'!AG50</f>
        <v>82473.812801953187</v>
      </c>
      <c r="AP50" s="53">
        <f>'Temp Relocation Housing Costs'!AH50+'Temp Relocation Living Costs'!AH50</f>
        <v>169924179.15249157</v>
      </c>
      <c r="AQ50" s="53">
        <f>'Temp Relocation Housing Costs'!AI50+'Temp Relocation Living Costs'!AI50</f>
        <v>320769170.70132941</v>
      </c>
      <c r="AR50" s="53">
        <f>'Temp Relocation Housing Costs'!AJ50+'Temp Relocation Living Costs'!AJ50</f>
        <v>253551833.32607332</v>
      </c>
      <c r="AS50" s="53">
        <f>'Temp Relocation Housing Costs'!AK50+'Temp Relocation Living Costs'!AK50</f>
        <v>114382025.75388698</v>
      </c>
      <c r="AT50" s="53">
        <f>'Temp Relocation Housing Costs'!AL50+'Temp Relocation Living Costs'!AL50</f>
        <v>72171165.723118052</v>
      </c>
      <c r="AU50" s="53">
        <f>'Temp Relocation Housing Costs'!AM50+'Temp Relocation Living Costs'!AM50</f>
        <v>38160034.591696568</v>
      </c>
      <c r="AW50" s="68">
        <v>2069</v>
      </c>
      <c r="AX50" s="55">
        <f t="shared" si="5"/>
        <v>0</v>
      </c>
      <c r="AY50" s="56">
        <f t="shared" si="6"/>
        <v>1520851.2688749072</v>
      </c>
      <c r="AZ50" s="57">
        <f t="shared" si="7"/>
        <v>968958409.24859595</v>
      </c>
      <c r="BA50" s="58">
        <f t="shared" si="8"/>
        <v>970479260.51747084</v>
      </c>
    </row>
    <row r="51" spans="1:53" x14ac:dyDescent="0.35">
      <c r="A51">
        <v>2070</v>
      </c>
      <c r="B51" s="51">
        <f>'Temp Relocation Housing Costs'!B51+'Temp Relocation Living Costs'!B51</f>
        <v>0</v>
      </c>
      <c r="C51" s="51">
        <f>'Temp Relocation Housing Costs'!C51+'Temp Relocation Living Costs'!C51</f>
        <v>0</v>
      </c>
      <c r="D51" s="51">
        <f>'Temp Relocation Housing Costs'!D51+'Temp Relocation Living Costs'!D51</f>
        <v>0</v>
      </c>
      <c r="E51" s="51">
        <f>'Temp Relocation Housing Costs'!E51+'Temp Relocation Living Costs'!E51</f>
        <v>0</v>
      </c>
      <c r="F51" s="51">
        <f>'Temp Relocation Housing Costs'!F51+'Temp Relocation Living Costs'!F51</f>
        <v>0</v>
      </c>
      <c r="G51" s="51">
        <f>'Temp Relocation Housing Costs'!G51+'Temp Relocation Living Costs'!G51</f>
        <v>0</v>
      </c>
      <c r="H51" s="52">
        <f>'Temp Relocation Housing Costs'!H51+'Temp Relocation Living Costs'!H51</f>
        <v>359959.35145838518</v>
      </c>
      <c r="I51" s="52">
        <f>'Temp Relocation Housing Costs'!I51+'Temp Relocation Living Costs'!I51</f>
        <v>413202.86207246257</v>
      </c>
      <c r="J51" s="52">
        <f>'Temp Relocation Housing Costs'!J51+'Temp Relocation Living Costs'!J51</f>
        <v>284630.65231506986</v>
      </c>
      <c r="K51" s="52">
        <f>'Temp Relocation Housing Costs'!K51+'Temp Relocation Living Costs'!K51</f>
        <v>256790.35449041717</v>
      </c>
      <c r="L51" s="52">
        <f>'Temp Relocation Housing Costs'!L51+'Temp Relocation Living Costs'!L51</f>
        <v>211511.63724721884</v>
      </c>
      <c r="M51" s="52">
        <f>'Temp Relocation Housing Costs'!M51+'Temp Relocation Living Costs'!M51</f>
        <v>89831.786882818895</v>
      </c>
      <c r="N51" s="53">
        <f>'Temp Relocation Housing Costs'!N51+'Temp Relocation Living Costs'!N51</f>
        <v>183255667.65323994</v>
      </c>
      <c r="O51" s="53">
        <f>'Temp Relocation Housing Costs'!O51+'Temp Relocation Living Costs'!O51</f>
        <v>352672098.06898135</v>
      </c>
      <c r="P51" s="53">
        <f>'Temp Relocation Housing Costs'!P51+'Temp Relocation Living Costs'!P51</f>
        <v>281728162.71059775</v>
      </c>
      <c r="Q51" s="53">
        <f>'Temp Relocation Housing Costs'!Q51+'Temp Relocation Living Costs'!Q51</f>
        <v>115137636.341581</v>
      </c>
      <c r="R51" s="53">
        <f>'Temp Relocation Housing Costs'!R51+'Temp Relocation Living Costs'!R51</f>
        <v>73972018.985578179</v>
      </c>
      <c r="S51" s="53">
        <f>'Temp Relocation Housing Costs'!S51+'Temp Relocation Living Costs'!S51</f>
        <v>41889191.732982181</v>
      </c>
      <c r="U51" s="68">
        <v>2070</v>
      </c>
      <c r="V51" s="55">
        <f t="shared" si="0"/>
        <v>0</v>
      </c>
      <c r="W51" s="56">
        <f t="shared" si="1"/>
        <v>1615926.6444663724</v>
      </c>
      <c r="X51" s="57">
        <f t="shared" si="2"/>
        <v>1048654775.4929603</v>
      </c>
      <c r="Y51" s="58">
        <f t="shared" si="3"/>
        <v>1050270702.1374267</v>
      </c>
      <c r="Z51" s="96">
        <f t="shared" si="4"/>
        <v>78222363.930039212</v>
      </c>
      <c r="AC51">
        <v>2070</v>
      </c>
      <c r="AD51" s="51">
        <f>'Temp Relocation Housing Costs'!V51+'Temp Relocation Living Costs'!V51</f>
        <v>0</v>
      </c>
      <c r="AE51" s="51">
        <f>'Temp Relocation Housing Costs'!W51+'Temp Relocation Living Costs'!W51</f>
        <v>0</v>
      </c>
      <c r="AF51" s="51">
        <f>'Temp Relocation Housing Costs'!X51+'Temp Relocation Living Costs'!X51</f>
        <v>0</v>
      </c>
      <c r="AG51" s="51">
        <f>'Temp Relocation Housing Costs'!Y51+'Temp Relocation Living Costs'!Y51</f>
        <v>0</v>
      </c>
      <c r="AH51" s="51">
        <f>'Temp Relocation Housing Costs'!Z51+'Temp Relocation Living Costs'!Z51</f>
        <v>0</v>
      </c>
      <c r="AI51" s="51">
        <f>'Temp Relocation Housing Costs'!AA51+'Temp Relocation Living Costs'!AA51</f>
        <v>0</v>
      </c>
      <c r="AJ51" s="52">
        <f>'Temp Relocation Housing Costs'!AB51+'Temp Relocation Living Costs'!AB51</f>
        <v>335113.39887996804</v>
      </c>
      <c r="AK51" s="52">
        <f>'Temp Relocation Housing Costs'!AC51+'Temp Relocation Living Costs'!AC51</f>
        <v>377333.53772166197</v>
      </c>
      <c r="AL51" s="52">
        <f>'Temp Relocation Housing Costs'!AD51+'Temp Relocation Living Costs'!AD51</f>
        <v>257192.7527005861</v>
      </c>
      <c r="AM51" s="52">
        <f>'Temp Relocation Housing Costs'!AE51+'Temp Relocation Living Costs'!AE51</f>
        <v>256129.58600882519</v>
      </c>
      <c r="AN51" s="52">
        <f>'Temp Relocation Housing Costs'!AF51+'Temp Relocation Living Costs'!AF51</f>
        <v>207191.09287384822</v>
      </c>
      <c r="AO51" s="52">
        <f>'Temp Relocation Housing Costs'!AG51+'Temp Relocation Living Costs'!AG51</f>
        <v>82163.207341247646</v>
      </c>
      <c r="AP51" s="53">
        <f>'Temp Relocation Housing Costs'!AH51+'Temp Relocation Living Costs'!AH51</f>
        <v>170606568.22078657</v>
      </c>
      <c r="AQ51" s="53">
        <f>'Temp Relocation Housing Costs'!AI51+'Temp Relocation Living Costs'!AI51</f>
        <v>322057329.78866088</v>
      </c>
      <c r="AR51" s="53">
        <f>'Temp Relocation Housing Costs'!AJ51+'Temp Relocation Living Costs'!AJ51</f>
        <v>254570058.04353741</v>
      </c>
      <c r="AS51" s="53">
        <f>'Temp Relocation Housing Costs'!AK51+'Temp Relocation Living Costs'!AK51</f>
        <v>114841366.17485106</v>
      </c>
      <c r="AT51" s="53">
        <f>'Temp Relocation Housing Costs'!AL51+'Temp Relocation Living Costs'!AL51</f>
        <v>72460993.896961182</v>
      </c>
      <c r="AU51" s="53">
        <f>'Temp Relocation Housing Costs'!AM51+'Temp Relocation Living Costs'!AM51</f>
        <v>38313279.354042962</v>
      </c>
      <c r="AW51" s="68">
        <v>2070</v>
      </c>
      <c r="AX51" s="55">
        <f t="shared" si="5"/>
        <v>0</v>
      </c>
      <c r="AY51" s="56">
        <f t="shared" si="6"/>
        <v>1515123.5755261371</v>
      </c>
      <c r="AZ51" s="57">
        <f t="shared" si="7"/>
        <v>972849595.47884011</v>
      </c>
      <c r="BA51" s="58">
        <f t="shared" si="8"/>
        <v>974364719.05436623</v>
      </c>
    </row>
    <row r="52" spans="1:53" x14ac:dyDescent="0.35">
      <c r="A52">
        <v>2071</v>
      </c>
      <c r="B52" s="51">
        <f>'Temp Relocation Housing Costs'!B52+'Temp Relocation Living Costs'!B52</f>
        <v>0</v>
      </c>
      <c r="C52" s="51">
        <f>'Temp Relocation Housing Costs'!C52+'Temp Relocation Living Costs'!C52</f>
        <v>0</v>
      </c>
      <c r="D52" s="51">
        <f>'Temp Relocation Housing Costs'!D52+'Temp Relocation Living Costs'!D52</f>
        <v>0</v>
      </c>
      <c r="E52" s="51">
        <f>'Temp Relocation Housing Costs'!E52+'Temp Relocation Living Costs'!E52</f>
        <v>0</v>
      </c>
      <c r="F52" s="51">
        <f>'Temp Relocation Housing Costs'!F52+'Temp Relocation Living Costs'!F52</f>
        <v>0</v>
      </c>
      <c r="G52" s="51">
        <f>'Temp Relocation Housing Costs'!G52+'Temp Relocation Living Costs'!G52</f>
        <v>0</v>
      </c>
      <c r="H52" s="52">
        <f>'Temp Relocation Housing Costs'!H52+'Temp Relocation Living Costs'!H52</f>
        <v>362131.11234199512</v>
      </c>
      <c r="I52" s="52">
        <f>'Temp Relocation Housing Costs'!I52+'Temp Relocation Living Costs'!I52</f>
        <v>415695.85971013713</v>
      </c>
      <c r="J52" s="52">
        <f>'Temp Relocation Housing Costs'!J52+'Temp Relocation Living Costs'!J52</f>
        <v>286347.92876439617</v>
      </c>
      <c r="K52" s="52">
        <f>'Temp Relocation Housing Costs'!K52+'Temp Relocation Living Costs'!K52</f>
        <v>258339.66066877075</v>
      </c>
      <c r="L52" s="52">
        <f>'Temp Relocation Housing Costs'!L52+'Temp Relocation Living Costs'!L52</f>
        <v>212787.76106047913</v>
      </c>
      <c r="M52" s="52">
        <f>'Temp Relocation Housing Costs'!M52+'Temp Relocation Living Costs'!M52</f>
        <v>90373.773526773191</v>
      </c>
      <c r="N52" s="53">
        <f>'Temp Relocation Housing Costs'!N52+'Temp Relocation Living Costs'!N52</f>
        <v>185801428.29383612</v>
      </c>
      <c r="O52" s="53">
        <f>'Temp Relocation Housing Costs'!O52+'Temp Relocation Living Costs'!O52</f>
        <v>357571366.71260858</v>
      </c>
      <c r="P52" s="53">
        <f>'Temp Relocation Housing Costs'!P52+'Temp Relocation Living Costs'!P52</f>
        <v>285641888.69332272</v>
      </c>
      <c r="Q52" s="53">
        <f>'Temp Relocation Housing Costs'!Q52+'Temp Relocation Living Costs'!Q52</f>
        <v>116737111.36248079</v>
      </c>
      <c r="R52" s="53">
        <f>'Temp Relocation Housing Costs'!R52+'Temp Relocation Living Costs'!R52</f>
        <v>74999627.336525604</v>
      </c>
      <c r="S52" s="53">
        <f>'Temp Relocation Housing Costs'!S52+'Temp Relocation Living Costs'!S52</f>
        <v>42471110.191198707</v>
      </c>
      <c r="U52" s="68">
        <v>2071</v>
      </c>
      <c r="V52" s="55">
        <f t="shared" si="0"/>
        <v>0</v>
      </c>
      <c r="W52" s="56">
        <f t="shared" si="1"/>
        <v>1625676.0960725513</v>
      </c>
      <c r="X52" s="57">
        <f t="shared" si="2"/>
        <v>1063222532.5899724</v>
      </c>
      <c r="Y52" s="58">
        <f t="shared" si="3"/>
        <v>1064848208.6860449</v>
      </c>
      <c r="Z52" s="96">
        <f t="shared" si="4"/>
        <v>75130799.22551465</v>
      </c>
      <c r="AC52">
        <v>2071</v>
      </c>
      <c r="AD52" s="51">
        <f>'Temp Relocation Housing Costs'!V52+'Temp Relocation Living Costs'!V52</f>
        <v>0</v>
      </c>
      <c r="AE52" s="51">
        <f>'Temp Relocation Housing Costs'!W52+'Temp Relocation Living Costs'!W52</f>
        <v>0</v>
      </c>
      <c r="AF52" s="51">
        <f>'Temp Relocation Housing Costs'!X52+'Temp Relocation Living Costs'!X52</f>
        <v>0</v>
      </c>
      <c r="AG52" s="51">
        <f>'Temp Relocation Housing Costs'!Y52+'Temp Relocation Living Costs'!Y52</f>
        <v>0</v>
      </c>
      <c r="AH52" s="51">
        <f>'Temp Relocation Housing Costs'!Z52+'Temp Relocation Living Costs'!Z52</f>
        <v>0</v>
      </c>
      <c r="AI52" s="51">
        <f>'Temp Relocation Housing Costs'!AA52+'Temp Relocation Living Costs'!AA52</f>
        <v>0</v>
      </c>
      <c r="AJ52" s="52">
        <f>'Temp Relocation Housing Costs'!AB52+'Temp Relocation Living Costs'!AB52</f>
        <v>337135.25542658218</v>
      </c>
      <c r="AK52" s="52">
        <f>'Temp Relocation Housing Costs'!AC52+'Temp Relocation Living Costs'!AC52</f>
        <v>379610.12315826159</v>
      </c>
      <c r="AL52" s="52">
        <f>'Temp Relocation Housing Costs'!AD52+'Temp Relocation Living Costs'!AD52</f>
        <v>258744.4866883269</v>
      </c>
      <c r="AM52" s="52">
        <f>'Temp Relocation Housing Costs'!AE52+'Temp Relocation Living Costs'!AE52</f>
        <v>257674.90553942087</v>
      </c>
      <c r="AN52" s="52">
        <f>'Temp Relocation Housing Costs'!AF52+'Temp Relocation Living Costs'!AF52</f>
        <v>208441.14932914719</v>
      </c>
      <c r="AO52" s="52">
        <f>'Temp Relocation Housing Costs'!AG52+'Temp Relocation Living Costs'!AG52</f>
        <v>82658.926758044894</v>
      </c>
      <c r="AP52" s="53">
        <f>'Temp Relocation Housing Costs'!AH52+'Temp Relocation Living Costs'!AH52</f>
        <v>172976609.44224277</v>
      </c>
      <c r="AQ52" s="53">
        <f>'Temp Relocation Housing Costs'!AI52+'Temp Relocation Living Costs'!AI52</f>
        <v>326531302.59774667</v>
      </c>
      <c r="AR52" s="53">
        <f>'Temp Relocation Housing Costs'!AJ52+'Temp Relocation Living Costs'!AJ52</f>
        <v>258106507.65156704</v>
      </c>
      <c r="AS52" s="53">
        <f>'Temp Relocation Housing Costs'!AK52+'Temp Relocation Living Costs'!AK52</f>
        <v>116436725.45439836</v>
      </c>
      <c r="AT52" s="53">
        <f>'Temp Relocation Housing Costs'!AL52+'Temp Relocation Living Costs'!AL52</f>
        <v>73467611.310783356</v>
      </c>
      <c r="AU52" s="53">
        <f>'Temp Relocation Housing Costs'!AM52+'Temp Relocation Living Costs'!AM52</f>
        <v>38845521.766191699</v>
      </c>
      <c r="AW52" s="68">
        <v>2071</v>
      </c>
      <c r="AX52" s="55">
        <f t="shared" si="5"/>
        <v>0</v>
      </c>
      <c r="AY52" s="56">
        <f t="shared" si="6"/>
        <v>1524264.8468997837</v>
      </c>
      <c r="AZ52" s="57">
        <f t="shared" si="7"/>
        <v>986364278.22292995</v>
      </c>
      <c r="BA52" s="58">
        <f t="shared" si="8"/>
        <v>987888543.0698297</v>
      </c>
    </row>
    <row r="53" spans="1:53" x14ac:dyDescent="0.35">
      <c r="A53">
        <v>2072</v>
      </c>
      <c r="B53" s="51">
        <f>'Temp Relocation Housing Costs'!B53+'Temp Relocation Living Costs'!B53</f>
        <v>0</v>
      </c>
      <c r="C53" s="51">
        <f>'Temp Relocation Housing Costs'!C53+'Temp Relocation Living Costs'!C53</f>
        <v>0</v>
      </c>
      <c r="D53" s="51">
        <f>'Temp Relocation Housing Costs'!D53+'Temp Relocation Living Costs'!D53</f>
        <v>0</v>
      </c>
      <c r="E53" s="51">
        <f>'Temp Relocation Housing Costs'!E53+'Temp Relocation Living Costs'!E53</f>
        <v>0</v>
      </c>
      <c r="F53" s="51">
        <f>'Temp Relocation Housing Costs'!F53+'Temp Relocation Living Costs'!F53</f>
        <v>0</v>
      </c>
      <c r="G53" s="51">
        <f>'Temp Relocation Housing Costs'!G53+'Temp Relocation Living Costs'!G53</f>
        <v>0</v>
      </c>
      <c r="H53" s="52">
        <f>'Temp Relocation Housing Costs'!H53+'Temp Relocation Living Costs'!H53</f>
        <v>364315.97621991945</v>
      </c>
      <c r="I53" s="52">
        <f>'Temp Relocation Housing Costs'!I53+'Temp Relocation Living Costs'!I53</f>
        <v>418203.89847601275</v>
      </c>
      <c r="J53" s="52">
        <f>'Temp Relocation Housing Costs'!J53+'Temp Relocation Living Costs'!J53</f>
        <v>288075.56614421058</v>
      </c>
      <c r="K53" s="52">
        <f>'Temp Relocation Housing Costs'!K53+'Temp Relocation Living Costs'!K53</f>
        <v>259898.31435411706</v>
      </c>
      <c r="L53" s="52">
        <f>'Temp Relocation Housing Costs'!L53+'Temp Relocation Living Costs'!L53</f>
        <v>214071.58417581089</v>
      </c>
      <c r="M53" s="52">
        <f>'Temp Relocation Housing Costs'!M53+'Temp Relocation Living Costs'!M53</f>
        <v>90919.030166042256</v>
      </c>
      <c r="N53" s="53">
        <f>'Temp Relocation Housing Costs'!N53+'Temp Relocation Living Costs'!N53</f>
        <v>188382554.26485944</v>
      </c>
      <c r="O53" s="53">
        <f>'Temp Relocation Housing Costs'!O53+'Temp Relocation Living Costs'!O53</f>
        <v>362538695.27187377</v>
      </c>
      <c r="P53" s="53">
        <f>'Temp Relocation Housing Costs'!P53+'Temp Relocation Living Costs'!P53</f>
        <v>289609983.57875353</v>
      </c>
      <c r="Q53" s="53">
        <f>'Temp Relocation Housing Costs'!Q53+'Temp Relocation Living Costs'!Q53</f>
        <v>118358806.05388778</v>
      </c>
      <c r="R53" s="53">
        <f>'Temp Relocation Housing Costs'!R53+'Temp Relocation Living Costs'!R53</f>
        <v>76041511.07075201</v>
      </c>
      <c r="S53" s="53">
        <f>'Temp Relocation Housing Costs'!S53+'Temp Relocation Living Costs'!S53</f>
        <v>43061112.57459984</v>
      </c>
      <c r="U53" s="68">
        <v>2072</v>
      </c>
      <c r="V53" s="55">
        <f t="shared" si="0"/>
        <v>0</v>
      </c>
      <c r="W53" s="56">
        <f t="shared" si="1"/>
        <v>1635484.369536113</v>
      </c>
      <c r="X53" s="57">
        <f t="shared" si="2"/>
        <v>1077992662.8147264</v>
      </c>
      <c r="Y53" s="58">
        <f t="shared" si="3"/>
        <v>1079628147.1842625</v>
      </c>
      <c r="Z53" s="96">
        <f t="shared" si="4"/>
        <v>72161428.389724672</v>
      </c>
      <c r="AC53">
        <v>2072</v>
      </c>
      <c r="AD53" s="51">
        <f>'Temp Relocation Housing Costs'!V53+'Temp Relocation Living Costs'!V53</f>
        <v>0</v>
      </c>
      <c r="AE53" s="51">
        <f>'Temp Relocation Housing Costs'!W53+'Temp Relocation Living Costs'!W53</f>
        <v>0</v>
      </c>
      <c r="AF53" s="51">
        <f>'Temp Relocation Housing Costs'!X53+'Temp Relocation Living Costs'!X53</f>
        <v>0</v>
      </c>
      <c r="AG53" s="51">
        <f>'Temp Relocation Housing Costs'!Y53+'Temp Relocation Living Costs'!Y53</f>
        <v>0</v>
      </c>
      <c r="AH53" s="51">
        <f>'Temp Relocation Housing Costs'!Z53+'Temp Relocation Living Costs'!Z53</f>
        <v>0</v>
      </c>
      <c r="AI53" s="51">
        <f>'Temp Relocation Housing Costs'!AA53+'Temp Relocation Living Costs'!AA53</f>
        <v>0</v>
      </c>
      <c r="AJ53" s="52">
        <f>'Temp Relocation Housing Costs'!AB53+'Temp Relocation Living Costs'!AB53</f>
        <v>339169.31054212467</v>
      </c>
      <c r="AK53" s="52">
        <f>'Temp Relocation Housing Costs'!AC53+'Temp Relocation Living Costs'!AC53</f>
        <v>381900.44403243053</v>
      </c>
      <c r="AL53" s="52">
        <f>'Temp Relocation Housing Costs'!AD53+'Temp Relocation Living Costs'!AD53</f>
        <v>260305.58283088511</v>
      </c>
      <c r="AM53" s="52">
        <f>'Temp Relocation Housing Costs'!AE53+'Temp Relocation Living Costs'!AE53</f>
        <v>259229.54852416652</v>
      </c>
      <c r="AN53" s="52">
        <f>'Temp Relocation Housing Costs'!AF53+'Temp Relocation Living Costs'!AF53</f>
        <v>209698.74781301408</v>
      </c>
      <c r="AO53" s="52">
        <f>'Temp Relocation Housing Costs'!AG53+'Temp Relocation Living Costs'!AG53</f>
        <v>83157.637023765157</v>
      </c>
      <c r="AP53" s="53">
        <f>'Temp Relocation Housing Costs'!AH53+'Temp Relocation Living Costs'!AH53</f>
        <v>175379574.92593569</v>
      </c>
      <c r="AQ53" s="53">
        <f>'Temp Relocation Housing Costs'!AI53+'Temp Relocation Living Costs'!AI53</f>
        <v>331067427.17561722</v>
      </c>
      <c r="AR53" s="53">
        <f>'Temp Relocation Housing Costs'!AJ53+'Temp Relocation Living Costs'!AJ53</f>
        <v>261692085.0946857</v>
      </c>
      <c r="AS53" s="53">
        <f>'Temp Relocation Housing Costs'!AK53+'Temp Relocation Living Costs'!AK53</f>
        <v>118054247.22918245</v>
      </c>
      <c r="AT53" s="53">
        <f>'Temp Relocation Housing Costs'!AL53+'Temp Relocation Living Costs'!AL53</f>
        <v>74488212.504889488</v>
      </c>
      <c r="AU53" s="53">
        <f>'Temp Relocation Housing Costs'!AM53+'Temp Relocation Living Costs'!AM53</f>
        <v>39385158.011237726</v>
      </c>
      <c r="AW53" s="68">
        <v>2072</v>
      </c>
      <c r="AX53" s="55">
        <f t="shared" si="5"/>
        <v>0</v>
      </c>
      <c r="AY53" s="56">
        <f t="shared" si="6"/>
        <v>1533461.2707663861</v>
      </c>
      <c r="AZ53" s="57">
        <f t="shared" si="7"/>
        <v>1000066704.9415483</v>
      </c>
      <c r="BA53" s="58">
        <f t="shared" si="8"/>
        <v>1001600166.2123147</v>
      </c>
    </row>
    <row r="54" spans="1:53" x14ac:dyDescent="0.35">
      <c r="A54">
        <v>2073</v>
      </c>
      <c r="B54" s="51">
        <f>'Temp Relocation Housing Costs'!B54+'Temp Relocation Living Costs'!B54</f>
        <v>0</v>
      </c>
      <c r="C54" s="51">
        <f>'Temp Relocation Housing Costs'!C54+'Temp Relocation Living Costs'!C54</f>
        <v>0</v>
      </c>
      <c r="D54" s="51">
        <f>'Temp Relocation Housing Costs'!D54+'Temp Relocation Living Costs'!D54</f>
        <v>0</v>
      </c>
      <c r="E54" s="51">
        <f>'Temp Relocation Housing Costs'!E54+'Temp Relocation Living Costs'!E54</f>
        <v>0</v>
      </c>
      <c r="F54" s="51">
        <f>'Temp Relocation Housing Costs'!F54+'Temp Relocation Living Costs'!F54</f>
        <v>0</v>
      </c>
      <c r="G54" s="51">
        <f>'Temp Relocation Housing Costs'!G54+'Temp Relocation Living Costs'!G54</f>
        <v>0</v>
      </c>
      <c r="H54" s="52">
        <f>'Temp Relocation Housing Costs'!H54+'Temp Relocation Living Costs'!H54</f>
        <v>366514.02214711363</v>
      </c>
      <c r="I54" s="52">
        <f>'Temp Relocation Housing Costs'!I54+'Temp Relocation Living Costs'!I54</f>
        <v>420727.06911848567</v>
      </c>
      <c r="J54" s="52">
        <f>'Temp Relocation Housing Costs'!J54+'Temp Relocation Living Costs'!J54</f>
        <v>289813.62696563668</v>
      </c>
      <c r="K54" s="52">
        <f>'Temp Relocation Housing Costs'!K54+'Temp Relocation Living Costs'!K54</f>
        <v>261466.37194324101</v>
      </c>
      <c r="L54" s="52">
        <f>'Temp Relocation Housing Costs'!L54+'Temp Relocation Living Costs'!L54</f>
        <v>215363.15304580092</v>
      </c>
      <c r="M54" s="52">
        <f>'Temp Relocation Housing Costs'!M54+'Temp Relocation Living Costs'!M54</f>
        <v>91467.576529653525</v>
      </c>
      <c r="N54" s="53">
        <f>'Temp Relocation Housing Costs'!N54+'Temp Relocation Living Costs'!N54</f>
        <v>190999536.85625148</v>
      </c>
      <c r="O54" s="53">
        <f>'Temp Relocation Housing Costs'!O54+'Temp Relocation Living Costs'!O54</f>
        <v>367575029.22506225</v>
      </c>
      <c r="P54" s="53">
        <f>'Temp Relocation Housing Costs'!P54+'Temp Relocation Living Costs'!P54</f>
        <v>293633202.65164793</v>
      </c>
      <c r="Q54" s="53">
        <f>'Temp Relocation Housing Costs'!Q54+'Temp Relocation Living Costs'!Q54</f>
        <v>120003029.08817939</v>
      </c>
      <c r="R54" s="53">
        <f>'Temp Relocation Housing Costs'!R54+'Temp Relocation Living Costs'!R54</f>
        <v>77097868.499771237</v>
      </c>
      <c r="S54" s="53">
        <f>'Temp Relocation Housing Costs'!S54+'Temp Relocation Living Costs'!S54</f>
        <v>43659311.183879033</v>
      </c>
      <c r="U54" s="68">
        <v>2073</v>
      </c>
      <c r="V54" s="55">
        <f t="shared" si="0"/>
        <v>0</v>
      </c>
      <c r="W54" s="56">
        <f t="shared" si="1"/>
        <v>1645351.8197499313</v>
      </c>
      <c r="X54" s="57">
        <f t="shared" si="2"/>
        <v>1092967977.5047913</v>
      </c>
      <c r="Y54" s="58">
        <f t="shared" si="3"/>
        <v>1094613329.3245411</v>
      </c>
      <c r="Z54" s="96">
        <f t="shared" si="4"/>
        <v>69309421.406320646</v>
      </c>
      <c r="AC54">
        <v>2073</v>
      </c>
      <c r="AD54" s="51">
        <f>'Temp Relocation Housing Costs'!V54+'Temp Relocation Living Costs'!V54</f>
        <v>0</v>
      </c>
      <c r="AE54" s="51">
        <f>'Temp Relocation Housing Costs'!W54+'Temp Relocation Living Costs'!W54</f>
        <v>0</v>
      </c>
      <c r="AF54" s="51">
        <f>'Temp Relocation Housing Costs'!X54+'Temp Relocation Living Costs'!X54</f>
        <v>0</v>
      </c>
      <c r="AG54" s="51">
        <f>'Temp Relocation Housing Costs'!Y54+'Temp Relocation Living Costs'!Y54</f>
        <v>0</v>
      </c>
      <c r="AH54" s="51">
        <f>'Temp Relocation Housing Costs'!Z54+'Temp Relocation Living Costs'!Z54</f>
        <v>0</v>
      </c>
      <c r="AI54" s="51">
        <f>'Temp Relocation Housing Costs'!AA54+'Temp Relocation Living Costs'!AA54</f>
        <v>0</v>
      </c>
      <c r="AJ54" s="52">
        <f>'Temp Relocation Housing Costs'!AB54+'Temp Relocation Living Costs'!AB54</f>
        <v>341215.6378248359</v>
      </c>
      <c r="AK54" s="52">
        <f>'Temp Relocation Housing Costs'!AC54+'Temp Relocation Living Costs'!AC54</f>
        <v>384204.58321487595</v>
      </c>
      <c r="AL54" s="52">
        <f>'Temp Relocation Housing Costs'!AD54+'Temp Relocation Living Costs'!AD54</f>
        <v>261876.09761342089</v>
      </c>
      <c r="AM54" s="52">
        <f>'Temp Relocation Housing Costs'!AE54+'Temp Relocation Living Costs'!AE54</f>
        <v>260793.57121472791</v>
      </c>
      <c r="AN54" s="52">
        <f>'Temp Relocation Housing Costs'!AF54+'Temp Relocation Living Costs'!AF54</f>
        <v>210963.93382914938</v>
      </c>
      <c r="AO54" s="52">
        <f>'Temp Relocation Housing Costs'!AG54+'Temp Relocation Living Costs'!AG54</f>
        <v>83659.356183247888</v>
      </c>
      <c r="AP54" s="53">
        <f>'Temp Relocation Housing Costs'!AH54+'Temp Relocation Living Costs'!AH54</f>
        <v>177815922.05084842</v>
      </c>
      <c r="AQ54" s="53">
        <f>'Temp Relocation Housing Costs'!AI54+'Temp Relocation Living Costs'!AI54</f>
        <v>335666566.92545545</v>
      </c>
      <c r="AR54" s="53">
        <f>'Temp Relocation Housing Costs'!AJ54+'Temp Relocation Living Costs'!AJ54</f>
        <v>265327472.84951472</v>
      </c>
      <c r="AS54" s="53">
        <f>'Temp Relocation Housing Costs'!AK54+'Temp Relocation Living Costs'!AK54</f>
        <v>119694239.37731043</v>
      </c>
      <c r="AT54" s="53">
        <f>'Temp Relocation Housing Costs'!AL54+'Temp Relocation Living Costs'!AL54</f>
        <v>75522991.739887744</v>
      </c>
      <c r="AU54" s="53">
        <f>'Temp Relocation Housing Costs'!AM54+'Temp Relocation Living Costs'!AM54</f>
        <v>39932290.803214416</v>
      </c>
      <c r="AW54" s="68">
        <v>2073</v>
      </c>
      <c r="AX54" s="55">
        <f t="shared" si="5"/>
        <v>0</v>
      </c>
      <c r="AY54" s="56">
        <f t="shared" si="6"/>
        <v>1542713.1798802579</v>
      </c>
      <c r="AZ54" s="57">
        <f t="shared" si="7"/>
        <v>1013959483.7462311</v>
      </c>
      <c r="BA54" s="58">
        <f t="shared" si="8"/>
        <v>1015502196.9261113</v>
      </c>
    </row>
    <row r="55" spans="1:53" x14ac:dyDescent="0.35">
      <c r="A55">
        <v>2074</v>
      </c>
      <c r="B55" s="51">
        <f>'Temp Relocation Housing Costs'!B55+'Temp Relocation Living Costs'!B55</f>
        <v>0</v>
      </c>
      <c r="C55" s="51">
        <f>'Temp Relocation Housing Costs'!C55+'Temp Relocation Living Costs'!C55</f>
        <v>0</v>
      </c>
      <c r="D55" s="51">
        <f>'Temp Relocation Housing Costs'!D55+'Temp Relocation Living Costs'!D55</f>
        <v>0</v>
      </c>
      <c r="E55" s="51">
        <f>'Temp Relocation Housing Costs'!E55+'Temp Relocation Living Costs'!E55</f>
        <v>0</v>
      </c>
      <c r="F55" s="51">
        <f>'Temp Relocation Housing Costs'!F55+'Temp Relocation Living Costs'!F55</f>
        <v>0</v>
      </c>
      <c r="G55" s="51">
        <f>'Temp Relocation Housing Costs'!G55+'Temp Relocation Living Costs'!G55</f>
        <v>0</v>
      </c>
      <c r="H55" s="52">
        <f>'Temp Relocation Housing Costs'!H55+'Temp Relocation Living Costs'!H55</f>
        <v>368725.3296554996</v>
      </c>
      <c r="I55" s="52">
        <f>'Temp Relocation Housing Costs'!I55+'Temp Relocation Living Costs'!I55</f>
        <v>423265.4629334691</v>
      </c>
      <c r="J55" s="52">
        <f>'Temp Relocation Housing Costs'!J55+'Temp Relocation Living Costs'!J55</f>
        <v>291562.17411694984</v>
      </c>
      <c r="K55" s="52">
        <f>'Temp Relocation Housing Costs'!K55+'Temp Relocation Living Costs'!K55</f>
        <v>263043.89017318864</v>
      </c>
      <c r="L55" s="52">
        <f>'Temp Relocation Housing Costs'!L55+'Temp Relocation Living Costs'!L55</f>
        <v>216662.51440330083</v>
      </c>
      <c r="M55" s="52">
        <f>'Temp Relocation Housing Costs'!M55+'Temp Relocation Living Costs'!M55</f>
        <v>92019.432465666498</v>
      </c>
      <c r="N55" s="53">
        <f>'Temp Relocation Housing Costs'!N55+'Temp Relocation Living Costs'!N55</f>
        <v>193652874.182881</v>
      </c>
      <c r="O55" s="53">
        <f>'Temp Relocation Housing Costs'!O55+'Temp Relocation Living Costs'!O55</f>
        <v>372681327.18490392</v>
      </c>
      <c r="P55" s="53">
        <f>'Temp Relocation Housing Costs'!P55+'Temp Relocation Living Costs'!P55</f>
        <v>297712311.6890679</v>
      </c>
      <c r="Q55" s="53">
        <f>'Temp Relocation Housing Costs'!Q55+'Temp Relocation Living Costs'!Q55</f>
        <v>121670093.42576416</v>
      </c>
      <c r="R55" s="53">
        <f>'Temp Relocation Housing Costs'!R55+'Temp Relocation Living Costs'!R55</f>
        <v>78168900.690011427</v>
      </c>
      <c r="S55" s="53">
        <f>'Temp Relocation Housing Costs'!S55+'Temp Relocation Living Costs'!S55</f>
        <v>44265819.879794374</v>
      </c>
      <c r="U55" s="68">
        <v>2074</v>
      </c>
      <c r="V55" s="55">
        <f t="shared" si="0"/>
        <v>0</v>
      </c>
      <c r="W55" s="56">
        <f t="shared" si="1"/>
        <v>1655278.8037480745</v>
      </c>
      <c r="X55" s="57">
        <f t="shared" si="2"/>
        <v>1108151327.0524228</v>
      </c>
      <c r="Y55" s="58">
        <f t="shared" si="3"/>
        <v>1109806605.8561709</v>
      </c>
      <c r="Z55" s="96">
        <f t="shared" si="4"/>
        <v>66570139.192028865</v>
      </c>
      <c r="AC55">
        <v>2074</v>
      </c>
      <c r="AD55" s="51">
        <f>'Temp Relocation Housing Costs'!V55+'Temp Relocation Living Costs'!V55</f>
        <v>0</v>
      </c>
      <c r="AE55" s="51">
        <f>'Temp Relocation Housing Costs'!W55+'Temp Relocation Living Costs'!W55</f>
        <v>0</v>
      </c>
      <c r="AF55" s="51">
        <f>'Temp Relocation Housing Costs'!X55+'Temp Relocation Living Costs'!X55</f>
        <v>0</v>
      </c>
      <c r="AG55" s="51">
        <f>'Temp Relocation Housing Costs'!Y55+'Temp Relocation Living Costs'!Y55</f>
        <v>0</v>
      </c>
      <c r="AH55" s="51">
        <f>'Temp Relocation Housing Costs'!Z55+'Temp Relocation Living Costs'!Z55</f>
        <v>0</v>
      </c>
      <c r="AI55" s="51">
        <f>'Temp Relocation Housing Costs'!AA55+'Temp Relocation Living Costs'!AA55</f>
        <v>0</v>
      </c>
      <c r="AJ55" s="52">
        <f>'Temp Relocation Housing Costs'!AB55+'Temp Relocation Living Costs'!AB55</f>
        <v>343274.31131700007</v>
      </c>
      <c r="AK55" s="52">
        <f>'Temp Relocation Housing Costs'!AC55+'Temp Relocation Living Costs'!AC55</f>
        <v>386522.62407629308</v>
      </c>
      <c r="AL55" s="52">
        <f>'Temp Relocation Housing Costs'!AD55+'Temp Relocation Living Costs'!AD55</f>
        <v>263456.08786188927</v>
      </c>
      <c r="AM55" s="52">
        <f>'Temp Relocation Housing Costs'!AE55+'Temp Relocation Living Costs'!AE55</f>
        <v>262367.03020215634</v>
      </c>
      <c r="AN55" s="52">
        <f>'Temp Relocation Housing Costs'!AF55+'Temp Relocation Living Costs'!AF55</f>
        <v>212236.75315579376</v>
      </c>
      <c r="AO55" s="52">
        <f>'Temp Relocation Housing Costs'!AG55+'Temp Relocation Living Costs'!AG55</f>
        <v>84164.102390203334</v>
      </c>
      <c r="AP55" s="53">
        <f>'Temp Relocation Housing Costs'!AH55+'Temp Relocation Living Costs'!AH55</f>
        <v>180286114.54980534</v>
      </c>
      <c r="AQ55" s="53">
        <f>'Temp Relocation Housing Costs'!AI55+'Temp Relocation Living Costs'!AI55</f>
        <v>340329597.24471313</v>
      </c>
      <c r="AR55" s="53">
        <f>'Temp Relocation Housing Costs'!AJ55+'Temp Relocation Living Costs'!AJ55</f>
        <v>269013362.87353987</v>
      </c>
      <c r="AS55" s="53">
        <f>'Temp Relocation Housing Costs'!AK55+'Temp Relocation Living Costs'!AK55</f>
        <v>121357014.05388656</v>
      </c>
      <c r="AT55" s="53">
        <f>'Temp Relocation Housing Costs'!AL55+'Temp Relocation Living Costs'!AL55</f>
        <v>76572145.975025952</v>
      </c>
      <c r="AU55" s="53">
        <f>'Temp Relocation Housing Costs'!AM55+'Temp Relocation Living Costs'!AM55</f>
        <v>40487024.283043399</v>
      </c>
      <c r="AW55" s="68">
        <v>2074</v>
      </c>
      <c r="AX55" s="55">
        <f t="shared" si="5"/>
        <v>0</v>
      </c>
      <c r="AY55" s="56">
        <f t="shared" si="6"/>
        <v>1552020.909003336</v>
      </c>
      <c r="AZ55" s="57">
        <f t="shared" si="7"/>
        <v>1028045258.9800143</v>
      </c>
      <c r="BA55" s="58">
        <f t="shared" si="8"/>
        <v>1029597279.8890177</v>
      </c>
    </row>
    <row r="56" spans="1:53" x14ac:dyDescent="0.35">
      <c r="A56">
        <v>2075</v>
      </c>
      <c r="B56" s="51">
        <f>'Temp Relocation Housing Costs'!B56+'Temp Relocation Living Costs'!B56</f>
        <v>0</v>
      </c>
      <c r="C56" s="51">
        <f>'Temp Relocation Housing Costs'!C56+'Temp Relocation Living Costs'!C56</f>
        <v>0</v>
      </c>
      <c r="D56" s="51">
        <f>'Temp Relocation Housing Costs'!D56+'Temp Relocation Living Costs'!D56</f>
        <v>0</v>
      </c>
      <c r="E56" s="51">
        <f>'Temp Relocation Housing Costs'!E56+'Temp Relocation Living Costs'!E56</f>
        <v>0</v>
      </c>
      <c r="F56" s="51">
        <f>'Temp Relocation Housing Costs'!F56+'Temp Relocation Living Costs'!F56</f>
        <v>0</v>
      </c>
      <c r="G56" s="51">
        <f>'Temp Relocation Housing Costs'!G56+'Temp Relocation Living Costs'!G56</f>
        <v>0</v>
      </c>
      <c r="H56" s="52">
        <f>'Temp Relocation Housing Costs'!H56+'Temp Relocation Living Costs'!H56</f>
        <v>370949.97875684279</v>
      </c>
      <c r="I56" s="52">
        <f>'Temp Relocation Housing Costs'!I56+'Temp Relocation Living Costs'!I56</f>
        <v>425819.17176769627</v>
      </c>
      <c r="J56" s="52">
        <f>'Temp Relocation Housing Costs'!J56+'Temp Relocation Living Costs'!J56</f>
        <v>293321.2708658523</v>
      </c>
      <c r="K56" s="52">
        <f>'Temp Relocation Housing Costs'!K56+'Temp Relocation Living Costs'!K56</f>
        <v>264630.92612332082</v>
      </c>
      <c r="L56" s="52">
        <f>'Temp Relocation Housing Costs'!L56+'Temp Relocation Living Costs'!L56</f>
        <v>217969.71526311809</v>
      </c>
      <c r="M56" s="52">
        <f>'Temp Relocation Housing Costs'!M56+'Temp Relocation Living Costs'!M56</f>
        <v>92574.61794189112</v>
      </c>
      <c r="N56" s="53">
        <f>'Temp Relocation Housing Costs'!N56+'Temp Relocation Living Costs'!N56</f>
        <v>196343071.27935472</v>
      </c>
      <c r="O56" s="53">
        <f>'Temp Relocation Housing Costs'!O56+'Temp Relocation Living Costs'!O56</f>
        <v>377858561.0810349</v>
      </c>
      <c r="P56" s="53">
        <f>'Temp Relocation Housing Costs'!P56+'Temp Relocation Living Costs'!P56</f>
        <v>301848087.10613751</v>
      </c>
      <c r="Q56" s="53">
        <f>'Temp Relocation Housing Costs'!Q56+'Temp Relocation Living Costs'!Q56</f>
        <v>123360316.37465039</v>
      </c>
      <c r="R56" s="53">
        <f>'Temp Relocation Housing Costs'!R56+'Temp Relocation Living Costs'!R56</f>
        <v>79254811.501085788</v>
      </c>
      <c r="S56" s="53">
        <f>'Temp Relocation Housing Costs'!S56+'Temp Relocation Living Costs'!S56</f>
        <v>44880754.104840748</v>
      </c>
      <c r="U56" s="68">
        <v>2075</v>
      </c>
      <c r="V56" s="55">
        <f t="shared" si="0"/>
        <v>0</v>
      </c>
      <c r="W56" s="56">
        <f t="shared" si="1"/>
        <v>1665265.6807187214</v>
      </c>
      <c r="X56" s="57">
        <f t="shared" si="2"/>
        <v>1123545601.447104</v>
      </c>
      <c r="Y56" s="58">
        <f t="shared" si="3"/>
        <v>1125210867.1278226</v>
      </c>
      <c r="Z56" s="96">
        <f t="shared" si="4"/>
        <v>63939126.048277162</v>
      </c>
      <c r="AC56">
        <v>2075</v>
      </c>
      <c r="AD56" s="51">
        <f>'Temp Relocation Housing Costs'!V56+'Temp Relocation Living Costs'!V56</f>
        <v>0</v>
      </c>
      <c r="AE56" s="51">
        <f>'Temp Relocation Housing Costs'!W56+'Temp Relocation Living Costs'!W56</f>
        <v>0</v>
      </c>
      <c r="AF56" s="51">
        <f>'Temp Relocation Housing Costs'!X56+'Temp Relocation Living Costs'!X56</f>
        <v>0</v>
      </c>
      <c r="AG56" s="51">
        <f>'Temp Relocation Housing Costs'!Y56+'Temp Relocation Living Costs'!Y56</f>
        <v>0</v>
      </c>
      <c r="AH56" s="51">
        <f>'Temp Relocation Housing Costs'!Z56+'Temp Relocation Living Costs'!Z56</f>
        <v>0</v>
      </c>
      <c r="AI56" s="51">
        <f>'Temp Relocation Housing Costs'!AA56+'Temp Relocation Living Costs'!AA56</f>
        <v>0</v>
      </c>
      <c r="AJ56" s="52">
        <f>'Temp Relocation Housing Costs'!AB56+'Temp Relocation Living Costs'!AB56</f>
        <v>345345.4055076245</v>
      </c>
      <c r="AK56" s="52">
        <f>'Temp Relocation Housing Costs'!AC56+'Temp Relocation Living Costs'!AC56</f>
        <v>388854.65049038158</v>
      </c>
      <c r="AL56" s="52">
        <f>'Temp Relocation Housing Costs'!AD56+'Temp Relocation Living Costs'!AD56</f>
        <v>265045.61074509606</v>
      </c>
      <c r="AM56" s="52">
        <f>'Temp Relocation Housing Costs'!AE56+'Temp Relocation Living Costs'!AE56</f>
        <v>263949.98241893685</v>
      </c>
      <c r="AN56" s="52">
        <f>'Temp Relocation Housing Costs'!AF56+'Temp Relocation Living Costs'!AF56</f>
        <v>213517.25184738403</v>
      </c>
      <c r="AO56" s="52">
        <f>'Temp Relocation Housing Costs'!AG56+'Temp Relocation Living Costs'!AG56</f>
        <v>84671.893907869526</v>
      </c>
      <c r="AP56" s="53">
        <f>'Temp Relocation Housing Costs'!AH56+'Temp Relocation Living Costs'!AH56</f>
        <v>182790622.59773856</v>
      </c>
      <c r="AQ56" s="53">
        <f>'Temp Relocation Housing Costs'!AI56+'Temp Relocation Living Costs'!AI56</f>
        <v>345057405.69173455</v>
      </c>
      <c r="AR56" s="53">
        <f>'Temp Relocation Housing Costs'!AJ56+'Temp Relocation Living Costs'!AJ56</f>
        <v>272750456.73681813</v>
      </c>
      <c r="AS56" s="53">
        <f>'Temp Relocation Housing Costs'!AK56+'Temp Relocation Living Costs'!AK56</f>
        <v>123042887.7504276</v>
      </c>
      <c r="AT56" s="53">
        <f>'Temp Relocation Housing Costs'!AL56+'Temp Relocation Living Costs'!AL56</f>
        <v>77635874.905680716</v>
      </c>
      <c r="AU56" s="53">
        <f>'Temp Relocation Housing Costs'!AM56+'Temp Relocation Living Costs'!AM56</f>
        <v>41049464.038356535</v>
      </c>
      <c r="AW56" s="68">
        <v>2075</v>
      </c>
      <c r="AX56" s="55">
        <f t="shared" si="5"/>
        <v>0</v>
      </c>
      <c r="AY56" s="56">
        <f t="shared" si="6"/>
        <v>1561384.7949172927</v>
      </c>
      <c r="AZ56" s="57">
        <f t="shared" si="7"/>
        <v>1042326711.7207561</v>
      </c>
      <c r="BA56" s="58">
        <f t="shared" si="8"/>
        <v>1043888096.5156734</v>
      </c>
    </row>
    <row r="57" spans="1:53" x14ac:dyDescent="0.35">
      <c r="A57">
        <v>2076</v>
      </c>
      <c r="B57" s="51">
        <f>'Temp Relocation Housing Costs'!B57+'Temp Relocation Living Costs'!B57</f>
        <v>0</v>
      </c>
      <c r="C57" s="51">
        <f>'Temp Relocation Housing Costs'!C57+'Temp Relocation Living Costs'!C57</f>
        <v>0</v>
      </c>
      <c r="D57" s="51">
        <f>'Temp Relocation Housing Costs'!D57+'Temp Relocation Living Costs'!D57</f>
        <v>0</v>
      </c>
      <c r="E57" s="51">
        <f>'Temp Relocation Housing Costs'!E57+'Temp Relocation Living Costs'!E57</f>
        <v>0</v>
      </c>
      <c r="F57" s="51">
        <f>'Temp Relocation Housing Costs'!F57+'Temp Relocation Living Costs'!F57</f>
        <v>0</v>
      </c>
      <c r="G57" s="51">
        <f>'Temp Relocation Housing Costs'!G57+'Temp Relocation Living Costs'!G57</f>
        <v>0</v>
      </c>
      <c r="H57" s="52">
        <f>'Temp Relocation Housing Costs'!H57+'Temp Relocation Living Costs'!H57</f>
        <v>373188.04994564812</v>
      </c>
      <c r="I57" s="52">
        <f>'Temp Relocation Housing Costs'!I57+'Temp Relocation Living Costs'!I57</f>
        <v>428388.28802204423</v>
      </c>
      <c r="J57" s="52">
        <f>'Temp Relocation Housing Costs'!J57+'Temp Relocation Living Costs'!J57</f>
        <v>295090.98086176242</v>
      </c>
      <c r="K57" s="52">
        <f>'Temp Relocation Housing Costs'!K57+'Temp Relocation Living Costs'!K57</f>
        <v>266227.53721737803</v>
      </c>
      <c r="L57" s="52">
        <f>'Temp Relocation Housing Costs'!L57+'Temp Relocation Living Costs'!L57</f>
        <v>219284.80292371678</v>
      </c>
      <c r="M57" s="52">
        <f>'Temp Relocation Housing Costs'!M57+'Temp Relocation Living Costs'!M57</f>
        <v>93133.153046609965</v>
      </c>
      <c r="N57" s="53">
        <f>'Temp Relocation Housing Costs'!N57+'Temp Relocation Living Costs'!N57</f>
        <v>199070640.19614568</v>
      </c>
      <c r="O57" s="53">
        <f>'Temp Relocation Housing Costs'!O57+'Temp Relocation Living Costs'!O57</f>
        <v>383107716.34499443</v>
      </c>
      <c r="P57" s="53">
        <f>'Temp Relocation Housing Costs'!P57+'Temp Relocation Living Costs'!P57</f>
        <v>306041316.1038245</v>
      </c>
      <c r="Q57" s="53">
        <f>'Temp Relocation Housing Costs'!Q57+'Temp Relocation Living Costs'!Q57</f>
        <v>125074019.65084222</v>
      </c>
      <c r="R57" s="53">
        <f>'Temp Relocation Housing Costs'!R57+'Temp Relocation Living Costs'!R57</f>
        <v>80355807.624595135</v>
      </c>
      <c r="S57" s="53">
        <f>'Temp Relocation Housing Costs'!S57+'Temp Relocation Living Costs'!S57</f>
        <v>45504230.905223131</v>
      </c>
      <c r="U57" s="68">
        <v>2076</v>
      </c>
      <c r="V57" s="55">
        <f t="shared" si="0"/>
        <v>0</v>
      </c>
      <c r="W57" s="56">
        <f t="shared" si="1"/>
        <v>1675312.81201716</v>
      </c>
      <c r="X57" s="57">
        <f t="shared" si="2"/>
        <v>1139153730.8256249</v>
      </c>
      <c r="Y57" s="58">
        <f t="shared" si="3"/>
        <v>1140829043.6376421</v>
      </c>
      <c r="Z57" s="96">
        <f t="shared" si="4"/>
        <v>61412102.411272608</v>
      </c>
      <c r="AC57">
        <v>2076</v>
      </c>
      <c r="AD57" s="51">
        <f>'Temp Relocation Housing Costs'!V57+'Temp Relocation Living Costs'!V57</f>
        <v>0</v>
      </c>
      <c r="AE57" s="51">
        <f>'Temp Relocation Housing Costs'!W57+'Temp Relocation Living Costs'!W57</f>
        <v>0</v>
      </c>
      <c r="AF57" s="51">
        <f>'Temp Relocation Housing Costs'!X57+'Temp Relocation Living Costs'!X57</f>
        <v>0</v>
      </c>
      <c r="AG57" s="51">
        <f>'Temp Relocation Housing Costs'!Y57+'Temp Relocation Living Costs'!Y57</f>
        <v>0</v>
      </c>
      <c r="AH57" s="51">
        <f>'Temp Relocation Housing Costs'!Z57+'Temp Relocation Living Costs'!Z57</f>
        <v>0</v>
      </c>
      <c r="AI57" s="51">
        <f>'Temp Relocation Housing Costs'!AA57+'Temp Relocation Living Costs'!AA57</f>
        <v>0</v>
      </c>
      <c r="AJ57" s="52">
        <f>'Temp Relocation Housing Costs'!AB57+'Temp Relocation Living Costs'!AB57</f>
        <v>347428.99533513479</v>
      </c>
      <c r="AK57" s="52">
        <f>'Temp Relocation Housing Costs'!AC57+'Temp Relocation Living Costs'!AC57</f>
        <v>391200.74683688115</v>
      </c>
      <c r="AL57" s="52">
        <f>'Temp Relocation Housing Costs'!AD57+'Temp Relocation Living Costs'!AD57</f>
        <v>266644.72377676639</v>
      </c>
      <c r="AM57" s="52">
        <f>'Temp Relocation Housing Costs'!AE57+'Temp Relocation Living Costs'!AE57</f>
        <v>265542.48514104856</v>
      </c>
      <c r="AN57" s="52">
        <f>'Temp Relocation Housing Costs'!AF57+'Temp Relocation Living Costs'!AF57</f>
        <v>214805.47623621934</v>
      </c>
      <c r="AO57" s="52">
        <f>'Temp Relocation Housing Costs'!AG57+'Temp Relocation Living Costs'!AG57</f>
        <v>85182.749109672906</v>
      </c>
      <c r="AP57" s="53">
        <f>'Temp Relocation Housing Costs'!AH57+'Temp Relocation Living Costs'!AH57</f>
        <v>185329922.90118083</v>
      </c>
      <c r="AQ57" s="53">
        <f>'Temp Relocation Housing Costs'!AI57+'Temp Relocation Living Costs'!AI57</f>
        <v>349850892.15469325</v>
      </c>
      <c r="AR57" s="53">
        <f>'Temp Relocation Housing Costs'!AJ57+'Temp Relocation Living Costs'!AJ57</f>
        <v>276539465.75551391</v>
      </c>
      <c r="AS57" s="53">
        <f>'Temp Relocation Housing Costs'!AK57+'Temp Relocation Living Costs'!AK57</f>
        <v>124752181.35510373</v>
      </c>
      <c r="AT57" s="53">
        <f>'Temp Relocation Housing Costs'!AL57+'Temp Relocation Living Costs'!AL57</f>
        <v>78714381.001367301</v>
      </c>
      <c r="AU57" s="53">
        <f>'Temp Relocation Housing Costs'!AM57+'Temp Relocation Living Costs'!AM57</f>
        <v>41619717.123593494</v>
      </c>
      <c r="AW57" s="68">
        <v>2076</v>
      </c>
      <c r="AX57" s="55">
        <f t="shared" si="5"/>
        <v>0</v>
      </c>
      <c r="AY57" s="56">
        <f t="shared" si="6"/>
        <v>1570805.1764357232</v>
      </c>
      <c r="AZ57" s="57">
        <f t="shared" si="7"/>
        <v>1056806560.2914525</v>
      </c>
      <c r="BA57" s="58">
        <f t="shared" si="8"/>
        <v>1058377365.4678882</v>
      </c>
    </row>
    <row r="58" spans="1:53" x14ac:dyDescent="0.35">
      <c r="A58">
        <v>2077</v>
      </c>
      <c r="B58" s="51">
        <f>'Temp Relocation Housing Costs'!B58+'Temp Relocation Living Costs'!B58</f>
        <v>0</v>
      </c>
      <c r="C58" s="51">
        <f>'Temp Relocation Housing Costs'!C58+'Temp Relocation Living Costs'!C58</f>
        <v>0</v>
      </c>
      <c r="D58" s="51">
        <f>'Temp Relocation Housing Costs'!D58+'Temp Relocation Living Costs'!D58</f>
        <v>0</v>
      </c>
      <c r="E58" s="51">
        <f>'Temp Relocation Housing Costs'!E58+'Temp Relocation Living Costs'!E58</f>
        <v>0</v>
      </c>
      <c r="F58" s="51">
        <f>'Temp Relocation Housing Costs'!F58+'Temp Relocation Living Costs'!F58</f>
        <v>0</v>
      </c>
      <c r="G58" s="51">
        <f>'Temp Relocation Housing Costs'!G58+'Temp Relocation Living Costs'!G58</f>
        <v>0</v>
      </c>
      <c r="H58" s="52">
        <f>'Temp Relocation Housing Costs'!H58+'Temp Relocation Living Costs'!H58</f>
        <v>375439.62420207169</v>
      </c>
      <c r="I58" s="52">
        <f>'Temp Relocation Housing Costs'!I58+'Temp Relocation Living Costs'!I58</f>
        <v>430972.90465487668</v>
      </c>
      <c r="J58" s="52">
        <f>'Temp Relocation Housing Costs'!J58+'Temp Relocation Living Costs'!J58</f>
        <v>296871.36813811783</v>
      </c>
      <c r="K58" s="52">
        <f>'Temp Relocation Housing Costs'!K58+'Temp Relocation Living Costs'!K58</f>
        <v>267833.78122555837</v>
      </c>
      <c r="L58" s="52">
        <f>'Temp Relocation Housing Costs'!L58+'Temp Relocation Living Costs'!L58</f>
        <v>220607.82496892929</v>
      </c>
      <c r="M58" s="52">
        <f>'Temp Relocation Housing Costs'!M58+'Temp Relocation Living Costs'!M58</f>
        <v>93695.057989305322</v>
      </c>
      <c r="N58" s="53">
        <f>'Temp Relocation Housing Costs'!N58+'Temp Relocation Living Costs'!N58</f>
        <v>201836100.0970563</v>
      </c>
      <c r="O58" s="53">
        <f>'Temp Relocation Housing Costs'!O58+'Temp Relocation Living Costs'!O58</f>
        <v>388429792.0977906</v>
      </c>
      <c r="P58" s="53">
        <f>'Temp Relocation Housing Costs'!P58+'Temp Relocation Living Costs'!P58</f>
        <v>310292796.81877637</v>
      </c>
      <c r="Q58" s="53">
        <f>'Temp Relocation Housing Costs'!Q58+'Temp Relocation Living Costs'!Q58</f>
        <v>126811529.43957502</v>
      </c>
      <c r="R58" s="53">
        <f>'Temp Relocation Housing Costs'!R58+'Temp Relocation Living Costs'!R58</f>
        <v>81472098.623469442</v>
      </c>
      <c r="S58" s="53">
        <f>'Temp Relocation Housing Costs'!S58+'Temp Relocation Living Costs'!S58</f>
        <v>46136368.953135058</v>
      </c>
      <c r="U58" s="68">
        <v>2077</v>
      </c>
      <c r="V58" s="55">
        <f t="shared" si="0"/>
        <v>0</v>
      </c>
      <c r="W58" s="56">
        <f t="shared" si="1"/>
        <v>1685420.5611788593</v>
      </c>
      <c r="X58" s="57">
        <f t="shared" si="2"/>
        <v>1154978686.0298026</v>
      </c>
      <c r="Y58" s="58">
        <f t="shared" si="3"/>
        <v>1156664106.5909815</v>
      </c>
      <c r="Z58" s="96">
        <f t="shared" si="4"/>
        <v>58984957.888727814</v>
      </c>
      <c r="AC58">
        <v>2077</v>
      </c>
      <c r="AD58" s="51">
        <f>'Temp Relocation Housing Costs'!V58+'Temp Relocation Living Costs'!V58</f>
        <v>0</v>
      </c>
      <c r="AE58" s="51">
        <f>'Temp Relocation Housing Costs'!W58+'Temp Relocation Living Costs'!W58</f>
        <v>0</v>
      </c>
      <c r="AF58" s="51">
        <f>'Temp Relocation Housing Costs'!X58+'Temp Relocation Living Costs'!X58</f>
        <v>0</v>
      </c>
      <c r="AG58" s="51">
        <f>'Temp Relocation Housing Costs'!Y58+'Temp Relocation Living Costs'!Y58</f>
        <v>0</v>
      </c>
      <c r="AH58" s="51">
        <f>'Temp Relocation Housing Costs'!Z58+'Temp Relocation Living Costs'!Z58</f>
        <v>0</v>
      </c>
      <c r="AI58" s="51">
        <f>'Temp Relocation Housing Costs'!AA58+'Temp Relocation Living Costs'!AA58</f>
        <v>0</v>
      </c>
      <c r="AJ58" s="52">
        <f>'Temp Relocation Housing Costs'!AB58+'Temp Relocation Living Costs'!AB58</f>
        <v>349525.1561900861</v>
      </c>
      <c r="AK58" s="52">
        <f>'Temp Relocation Housing Costs'!AC58+'Temp Relocation Living Costs'!AC58</f>
        <v>393560.99800462334</v>
      </c>
      <c r="AL58" s="52">
        <f>'Temp Relocation Housing Costs'!AD58+'Temp Relocation Living Costs'!AD58</f>
        <v>268253.48481762607</v>
      </c>
      <c r="AM58" s="52">
        <f>'Temp Relocation Housing Costs'!AE58+'Temp Relocation Living Costs'!AE58</f>
        <v>267144.59599003574</v>
      </c>
      <c r="AN58" s="52">
        <f>'Temp Relocation Housing Costs'!AF58+'Temp Relocation Living Costs'!AF58</f>
        <v>216101.47293413803</v>
      </c>
      <c r="AO58" s="52">
        <f>'Temp Relocation Housing Costs'!AG58+'Temp Relocation Living Costs'!AG58</f>
        <v>85696.686479893237</v>
      </c>
      <c r="AP58" s="53">
        <f>'Temp Relocation Housing Costs'!AH58+'Temp Relocation Living Costs'!AH58</f>
        <v>187904498.78900173</v>
      </c>
      <c r="AQ58" s="53">
        <f>'Temp Relocation Housing Costs'!AI58+'Temp Relocation Living Costs'!AI58</f>
        <v>354710969.02287602</v>
      </c>
      <c r="AR58" s="53">
        <f>'Temp Relocation Housing Costs'!AJ58+'Temp Relocation Living Costs'!AJ58</f>
        <v>280381111.12729037</v>
      </c>
      <c r="AS58" s="53">
        <f>'Temp Relocation Housing Costs'!AK58+'Temp Relocation Living Costs'!AK58</f>
        <v>126485220.21381608</v>
      </c>
      <c r="AT58" s="53">
        <f>'Temp Relocation Housing Costs'!AL58+'Temp Relocation Living Costs'!AL58</f>
        <v>79807869.544277474</v>
      </c>
      <c r="AU58" s="53">
        <f>'Temp Relocation Housing Costs'!AM58+'Temp Relocation Living Costs'!AM58</f>
        <v>42197892.080378331</v>
      </c>
      <c r="AW58" s="68">
        <v>2077</v>
      </c>
      <c r="AX58" s="55">
        <f t="shared" si="5"/>
        <v>0</v>
      </c>
      <c r="AY58" s="56">
        <f t="shared" si="6"/>
        <v>1580282.3944164026</v>
      </c>
      <c r="AZ58" s="57">
        <f t="shared" si="7"/>
        <v>1071487560.7776399</v>
      </c>
      <c r="BA58" s="58">
        <f t="shared" si="8"/>
        <v>1073067843.1720563</v>
      </c>
    </row>
    <row r="59" spans="1:53" x14ac:dyDescent="0.35">
      <c r="A59">
        <v>2078</v>
      </c>
      <c r="B59" s="51">
        <f>'Temp Relocation Housing Costs'!B59+'Temp Relocation Living Costs'!B59</f>
        <v>0</v>
      </c>
      <c r="C59" s="51">
        <f>'Temp Relocation Housing Costs'!C59+'Temp Relocation Living Costs'!C59</f>
        <v>0</v>
      </c>
      <c r="D59" s="51">
        <f>'Temp Relocation Housing Costs'!D59+'Temp Relocation Living Costs'!D59</f>
        <v>0</v>
      </c>
      <c r="E59" s="51">
        <f>'Temp Relocation Housing Costs'!E59+'Temp Relocation Living Costs'!E59</f>
        <v>0</v>
      </c>
      <c r="F59" s="51">
        <f>'Temp Relocation Housing Costs'!F59+'Temp Relocation Living Costs'!F59</f>
        <v>0</v>
      </c>
      <c r="G59" s="51">
        <f>'Temp Relocation Housing Costs'!G59+'Temp Relocation Living Costs'!G59</f>
        <v>0</v>
      </c>
      <c r="H59" s="52">
        <f>'Temp Relocation Housing Costs'!H59+'Temp Relocation Living Costs'!H59</f>
        <v>377704.78299485147</v>
      </c>
      <c r="I59" s="52">
        <f>'Temp Relocation Housing Costs'!I59+'Temp Relocation Living Costs'!I59</f>
        <v>433573.11518540769</v>
      </c>
      <c r="J59" s="52">
        <f>'Temp Relocation Housing Costs'!J59+'Temp Relocation Living Costs'!J59</f>
        <v>298662.49711469247</v>
      </c>
      <c r="K59" s="52">
        <f>'Temp Relocation Housing Costs'!K59+'Temp Relocation Living Costs'!K59</f>
        <v>269449.71626660775</v>
      </c>
      <c r="L59" s="52">
        <f>'Temp Relocation Housing Costs'!L59+'Temp Relocation Living Costs'!L59</f>
        <v>221938.82926967795</v>
      </c>
      <c r="M59" s="52">
        <f>'Temp Relocation Housing Costs'!M59+'Temp Relocation Living Costs'!M59</f>
        <v>94260.353101390399</v>
      </c>
      <c r="N59" s="53">
        <f>'Temp Relocation Housing Costs'!N59+'Temp Relocation Living Costs'!N59</f>
        <v>204639977.35803568</v>
      </c>
      <c r="O59" s="53">
        <f>'Temp Relocation Housing Costs'!O59+'Temp Relocation Living Costs'!O59</f>
        <v>393825801.34007305</v>
      </c>
      <c r="P59" s="53">
        <f>'Temp Relocation Housing Costs'!P59+'Temp Relocation Living Costs'!P59</f>
        <v>314603338.47523665</v>
      </c>
      <c r="Q59" s="53">
        <f>'Temp Relocation Housing Costs'!Q59+'Temp Relocation Living Costs'!Q59</f>
        <v>128573176.45740119</v>
      </c>
      <c r="R59" s="53">
        <f>'Temp Relocation Housing Costs'!R59+'Temp Relocation Living Costs'!R59</f>
        <v>82603896.971855924</v>
      </c>
      <c r="S59" s="53">
        <f>'Temp Relocation Housing Costs'!S59+'Temp Relocation Living Costs'!S59</f>
        <v>46777288.569346666</v>
      </c>
      <c r="U59" s="68">
        <v>2078</v>
      </c>
      <c r="V59" s="55">
        <f t="shared" si="0"/>
        <v>0</v>
      </c>
      <c r="W59" s="56">
        <f t="shared" si="1"/>
        <v>1695589.2939326279</v>
      </c>
      <c r="X59" s="57">
        <f t="shared" si="2"/>
        <v>1171023479.1719491</v>
      </c>
      <c r="Y59" s="58">
        <f t="shared" si="3"/>
        <v>1172719068.4658818</v>
      </c>
      <c r="Z59" s="96">
        <f t="shared" si="4"/>
        <v>56653744.571901314</v>
      </c>
      <c r="AC59">
        <v>2078</v>
      </c>
      <c r="AD59" s="51">
        <f>'Temp Relocation Housing Costs'!V59+'Temp Relocation Living Costs'!V59</f>
        <v>0</v>
      </c>
      <c r="AE59" s="51">
        <f>'Temp Relocation Housing Costs'!W59+'Temp Relocation Living Costs'!W59</f>
        <v>0</v>
      </c>
      <c r="AF59" s="51">
        <f>'Temp Relocation Housing Costs'!X59+'Temp Relocation Living Costs'!X59</f>
        <v>0</v>
      </c>
      <c r="AG59" s="51">
        <f>'Temp Relocation Housing Costs'!Y59+'Temp Relocation Living Costs'!Y59</f>
        <v>0</v>
      </c>
      <c r="AH59" s="51">
        <f>'Temp Relocation Housing Costs'!Z59+'Temp Relocation Living Costs'!Z59</f>
        <v>0</v>
      </c>
      <c r="AI59" s="51">
        <f>'Temp Relocation Housing Costs'!AA59+'Temp Relocation Living Costs'!AA59</f>
        <v>0</v>
      </c>
      <c r="AJ59" s="52">
        <f>'Temp Relocation Housing Costs'!AB59+'Temp Relocation Living Costs'!AB59</f>
        <v>351633.96391789155</v>
      </c>
      <c r="AK59" s="52">
        <f>'Temp Relocation Housing Costs'!AC59+'Temp Relocation Living Costs'!AC59</f>
        <v>395935.48939460382</v>
      </c>
      <c r="AL59" s="52">
        <f>'Temp Relocation Housing Costs'!AD59+'Temp Relocation Living Costs'!AD59</f>
        <v>269871.95207749476</v>
      </c>
      <c r="AM59" s="52">
        <f>'Temp Relocation Housing Costs'!AE59+'Temp Relocation Living Costs'!AE59</f>
        <v>268756.37293509452</v>
      </c>
      <c r="AN59" s="52">
        <f>'Temp Relocation Housing Costs'!AF59+'Temp Relocation Living Costs'!AF59</f>
        <v>217405.288834204</v>
      </c>
      <c r="AO59" s="52">
        <f>'Temp Relocation Housing Costs'!AG59+'Temp Relocation Living Costs'!AG59</f>
        <v>86213.724614332532</v>
      </c>
      <c r="AP59" s="53">
        <f>'Temp Relocation Housing Costs'!AH59+'Temp Relocation Living Costs'!AH59</f>
        <v>190514840.30440387</v>
      </c>
      <c r="AQ59" s="53">
        <f>'Temp Relocation Housing Costs'!AI59+'Temp Relocation Living Costs'!AI59</f>
        <v>359638561.36034656</v>
      </c>
      <c r="AR59" s="53">
        <f>'Temp Relocation Housing Costs'!AJ59+'Temp Relocation Living Costs'!AJ59</f>
        <v>284276124.06858242</v>
      </c>
      <c r="AS59" s="53">
        <f>'Temp Relocation Housing Costs'!AK59+'Temp Relocation Living Costs'!AK59</f>
        <v>128242334.19212301</v>
      </c>
      <c r="AT59" s="53">
        <f>'Temp Relocation Housing Costs'!AL59+'Temp Relocation Living Costs'!AL59</f>
        <v>80916548.668352947</v>
      </c>
      <c r="AU59" s="53">
        <f>'Temp Relocation Housing Costs'!AM59+'Temp Relocation Living Costs'!AM59</f>
        <v>42784098.958179384</v>
      </c>
      <c r="AW59" s="68">
        <v>2078</v>
      </c>
      <c r="AX59" s="55">
        <f t="shared" si="5"/>
        <v>0</v>
      </c>
      <c r="AY59" s="56">
        <f t="shared" si="6"/>
        <v>1589816.791773621</v>
      </c>
      <c r="AZ59" s="57">
        <f t="shared" si="7"/>
        <v>1086372507.5519884</v>
      </c>
      <c r="BA59" s="58">
        <f t="shared" si="8"/>
        <v>1087962324.3437619</v>
      </c>
    </row>
    <row r="60" spans="1:53" x14ac:dyDescent="0.35">
      <c r="A60">
        <v>2079</v>
      </c>
      <c r="B60" s="51">
        <f>'Temp Relocation Housing Costs'!B60+'Temp Relocation Living Costs'!B60</f>
        <v>0</v>
      </c>
      <c r="C60" s="51">
        <f>'Temp Relocation Housing Costs'!C60+'Temp Relocation Living Costs'!C60</f>
        <v>0</v>
      </c>
      <c r="D60" s="51">
        <f>'Temp Relocation Housing Costs'!D60+'Temp Relocation Living Costs'!D60</f>
        <v>0</v>
      </c>
      <c r="E60" s="51">
        <f>'Temp Relocation Housing Costs'!E60+'Temp Relocation Living Costs'!E60</f>
        <v>0</v>
      </c>
      <c r="F60" s="51">
        <f>'Temp Relocation Housing Costs'!F60+'Temp Relocation Living Costs'!F60</f>
        <v>0</v>
      </c>
      <c r="G60" s="51">
        <f>'Temp Relocation Housing Costs'!G60+'Temp Relocation Living Costs'!G60</f>
        <v>0</v>
      </c>
      <c r="H60" s="52">
        <f>'Temp Relocation Housing Costs'!H60+'Temp Relocation Living Costs'!H60</f>
        <v>379983.60828425491</v>
      </c>
      <c r="I60" s="52">
        <f>'Temp Relocation Housing Costs'!I60+'Temp Relocation Living Costs'!I60</f>
        <v>436189.01369708579</v>
      </c>
      <c r="J60" s="52">
        <f>'Temp Relocation Housing Costs'!J60+'Temp Relocation Living Costs'!J60</f>
        <v>300464.43259992724</v>
      </c>
      <c r="K60" s="52">
        <f>'Temp Relocation Housing Costs'!K60+'Temp Relocation Living Costs'!K60</f>
        <v>271075.40080992284</v>
      </c>
      <c r="L60" s="52">
        <f>'Temp Relocation Housing Costs'!L60+'Temp Relocation Living Costs'!L60</f>
        <v>223277.86398570696</v>
      </c>
      <c r="M60" s="52">
        <f>'Temp Relocation Housing Costs'!M60+'Temp Relocation Living Costs'!M60</f>
        <v>94829.058836944896</v>
      </c>
      <c r="N60" s="53">
        <f>'Temp Relocation Housing Costs'!N60+'Temp Relocation Living Costs'!N60</f>
        <v>207482805.66736999</v>
      </c>
      <c r="O60" s="53">
        <f>'Temp Relocation Housing Costs'!O60+'Temp Relocation Living Costs'!O60</f>
        <v>399296771.14494663</v>
      </c>
      <c r="P60" s="53">
        <f>'Temp Relocation Housing Costs'!P60+'Temp Relocation Living Costs'!P60</f>
        <v>318973761.53907299</v>
      </c>
      <c r="Q60" s="53">
        <f>'Temp Relocation Housing Costs'!Q60+'Temp Relocation Living Costs'!Q60</f>
        <v>130359296.01513861</v>
      </c>
      <c r="R60" s="53">
        <f>'Temp Relocation Housing Costs'!R60+'Temp Relocation Living Costs'!R60</f>
        <v>83751418.095561251</v>
      </c>
      <c r="S60" s="53">
        <f>'Temp Relocation Housing Costs'!S60+'Temp Relocation Living Costs'!S60</f>
        <v>47427111.746106416</v>
      </c>
      <c r="U60" s="68">
        <v>2079</v>
      </c>
      <c r="V60" s="55">
        <f t="shared" si="0"/>
        <v>0</v>
      </c>
      <c r="W60" s="56">
        <f t="shared" si="1"/>
        <v>1705819.3782138429</v>
      </c>
      <c r="X60" s="57">
        <f t="shared" si="2"/>
        <v>1187291164.2081959</v>
      </c>
      <c r="Y60" s="58">
        <f t="shared" si="3"/>
        <v>1188996983.5864098</v>
      </c>
      <c r="Z60" s="96">
        <f t="shared" si="4"/>
        <v>54414670.612065069</v>
      </c>
      <c r="AC60">
        <v>2079</v>
      </c>
      <c r="AD60" s="51">
        <f>'Temp Relocation Housing Costs'!V60+'Temp Relocation Living Costs'!V60</f>
        <v>0</v>
      </c>
      <c r="AE60" s="51">
        <f>'Temp Relocation Housing Costs'!W60+'Temp Relocation Living Costs'!W60</f>
        <v>0</v>
      </c>
      <c r="AF60" s="51">
        <f>'Temp Relocation Housing Costs'!X60+'Temp Relocation Living Costs'!X60</f>
        <v>0</v>
      </c>
      <c r="AG60" s="51">
        <f>'Temp Relocation Housing Costs'!Y60+'Temp Relocation Living Costs'!Y60</f>
        <v>0</v>
      </c>
      <c r="AH60" s="51">
        <f>'Temp Relocation Housing Costs'!Z60+'Temp Relocation Living Costs'!Z60</f>
        <v>0</v>
      </c>
      <c r="AI60" s="51">
        <f>'Temp Relocation Housing Costs'!AA60+'Temp Relocation Living Costs'!AA60</f>
        <v>0</v>
      </c>
      <c r="AJ60" s="52">
        <f>'Temp Relocation Housing Costs'!AB60+'Temp Relocation Living Costs'!AB60</f>
        <v>353755.4948215661</v>
      </c>
      <c r="AK60" s="52">
        <f>'Temp Relocation Housing Costs'!AC60+'Temp Relocation Living Costs'!AC60</f>
        <v>398324.30692307308</v>
      </c>
      <c r="AL60" s="52">
        <f>'Temp Relocation Housing Costs'!AD60+'Temp Relocation Living Costs'!AD60</f>
        <v>271500.18411739252</v>
      </c>
      <c r="AM60" s="52">
        <f>'Temp Relocation Housing Costs'!AE60+'Temp Relocation Living Costs'!AE60</f>
        <v>270377.87429516908</v>
      </c>
      <c r="AN60" s="52">
        <f>'Temp Relocation Housing Costs'!AF60+'Temp Relocation Living Costs'!AF60</f>
        <v>218716.97111240317</v>
      </c>
      <c r="AO60" s="52">
        <f>'Temp Relocation Housing Costs'!AG60+'Temp Relocation Living Costs'!AG60</f>
        <v>86733.882220987682</v>
      </c>
      <c r="AP60" s="53">
        <f>'Temp Relocation Housing Costs'!AH60+'Temp Relocation Living Costs'!AH60</f>
        <v>193161444.29819781</v>
      </c>
      <c r="AQ60" s="53">
        <f>'Temp Relocation Housing Costs'!AI60+'Temp Relocation Living Costs'!AI60</f>
        <v>364634607.08202243</v>
      </c>
      <c r="AR60" s="53">
        <f>'Temp Relocation Housing Costs'!AJ60+'Temp Relocation Living Costs'!AJ60</f>
        <v>288225245.95377529</v>
      </c>
      <c r="AS60" s="53">
        <f>'Temp Relocation Housing Costs'!AK60+'Temp Relocation Living Costs'!AK60</f>
        <v>130023857.73802637</v>
      </c>
      <c r="AT60" s="53">
        <f>'Temp Relocation Housing Costs'!AL60+'Temp Relocation Living Costs'!AL60</f>
        <v>82040629.398901284</v>
      </c>
      <c r="AU60" s="53">
        <f>'Temp Relocation Housing Costs'!AM60+'Temp Relocation Living Costs'!AM60</f>
        <v>43378449.335255891</v>
      </c>
      <c r="AW60" s="68">
        <v>2079</v>
      </c>
      <c r="AX60" s="55">
        <f t="shared" si="5"/>
        <v>0</v>
      </c>
      <c r="AY60" s="56">
        <f t="shared" si="6"/>
        <v>1599408.7134905916</v>
      </c>
      <c r="AZ60" s="57">
        <f t="shared" si="7"/>
        <v>1101464233.806179</v>
      </c>
      <c r="BA60" s="58">
        <f t="shared" si="8"/>
        <v>1103063642.5196695</v>
      </c>
    </row>
    <row r="61" spans="1:53" x14ac:dyDescent="0.35">
      <c r="A61">
        <v>2080</v>
      </c>
      <c r="B61" s="51">
        <f>'Temp Relocation Housing Costs'!B61+'Temp Relocation Living Costs'!B61</f>
        <v>0</v>
      </c>
      <c r="C61" s="51">
        <f>'Temp Relocation Housing Costs'!C61+'Temp Relocation Living Costs'!C61</f>
        <v>0</v>
      </c>
      <c r="D61" s="51">
        <f>'Temp Relocation Housing Costs'!D61+'Temp Relocation Living Costs'!D61</f>
        <v>0</v>
      </c>
      <c r="E61" s="51">
        <f>'Temp Relocation Housing Costs'!E61+'Temp Relocation Living Costs'!E61</f>
        <v>0</v>
      </c>
      <c r="F61" s="51">
        <f>'Temp Relocation Housing Costs'!F61+'Temp Relocation Living Costs'!F61</f>
        <v>0</v>
      </c>
      <c r="G61" s="51">
        <f>'Temp Relocation Housing Costs'!G61+'Temp Relocation Living Costs'!G61</f>
        <v>0</v>
      </c>
      <c r="H61" s="52">
        <f>'Temp Relocation Housing Costs'!H61+'Temp Relocation Living Costs'!H61</f>
        <v>371105.81791630643</v>
      </c>
      <c r="I61" s="52">
        <f>'Temp Relocation Housing Costs'!I61+'Temp Relocation Living Costs'!I61</f>
        <v>425998.06192974508</v>
      </c>
      <c r="J61" s="52">
        <f>'Temp Relocation Housing Costs'!J61+'Temp Relocation Living Costs'!J61</f>
        <v>293444.49756196293</v>
      </c>
      <c r="K61" s="52">
        <f>'Temp Relocation Housing Costs'!K61+'Temp Relocation Living Costs'!K61</f>
        <v>264742.09976790054</v>
      </c>
      <c r="L61" s="52">
        <f>'Temp Relocation Housing Costs'!L61+'Temp Relocation Living Costs'!L61</f>
        <v>218061.28614641874</v>
      </c>
      <c r="M61" s="52">
        <f>'Temp Relocation Housing Costs'!M61+'Temp Relocation Living Costs'!M61</f>
        <v>92613.509305886051</v>
      </c>
      <c r="N61" s="53">
        <f>'Temp Relocation Housing Costs'!N61+'Temp Relocation Living Costs'!N61</f>
        <v>204218117.06098318</v>
      </c>
      <c r="O61" s="53">
        <f>'Temp Relocation Housing Costs'!O61+'Temp Relocation Living Costs'!O61</f>
        <v>393013939.10433018</v>
      </c>
      <c r="P61" s="53">
        <f>'Temp Relocation Housing Costs'!P61+'Temp Relocation Living Costs'!P61</f>
        <v>313954791.40473604</v>
      </c>
      <c r="Q61" s="53">
        <f>'Temp Relocation Housing Costs'!Q61+'Temp Relocation Living Costs'!Q61</f>
        <v>128308126.00580539</v>
      </c>
      <c r="R61" s="53">
        <f>'Temp Relocation Housing Costs'!R61+'Temp Relocation Living Costs'!R61</f>
        <v>82433611.063090071</v>
      </c>
      <c r="S61" s="53">
        <f>'Temp Relocation Housing Costs'!S61+'Temp Relocation Living Costs'!S61</f>
        <v>46680858.335596949</v>
      </c>
      <c r="U61" s="68">
        <v>2080</v>
      </c>
      <c r="V61" s="55">
        <f t="shared" si="0"/>
        <v>0</v>
      </c>
      <c r="W61" s="56">
        <f t="shared" si="1"/>
        <v>1665965.2726282198</v>
      </c>
      <c r="X61" s="57">
        <f t="shared" si="2"/>
        <v>1168609442.9745419</v>
      </c>
      <c r="Y61" s="58">
        <f t="shared" si="3"/>
        <v>1170275408.2471702</v>
      </c>
      <c r="Z61" s="96">
        <f t="shared" si="4"/>
        <v>50736902.420435816</v>
      </c>
      <c r="AC61">
        <v>2080</v>
      </c>
      <c r="AD61" s="51">
        <f>'Temp Relocation Housing Costs'!V61+'Temp Relocation Living Costs'!V61</f>
        <v>0</v>
      </c>
      <c r="AE61" s="51">
        <f>'Temp Relocation Housing Costs'!W61+'Temp Relocation Living Costs'!W61</f>
        <v>0</v>
      </c>
      <c r="AF61" s="51">
        <f>'Temp Relocation Housing Costs'!X61+'Temp Relocation Living Costs'!X61</f>
        <v>0</v>
      </c>
      <c r="AG61" s="51">
        <f>'Temp Relocation Housing Costs'!Y61+'Temp Relocation Living Costs'!Y61</f>
        <v>0</v>
      </c>
      <c r="AH61" s="51">
        <f>'Temp Relocation Housing Costs'!Z61+'Temp Relocation Living Costs'!Z61</f>
        <v>0</v>
      </c>
      <c r="AI61" s="51">
        <f>'Temp Relocation Housing Costs'!AA61+'Temp Relocation Living Costs'!AA61</f>
        <v>0</v>
      </c>
      <c r="AJ61" s="52">
        <f>'Temp Relocation Housing Costs'!AB61+'Temp Relocation Living Costs'!AB61</f>
        <v>345490.48797372764</v>
      </c>
      <c r="AK61" s="52">
        <f>'Temp Relocation Housing Costs'!AC61+'Temp Relocation Living Costs'!AC61</f>
        <v>389018.01155078411</v>
      </c>
      <c r="AL61" s="52">
        <f>'Temp Relocation Housing Costs'!AD61+'Temp Relocation Living Costs'!AD61</f>
        <v>265156.95860212098</v>
      </c>
      <c r="AM61" s="52">
        <f>'Temp Relocation Housing Costs'!AE61+'Temp Relocation Living Costs'!AE61</f>
        <v>264060.86999342463</v>
      </c>
      <c r="AN61" s="52">
        <f>'Temp Relocation Housing Costs'!AF61+'Temp Relocation Living Costs'!AF61</f>
        <v>213606.95221391428</v>
      </c>
      <c r="AO61" s="52">
        <f>'Temp Relocation Housing Costs'!AG61+'Temp Relocation Living Costs'!AG61</f>
        <v>84707.465272022266</v>
      </c>
      <c r="AP61" s="53">
        <f>'Temp Relocation Housing Costs'!AH61+'Temp Relocation Living Costs'!AH61</f>
        <v>190122098.63114277</v>
      </c>
      <c r="AQ61" s="53">
        <f>'Temp Relocation Housing Costs'!AI61+'Temp Relocation Living Costs'!AI61</f>
        <v>358897175.28180158</v>
      </c>
      <c r="AR61" s="53">
        <f>'Temp Relocation Housing Costs'!AJ61+'Temp Relocation Living Costs'!AJ61</f>
        <v>283690095.80718029</v>
      </c>
      <c r="AS61" s="53">
        <f>'Temp Relocation Housing Costs'!AK61+'Temp Relocation Living Costs'!AK61</f>
        <v>127977965.76374722</v>
      </c>
      <c r="AT61" s="53">
        <f>'Temp Relocation Housing Costs'!AL61+'Temp Relocation Living Costs'!AL61</f>
        <v>80749741.186753348</v>
      </c>
      <c r="AU61" s="53">
        <f>'Temp Relocation Housing Costs'!AM61+'Temp Relocation Living Costs'!AM61</f>
        <v>42695900.586929381</v>
      </c>
      <c r="AW61" s="68">
        <v>2080</v>
      </c>
      <c r="AX61" s="55">
        <f t="shared" si="5"/>
        <v>0</v>
      </c>
      <c r="AY61" s="56">
        <f t="shared" si="6"/>
        <v>1562040.745605994</v>
      </c>
      <c r="AZ61" s="57">
        <f t="shared" si="7"/>
        <v>1084132977.2575545</v>
      </c>
      <c r="BA61" s="58">
        <f t="shared" si="8"/>
        <v>1085695018.0031605</v>
      </c>
    </row>
    <row r="62" spans="1:53" x14ac:dyDescent="0.35">
      <c r="A62">
        <v>2081</v>
      </c>
      <c r="B62" s="51">
        <f>'Temp Relocation Housing Costs'!B62+'Temp Relocation Living Costs'!B62</f>
        <v>0</v>
      </c>
      <c r="C62" s="51">
        <f>'Temp Relocation Housing Costs'!C62+'Temp Relocation Living Costs'!C62</f>
        <v>0</v>
      </c>
      <c r="D62" s="51">
        <f>'Temp Relocation Housing Costs'!D62+'Temp Relocation Living Costs'!D62</f>
        <v>0</v>
      </c>
      <c r="E62" s="51">
        <f>'Temp Relocation Housing Costs'!E62+'Temp Relocation Living Costs'!E62</f>
        <v>0</v>
      </c>
      <c r="F62" s="51">
        <f>'Temp Relocation Housing Costs'!F62+'Temp Relocation Living Costs'!F62</f>
        <v>0</v>
      </c>
      <c r="G62" s="51">
        <f>'Temp Relocation Housing Costs'!G62+'Temp Relocation Living Costs'!G62</f>
        <v>0</v>
      </c>
      <c r="H62" s="52">
        <f>'Temp Relocation Housing Costs'!H62+'Temp Relocation Living Costs'!H62</f>
        <v>373344.82933736104</v>
      </c>
      <c r="I62" s="52">
        <f>'Temp Relocation Housing Costs'!I62+'Temp Relocation Living Costs'!I62</f>
        <v>428568.25749111717</v>
      </c>
      <c r="J62" s="52">
        <f>'Temp Relocation Housing Costs'!J62+'Temp Relocation Living Costs'!J62</f>
        <v>295214.95102770475</v>
      </c>
      <c r="K62" s="52">
        <f>'Temp Relocation Housing Costs'!K62+'Temp Relocation Living Costs'!K62</f>
        <v>266339.38161150645</v>
      </c>
      <c r="L62" s="52">
        <f>'Temp Relocation Housing Costs'!L62+'Temp Relocation Living Costs'!L62</f>
        <v>219376.92628623947</v>
      </c>
      <c r="M62" s="52">
        <f>'Temp Relocation Housing Costs'!M62+'Temp Relocation Living Costs'!M62</f>
        <v>93172.279055829931</v>
      </c>
      <c r="N62" s="53">
        <f>'Temp Relocation Housing Costs'!N62+'Temp Relocation Living Costs'!N62</f>
        <v>207055084.94944307</v>
      </c>
      <c r="O62" s="53">
        <f>'Temp Relocation Housing Costs'!O62+'Temp Relocation Living Costs'!O62</f>
        <v>398473630.63905907</v>
      </c>
      <c r="P62" s="53">
        <f>'Temp Relocation Housing Costs'!P62+'Temp Relocation Living Costs'!P62</f>
        <v>318316204.9485569</v>
      </c>
      <c r="Q62" s="53">
        <f>'Temp Relocation Housing Costs'!Q62+'Temp Relocation Living Costs'!Q62</f>
        <v>130090563.52185707</v>
      </c>
      <c r="R62" s="53">
        <f>'Temp Relocation Housing Costs'!R62+'Temp Relocation Living Costs'!R62</f>
        <v>83578766.600127667</v>
      </c>
      <c r="S62" s="53">
        <f>'Temp Relocation Housing Costs'!S62+'Temp Relocation Living Costs'!S62</f>
        <v>47329341.917806678</v>
      </c>
      <c r="U62" s="68">
        <v>2081</v>
      </c>
      <c r="V62" s="55">
        <f t="shared" si="0"/>
        <v>0</v>
      </c>
      <c r="W62" s="56">
        <f t="shared" si="1"/>
        <v>1676016.6248097587</v>
      </c>
      <c r="X62" s="57">
        <f t="shared" si="2"/>
        <v>1184843592.5768504</v>
      </c>
      <c r="Y62" s="58">
        <f t="shared" si="3"/>
        <v>1186519609.2016602</v>
      </c>
      <c r="Z62" s="96">
        <f t="shared" si="4"/>
        <v>48731682.804519281</v>
      </c>
      <c r="AC62">
        <v>2081</v>
      </c>
      <c r="AD62" s="51">
        <f>'Temp Relocation Housing Costs'!V62+'Temp Relocation Living Costs'!V62</f>
        <v>0</v>
      </c>
      <c r="AE62" s="51">
        <f>'Temp Relocation Housing Costs'!W62+'Temp Relocation Living Costs'!W62</f>
        <v>0</v>
      </c>
      <c r="AF62" s="51">
        <f>'Temp Relocation Housing Costs'!X62+'Temp Relocation Living Costs'!X62</f>
        <v>0</v>
      </c>
      <c r="AG62" s="51">
        <f>'Temp Relocation Housing Costs'!Y62+'Temp Relocation Living Costs'!Y62</f>
        <v>0</v>
      </c>
      <c r="AH62" s="51">
        <f>'Temp Relocation Housing Costs'!Z62+'Temp Relocation Living Costs'!Z62</f>
        <v>0</v>
      </c>
      <c r="AI62" s="51">
        <f>'Temp Relocation Housing Costs'!AA62+'Temp Relocation Living Costs'!AA62</f>
        <v>0</v>
      </c>
      <c r="AJ62" s="52">
        <f>'Temp Relocation Housing Costs'!AB62+'Temp Relocation Living Costs'!AB62</f>
        <v>347574.95313458744</v>
      </c>
      <c r="AK62" s="52">
        <f>'Temp Relocation Housing Costs'!AC62+'Temp Relocation Living Costs'!AC62</f>
        <v>391365.09351179656</v>
      </c>
      <c r="AL62" s="52">
        <f>'Temp Relocation Housing Costs'!AD62+'Temp Relocation Living Costs'!AD62</f>
        <v>266756.74343442492</v>
      </c>
      <c r="AM62" s="52">
        <f>'Temp Relocation Housing Costs'!AE62+'Temp Relocation Living Costs'!AE62</f>
        <v>265654.04173912387</v>
      </c>
      <c r="AN62" s="52">
        <f>'Temp Relocation Housing Costs'!AF62+'Temp Relocation Living Costs'!AF62</f>
        <v>214895.71779648852</v>
      </c>
      <c r="AO62" s="52">
        <f>'Temp Relocation Housing Costs'!AG62+'Temp Relocation Living Costs'!AG62</f>
        <v>85218.535088328441</v>
      </c>
      <c r="AP62" s="53">
        <f>'Temp Relocation Housing Costs'!AH62+'Temp Relocation Living Costs'!AH62</f>
        <v>192763246.71567869</v>
      </c>
      <c r="AQ62" s="53">
        <f>'Temp Relocation Housing Costs'!AI62+'Temp Relocation Living Costs'!AI62</f>
        <v>363882921.7776885</v>
      </c>
      <c r="AR62" s="53">
        <f>'Temp Relocation Housing Costs'!AJ62+'Temp Relocation Living Costs'!AJ62</f>
        <v>287631076.67441028</v>
      </c>
      <c r="AS62" s="53">
        <f>'Temp Relocation Housing Costs'!AK62+'Temp Relocation Living Costs'!AK62</f>
        <v>129755816.74253063</v>
      </c>
      <c r="AT62" s="53">
        <f>'Temp Relocation Housing Costs'!AL62+'Temp Relocation Living Costs'!AL62</f>
        <v>81871504.652429879</v>
      </c>
      <c r="AU62" s="53">
        <f>'Temp Relocation Housing Costs'!AM62+'Temp Relocation Living Costs'!AM62</f>
        <v>43289025.725272633</v>
      </c>
      <c r="AW62" s="68">
        <v>2081</v>
      </c>
      <c r="AX62" s="55">
        <f t="shared" si="5"/>
        <v>0</v>
      </c>
      <c r="AY62" s="56">
        <f t="shared" si="6"/>
        <v>1571465.0847047498</v>
      </c>
      <c r="AZ62" s="57">
        <f t="shared" si="7"/>
        <v>1099193592.2880106</v>
      </c>
      <c r="BA62" s="58">
        <f t="shared" si="8"/>
        <v>1100765057.3727152</v>
      </c>
    </row>
    <row r="63" spans="1:53" x14ac:dyDescent="0.35">
      <c r="A63">
        <v>2082</v>
      </c>
      <c r="B63" s="51">
        <f>'Temp Relocation Housing Costs'!B63+'Temp Relocation Living Costs'!B63</f>
        <v>0</v>
      </c>
      <c r="C63" s="51">
        <f>'Temp Relocation Housing Costs'!C63+'Temp Relocation Living Costs'!C63</f>
        <v>0</v>
      </c>
      <c r="D63" s="51">
        <f>'Temp Relocation Housing Costs'!D63+'Temp Relocation Living Costs'!D63</f>
        <v>0</v>
      </c>
      <c r="E63" s="51">
        <f>'Temp Relocation Housing Costs'!E63+'Temp Relocation Living Costs'!E63</f>
        <v>0</v>
      </c>
      <c r="F63" s="51">
        <f>'Temp Relocation Housing Costs'!F63+'Temp Relocation Living Costs'!F63</f>
        <v>0</v>
      </c>
      <c r="G63" s="51">
        <f>'Temp Relocation Housing Costs'!G63+'Temp Relocation Living Costs'!G63</f>
        <v>0</v>
      </c>
      <c r="H63" s="52">
        <f>'Temp Relocation Housing Costs'!H63+'Temp Relocation Living Costs'!H63</f>
        <v>375597.34949878446</v>
      </c>
      <c r="I63" s="52">
        <f>'Temp Relocation Housing Costs'!I63+'Temp Relocation Living Costs'!I63</f>
        <v>431153.95994281105</v>
      </c>
      <c r="J63" s="52">
        <f>'Temp Relocation Housing Costs'!J63+'Temp Relocation Living Costs'!J63</f>
        <v>296996.08625950571</v>
      </c>
      <c r="K63" s="52">
        <f>'Temp Relocation Housing Costs'!K63+'Temp Relocation Living Costs'!K63</f>
        <v>267946.30041610269</v>
      </c>
      <c r="L63" s="52">
        <f>'Temp Relocation Housing Costs'!L63+'Temp Relocation Living Costs'!L63</f>
        <v>220700.50414397463</v>
      </c>
      <c r="M63" s="52">
        <f>'Temp Relocation Housing Costs'!M63+'Temp Relocation Living Costs'!M63</f>
        <v>93734.420059447191</v>
      </c>
      <c r="N63" s="53">
        <f>'Temp Relocation Housing Costs'!N63+'Temp Relocation Living Costs'!N63</f>
        <v>209931463.57636231</v>
      </c>
      <c r="O63" s="53">
        <f>'Temp Relocation Housing Costs'!O63+'Temp Relocation Living Costs'!O63</f>
        <v>404009167.40137029</v>
      </c>
      <c r="P63" s="53">
        <f>'Temp Relocation Housing Costs'!P63+'Temp Relocation Living Costs'!P63</f>
        <v>322738206.60449129</v>
      </c>
      <c r="Q63" s="53">
        <f>'Temp Relocation Housing Costs'!Q63+'Temp Relocation Living Costs'!Q63</f>
        <v>131897762.39634746</v>
      </c>
      <c r="R63" s="53">
        <f>'Temp Relocation Housing Costs'!R63+'Temp Relocation Living Costs'!R63</f>
        <v>84739830.468573973</v>
      </c>
      <c r="S63" s="53">
        <f>'Temp Relocation Housing Costs'!S63+'Temp Relocation Living Costs'!S63</f>
        <v>47986834.138061844</v>
      </c>
      <c r="U63" s="68">
        <v>2082</v>
      </c>
      <c r="V63" s="55">
        <f t="shared" si="0"/>
        <v>0</v>
      </c>
      <c r="W63" s="56">
        <f t="shared" si="1"/>
        <v>1686128.6203206256</v>
      </c>
      <c r="X63" s="57">
        <f t="shared" si="2"/>
        <v>1201303264.5852072</v>
      </c>
      <c r="Y63" s="58">
        <f t="shared" si="3"/>
        <v>1202989393.2055278</v>
      </c>
      <c r="Z63" s="96">
        <f t="shared" si="4"/>
        <v>46805717.307902679</v>
      </c>
      <c r="AC63">
        <v>2082</v>
      </c>
      <c r="AD63" s="51">
        <f>'Temp Relocation Housing Costs'!V63+'Temp Relocation Living Costs'!V63</f>
        <v>0</v>
      </c>
      <c r="AE63" s="51">
        <f>'Temp Relocation Housing Costs'!W63+'Temp Relocation Living Costs'!W63</f>
        <v>0</v>
      </c>
      <c r="AF63" s="51">
        <f>'Temp Relocation Housing Costs'!X63+'Temp Relocation Living Costs'!X63</f>
        <v>0</v>
      </c>
      <c r="AG63" s="51">
        <f>'Temp Relocation Housing Costs'!Y63+'Temp Relocation Living Costs'!Y63</f>
        <v>0</v>
      </c>
      <c r="AH63" s="51">
        <f>'Temp Relocation Housing Costs'!Z63+'Temp Relocation Living Costs'!Z63</f>
        <v>0</v>
      </c>
      <c r="AI63" s="51">
        <f>'Temp Relocation Housing Costs'!AA63+'Temp Relocation Living Costs'!AA63</f>
        <v>0</v>
      </c>
      <c r="AJ63" s="52">
        <f>'Temp Relocation Housing Costs'!AB63+'Temp Relocation Living Costs'!AB63</f>
        <v>349671.99460408097</v>
      </c>
      <c r="AK63" s="52">
        <f>'Temp Relocation Housing Costs'!AC63+'Temp Relocation Living Costs'!AC63</f>
        <v>393726.33624060941</v>
      </c>
      <c r="AL63" s="52">
        <f>'Temp Relocation Housing Costs'!AD63+'Temp Relocation Living Costs'!AD63</f>
        <v>268366.18032912666</v>
      </c>
      <c r="AM63" s="52">
        <f>'Temp Relocation Housing Costs'!AE63+'Temp Relocation Living Costs'!AE63</f>
        <v>267256.82564815256</v>
      </c>
      <c r="AN63" s="52">
        <f>'Temp Relocation Housing Costs'!AF63+'Temp Relocation Living Costs'!AF63</f>
        <v>216192.25895335758</v>
      </c>
      <c r="AO63" s="52">
        <f>'Temp Relocation Housing Costs'!AG63+'Temp Relocation Living Costs'!AG63</f>
        <v>85732.688367896073</v>
      </c>
      <c r="AP63" s="53">
        <f>'Temp Relocation Housing Costs'!AH63+'Temp Relocation Living Costs'!AH63</f>
        <v>195441085.23890993</v>
      </c>
      <c r="AQ63" s="53">
        <f>'Temp Relocation Housing Costs'!AI63+'Temp Relocation Living Costs'!AI63</f>
        <v>368937929.52675128</v>
      </c>
      <c r="AR63" s="53">
        <f>'Temp Relocation Housing Costs'!AJ63+'Temp Relocation Living Costs'!AJ63</f>
        <v>291626805.0651719</v>
      </c>
      <c r="AS63" s="53">
        <f>'Temp Relocation Housing Costs'!AK63+'Temp Relocation Living Costs'!AK63</f>
        <v>131558365.3642551</v>
      </c>
      <c r="AT63" s="53">
        <f>'Temp Relocation Housing Costs'!AL63+'Temp Relocation Living Costs'!AL63</f>
        <v>83008851.490318313</v>
      </c>
      <c r="AU63" s="53">
        <f>'Temp Relocation Housing Costs'!AM63+'Temp Relocation Living Costs'!AM63</f>
        <v>43890390.470343903</v>
      </c>
      <c r="AW63" s="68">
        <v>2082</v>
      </c>
      <c r="AX63" s="55">
        <f t="shared" si="5"/>
        <v>0</v>
      </c>
      <c r="AY63" s="56">
        <f t="shared" si="6"/>
        <v>1580946.2841432232</v>
      </c>
      <c r="AZ63" s="57">
        <f t="shared" si="7"/>
        <v>1114463427.1557505</v>
      </c>
      <c r="BA63" s="58">
        <f t="shared" si="8"/>
        <v>1116044373.4398937</v>
      </c>
    </row>
    <row r="64" spans="1:53" x14ac:dyDescent="0.35">
      <c r="A64">
        <v>2083</v>
      </c>
      <c r="B64" s="51">
        <f>'Temp Relocation Housing Costs'!B64+'Temp Relocation Living Costs'!B64</f>
        <v>0</v>
      </c>
      <c r="C64" s="51">
        <f>'Temp Relocation Housing Costs'!C64+'Temp Relocation Living Costs'!C64</f>
        <v>0</v>
      </c>
      <c r="D64" s="51">
        <f>'Temp Relocation Housing Costs'!D64+'Temp Relocation Living Costs'!D64</f>
        <v>0</v>
      </c>
      <c r="E64" s="51">
        <f>'Temp Relocation Housing Costs'!E64+'Temp Relocation Living Costs'!E64</f>
        <v>0</v>
      </c>
      <c r="F64" s="51">
        <f>'Temp Relocation Housing Costs'!F64+'Temp Relocation Living Costs'!F64</f>
        <v>0</v>
      </c>
      <c r="G64" s="51">
        <f>'Temp Relocation Housing Costs'!G64+'Temp Relocation Living Costs'!G64</f>
        <v>0</v>
      </c>
      <c r="H64" s="52">
        <f>'Temp Relocation Housing Costs'!H64+'Temp Relocation Living Costs'!H64</f>
        <v>377863.45990354038</v>
      </c>
      <c r="I64" s="52">
        <f>'Temp Relocation Housing Costs'!I64+'Temp Relocation Living Costs'!I64</f>
        <v>433755.26284332911</v>
      </c>
      <c r="J64" s="52">
        <f>'Temp Relocation Housing Costs'!J64+'Temp Relocation Living Costs'!J64</f>
        <v>298787.96770420333</v>
      </c>
      <c r="K64" s="52">
        <f>'Temp Relocation Housing Costs'!K64+'Temp Relocation Living Costs'!K64</f>
        <v>269562.91432485112</v>
      </c>
      <c r="L64" s="52">
        <f>'Temp Relocation Housing Costs'!L64+'Temp Relocation Living Costs'!L64</f>
        <v>222032.0676106576</v>
      </c>
      <c r="M64" s="52">
        <f>'Temp Relocation Housing Costs'!M64+'Temp Relocation Living Costs'!M64</f>
        <v>94299.952656692432</v>
      </c>
      <c r="N64" s="53">
        <f>'Temp Relocation Housing Costs'!N64+'Temp Relocation Living Costs'!N64</f>
        <v>212847800.42989266</v>
      </c>
      <c r="O64" s="53">
        <f>'Temp Relocation Housing Costs'!O64+'Temp Relocation Living Costs'!O64</f>
        <v>409621603.02195156</v>
      </c>
      <c r="P64" s="53">
        <f>'Temp Relocation Housing Costs'!P64+'Temp Relocation Living Costs'!P64</f>
        <v>327221638.05363482</v>
      </c>
      <c r="Q64" s="53">
        <f>'Temp Relocation Housing Costs'!Q64+'Temp Relocation Living Costs'!Q64</f>
        <v>133730066.61040705</v>
      </c>
      <c r="R64" s="53">
        <f>'Temp Relocation Housing Costs'!R64+'Temp Relocation Living Costs'!R64</f>
        <v>85917023.664616853</v>
      </c>
      <c r="S64" s="53">
        <f>'Temp Relocation Housing Costs'!S64+'Temp Relocation Living Costs'!S64</f>
        <v>48653460.143030234</v>
      </c>
      <c r="U64" s="68">
        <v>2083</v>
      </c>
      <c r="V64" s="55">
        <f t="shared" si="0"/>
        <v>0</v>
      </c>
      <c r="W64" s="56">
        <f t="shared" si="1"/>
        <v>1696301.6250432741</v>
      </c>
      <c r="X64" s="57">
        <f t="shared" si="2"/>
        <v>1217991591.9235332</v>
      </c>
      <c r="Y64" s="58">
        <f t="shared" si="3"/>
        <v>1219687893.5485766</v>
      </c>
      <c r="Z64" s="96">
        <f t="shared" si="4"/>
        <v>44955873.310275435</v>
      </c>
      <c r="AC64">
        <v>2083</v>
      </c>
      <c r="AD64" s="51">
        <f>'Temp Relocation Housing Costs'!V64+'Temp Relocation Living Costs'!V64</f>
        <v>0</v>
      </c>
      <c r="AE64" s="51">
        <f>'Temp Relocation Housing Costs'!W64+'Temp Relocation Living Costs'!W64</f>
        <v>0</v>
      </c>
      <c r="AF64" s="51">
        <f>'Temp Relocation Housing Costs'!X64+'Temp Relocation Living Costs'!X64</f>
        <v>0</v>
      </c>
      <c r="AG64" s="51">
        <f>'Temp Relocation Housing Costs'!Y64+'Temp Relocation Living Costs'!Y64</f>
        <v>0</v>
      </c>
      <c r="AH64" s="51">
        <f>'Temp Relocation Housing Costs'!Z64+'Temp Relocation Living Costs'!Z64</f>
        <v>0</v>
      </c>
      <c r="AI64" s="51">
        <f>'Temp Relocation Housing Costs'!AA64+'Temp Relocation Living Costs'!AA64</f>
        <v>0</v>
      </c>
      <c r="AJ64" s="52">
        <f>'Temp Relocation Housing Costs'!AB64+'Temp Relocation Living Costs'!AB64</f>
        <v>351781.68825948471</v>
      </c>
      <c r="AK64" s="52">
        <f>'Temp Relocation Housing Costs'!AC64+'Temp Relocation Living Costs'!AC64</f>
        <v>396101.82517409592</v>
      </c>
      <c r="AL64" s="52">
        <f>'Temp Relocation Housing Costs'!AD64+'Temp Relocation Living Costs'!AD64</f>
        <v>269985.32752050058</v>
      </c>
      <c r="AM64" s="52">
        <f>'Temp Relocation Housing Costs'!AE64+'Temp Relocation Living Costs'!AE64</f>
        <v>268869.27971405984</v>
      </c>
      <c r="AN64" s="52">
        <f>'Temp Relocation Housing Costs'!AF64+'Temp Relocation Living Costs'!AF64</f>
        <v>217496.62259728546</v>
      </c>
      <c r="AO64" s="52">
        <f>'Temp Relocation Housing Costs'!AG64+'Temp Relocation Living Costs'!AG64</f>
        <v>86249.943714339403</v>
      </c>
      <c r="AP64" s="53">
        <f>'Temp Relocation Housing Costs'!AH64+'Temp Relocation Living Costs'!AH64</f>
        <v>198156123.89898619</v>
      </c>
      <c r="AQ64" s="53">
        <f>'Temp Relocation Housing Costs'!AI64+'Temp Relocation Living Costs'!AI64</f>
        <v>374063160.69607848</v>
      </c>
      <c r="AR64" s="53">
        <f>'Temp Relocation Housing Costs'!AJ64+'Temp Relocation Living Costs'!AJ64</f>
        <v>295678041.5239675</v>
      </c>
      <c r="AS64" s="53">
        <f>'Temp Relocation Housing Costs'!AK64+'Temp Relocation Living Costs'!AK64</f>
        <v>133385954.72492485</v>
      </c>
      <c r="AT64" s="53">
        <f>'Temp Relocation Housing Costs'!AL64+'Temp Relocation Living Costs'!AL64</f>
        <v>84161998.18232137</v>
      </c>
      <c r="AU64" s="53">
        <f>'Temp Relocation Housing Costs'!AM64+'Temp Relocation Living Costs'!AM64</f>
        <v>44500109.285541601</v>
      </c>
      <c r="AW64" s="68">
        <v>2083</v>
      </c>
      <c r="AX64" s="55">
        <f t="shared" si="5"/>
        <v>0</v>
      </c>
      <c r="AY64" s="56">
        <f t="shared" si="6"/>
        <v>1590484.686979766</v>
      </c>
      <c r="AZ64" s="57">
        <f t="shared" si="7"/>
        <v>1129945388.3118198</v>
      </c>
      <c r="BA64" s="58">
        <f t="shared" si="8"/>
        <v>1131535872.9987996</v>
      </c>
    </row>
    <row r="65" spans="1:53" x14ac:dyDescent="0.35">
      <c r="A65">
        <v>2084</v>
      </c>
      <c r="B65" s="51">
        <f>'Temp Relocation Housing Costs'!B65+'Temp Relocation Living Costs'!B65</f>
        <v>0</v>
      </c>
      <c r="C65" s="51">
        <f>'Temp Relocation Housing Costs'!C65+'Temp Relocation Living Costs'!C65</f>
        <v>0</v>
      </c>
      <c r="D65" s="51">
        <f>'Temp Relocation Housing Costs'!D65+'Temp Relocation Living Costs'!D65</f>
        <v>0</v>
      </c>
      <c r="E65" s="51">
        <f>'Temp Relocation Housing Costs'!E65+'Temp Relocation Living Costs'!E65</f>
        <v>0</v>
      </c>
      <c r="F65" s="51">
        <f>'Temp Relocation Housing Costs'!F65+'Temp Relocation Living Costs'!F65</f>
        <v>0</v>
      </c>
      <c r="G65" s="51">
        <f>'Temp Relocation Housing Costs'!G65+'Temp Relocation Living Costs'!G65</f>
        <v>0</v>
      </c>
      <c r="H65" s="52">
        <f>'Temp Relocation Housing Costs'!H65+'Temp Relocation Living Costs'!H65</f>
        <v>380143.24254632834</v>
      </c>
      <c r="I65" s="52">
        <f>'Temp Relocation Housing Costs'!I65+'Temp Relocation Living Costs'!I65</f>
        <v>436372.26031564514</v>
      </c>
      <c r="J65" s="52">
        <f>'Temp Relocation Housing Costs'!J65+'Temp Relocation Living Costs'!J65</f>
        <v>300590.66019746481</v>
      </c>
      <c r="K65" s="52">
        <f>'Temp Relocation Housing Costs'!K65+'Temp Relocation Living Costs'!K65</f>
        <v>271189.281831712</v>
      </c>
      <c r="L65" s="52">
        <f>'Temp Relocation Housing Costs'!L65+'Temp Relocation Living Costs'!L65</f>
        <v>223371.66486626497</v>
      </c>
      <c r="M65" s="52">
        <f>'Temp Relocation Housing Costs'!M65+'Temp Relocation Living Costs'!M65</f>
        <v>94868.897310238288</v>
      </c>
      <c r="N65" s="53">
        <f>'Temp Relocation Housing Costs'!N65+'Temp Relocation Living Costs'!N65</f>
        <v>215804650.60381046</v>
      </c>
      <c r="O65" s="53">
        <f>'Temp Relocation Housing Costs'!O65+'Temp Relocation Living Costs'!O65</f>
        <v>415312005.76837248</v>
      </c>
      <c r="P65" s="53">
        <f>'Temp Relocation Housing Costs'!P65+'Temp Relocation Living Costs'!P65</f>
        <v>331767352.66959214</v>
      </c>
      <c r="Q65" s="53">
        <f>'Temp Relocation Housing Costs'!Q65+'Temp Relocation Living Costs'!Q65</f>
        <v>135587824.92370123</v>
      </c>
      <c r="R65" s="53">
        <f>'Temp Relocation Housing Costs'!R65+'Temp Relocation Living Costs'!R65</f>
        <v>87110570.254490569</v>
      </c>
      <c r="S65" s="53">
        <f>'Temp Relocation Housing Costs'!S65+'Temp Relocation Living Costs'!S65</f>
        <v>49329346.817898668</v>
      </c>
      <c r="U65" s="68">
        <v>2084</v>
      </c>
      <c r="V65" s="55">
        <f t="shared" si="0"/>
        <v>0</v>
      </c>
      <c r="W65" s="56">
        <f t="shared" si="1"/>
        <v>1706536.0070676536</v>
      </c>
      <c r="X65" s="57">
        <f t="shared" si="2"/>
        <v>1234911751.0378656</v>
      </c>
      <c r="Y65" s="58">
        <f t="shared" si="3"/>
        <v>1236618287.0449333</v>
      </c>
      <c r="Z65" s="96">
        <f t="shared" si="4"/>
        <v>43179142.020954862</v>
      </c>
      <c r="AC65">
        <v>2084</v>
      </c>
      <c r="AD65" s="51">
        <f>'Temp Relocation Housing Costs'!V65+'Temp Relocation Living Costs'!V65</f>
        <v>0</v>
      </c>
      <c r="AE65" s="51">
        <f>'Temp Relocation Housing Costs'!W65+'Temp Relocation Living Costs'!W65</f>
        <v>0</v>
      </c>
      <c r="AF65" s="51">
        <f>'Temp Relocation Housing Costs'!X65+'Temp Relocation Living Costs'!X65</f>
        <v>0</v>
      </c>
      <c r="AG65" s="51">
        <f>'Temp Relocation Housing Costs'!Y65+'Temp Relocation Living Costs'!Y65</f>
        <v>0</v>
      </c>
      <c r="AH65" s="51">
        <f>'Temp Relocation Housing Costs'!Z65+'Temp Relocation Living Costs'!Z65</f>
        <v>0</v>
      </c>
      <c r="AI65" s="51">
        <f>'Temp Relocation Housing Costs'!AA65+'Temp Relocation Living Costs'!AA65</f>
        <v>0</v>
      </c>
      <c r="AJ65" s="52">
        <f>'Temp Relocation Housing Costs'!AB65+'Temp Relocation Living Costs'!AB65</f>
        <v>353904.11043586914</v>
      </c>
      <c r="AK65" s="52">
        <f>'Temp Relocation Housing Costs'!AC65+'Temp Relocation Living Costs'!AC65</f>
        <v>398491.64626460057</v>
      </c>
      <c r="AL65" s="52">
        <f>'Temp Relocation Housing Costs'!AD65+'Temp Relocation Living Costs'!AD65</f>
        <v>271614.24359416851</v>
      </c>
      <c r="AM65" s="52">
        <f>'Temp Relocation Housing Costs'!AE65+'Temp Relocation Living Costs'!AE65</f>
        <v>270491.4622802902</v>
      </c>
      <c r="AN65" s="52">
        <f>'Temp Relocation Housing Costs'!AF65+'Temp Relocation Living Costs'!AF65</f>
        <v>218808.85592407727</v>
      </c>
      <c r="AO65" s="52">
        <f>'Temp Relocation Housing Costs'!AG65+'Temp Relocation Living Costs'!AG65</f>
        <v>86770.319843514677</v>
      </c>
      <c r="AP65" s="53">
        <f>'Temp Relocation Housing Costs'!AH65+'Temp Relocation Living Costs'!AH65</f>
        <v>200908879.47470835</v>
      </c>
      <c r="AQ65" s="53">
        <f>'Temp Relocation Housing Costs'!AI65+'Temp Relocation Living Costs'!AI65</f>
        <v>379259590.81904203</v>
      </c>
      <c r="AR65" s="53">
        <f>'Temp Relocation Housing Costs'!AJ65+'Temp Relocation Living Costs'!AJ65</f>
        <v>299785557.16067135</v>
      </c>
      <c r="AS65" s="53">
        <f>'Temp Relocation Housing Costs'!AK65+'Temp Relocation Living Costs'!AK65</f>
        <v>135238932.68678302</v>
      </c>
      <c r="AT65" s="53">
        <f>'Temp Relocation Housing Costs'!AL65+'Temp Relocation Living Costs'!AL65</f>
        <v>85331164.217676431</v>
      </c>
      <c r="AU65" s="53">
        <f>'Temp Relocation Housing Costs'!AM65+'Temp Relocation Living Costs'!AM65</f>
        <v>45118298.224372819</v>
      </c>
      <c r="AW65" s="68">
        <v>2084</v>
      </c>
      <c r="AX65" s="55">
        <f t="shared" si="5"/>
        <v>0</v>
      </c>
      <c r="AY65" s="56">
        <f t="shared" si="6"/>
        <v>1600080.6383425202</v>
      </c>
      <c r="AZ65" s="57">
        <f t="shared" si="7"/>
        <v>1145642422.5832541</v>
      </c>
      <c r="BA65" s="58">
        <f t="shared" si="8"/>
        <v>1147242503.2215967</v>
      </c>
    </row>
    <row r="66" spans="1:53" x14ac:dyDescent="0.35">
      <c r="A66">
        <v>2085</v>
      </c>
      <c r="B66" s="51">
        <f>'Temp Relocation Housing Costs'!B66+'Temp Relocation Living Costs'!B66</f>
        <v>0</v>
      </c>
      <c r="C66" s="51">
        <f>'Temp Relocation Housing Costs'!C66+'Temp Relocation Living Costs'!C66</f>
        <v>0</v>
      </c>
      <c r="D66" s="51">
        <f>'Temp Relocation Housing Costs'!D66+'Temp Relocation Living Costs'!D66</f>
        <v>0</v>
      </c>
      <c r="E66" s="51">
        <f>'Temp Relocation Housing Costs'!E66+'Temp Relocation Living Costs'!E66</f>
        <v>0</v>
      </c>
      <c r="F66" s="51">
        <f>'Temp Relocation Housing Costs'!F66+'Temp Relocation Living Costs'!F66</f>
        <v>0</v>
      </c>
      <c r="G66" s="51">
        <f>'Temp Relocation Housing Costs'!G66+'Temp Relocation Living Costs'!G66</f>
        <v>0</v>
      </c>
      <c r="H66" s="52">
        <f>'Temp Relocation Housing Costs'!H66+'Temp Relocation Living Costs'!H66</f>
        <v>382436.7799165505</v>
      </c>
      <c r="I66" s="52">
        <f>'Temp Relocation Housing Costs'!I66+'Temp Relocation Living Costs'!I66</f>
        <v>439005.04705060925</v>
      </c>
      <c r="J66" s="52">
        <f>'Temp Relocation Housing Costs'!J66+'Temp Relocation Living Costs'!J66</f>
        <v>302404.22896613396</v>
      </c>
      <c r="K66" s="52">
        <f>'Temp Relocation Housing Costs'!K66+'Temp Relocation Living Costs'!K66</f>
        <v>272825.46178355993</v>
      </c>
      <c r="L66" s="52">
        <f>'Temp Relocation Housing Costs'!L66+'Temp Relocation Living Costs'!L66</f>
        <v>224719.34438146011</v>
      </c>
      <c r="M66" s="52">
        <f>'Temp Relocation Housing Costs'!M66+'Temp Relocation Living Costs'!M66</f>
        <v>95441.274606215811</v>
      </c>
      <c r="N66" s="53">
        <f>'Temp Relocation Housing Costs'!N66+'Temp Relocation Living Costs'!N66</f>
        <v>218802576.90317243</v>
      </c>
      <c r="O66" s="53">
        <f>'Temp Relocation Housing Costs'!O66+'Temp Relocation Living Costs'!O66</f>
        <v>421081458.74841785</v>
      </c>
      <c r="P66" s="53">
        <f>'Temp Relocation Housing Costs'!P66+'Temp Relocation Living Costs'!P66</f>
        <v>336376215.68090814</v>
      </c>
      <c r="Q66" s="53">
        <f>'Temp Relocation Housing Costs'!Q66+'Temp Relocation Living Costs'!Q66</f>
        <v>137471390.94081321</v>
      </c>
      <c r="R66" s="53">
        <f>'Temp Relocation Housing Costs'!R66+'Temp Relocation Living Costs'!R66</f>
        <v>88320697.417124346</v>
      </c>
      <c r="S66" s="53">
        <f>'Temp Relocation Housing Costs'!S66+'Temp Relocation Living Costs'!S66</f>
        <v>50014622.810524181</v>
      </c>
      <c r="U66" s="68">
        <v>2085</v>
      </c>
      <c r="V66" s="55">
        <f t="shared" si="0"/>
        <v>0</v>
      </c>
      <c r="W66" s="56">
        <f t="shared" si="1"/>
        <v>1716832.1367045296</v>
      </c>
      <c r="X66" s="57">
        <f t="shared" si="2"/>
        <v>1252066962.5009604</v>
      </c>
      <c r="Y66" s="58">
        <f t="shared" si="3"/>
        <v>1253783794.6376648</v>
      </c>
      <c r="Z66" s="96">
        <f t="shared" si="4"/>
        <v>41472633.58360026</v>
      </c>
      <c r="AC66">
        <v>2085</v>
      </c>
      <c r="AD66" s="51">
        <f>'Temp Relocation Housing Costs'!V66+'Temp Relocation Living Costs'!V66</f>
        <v>0</v>
      </c>
      <c r="AE66" s="51">
        <f>'Temp Relocation Housing Costs'!W66+'Temp Relocation Living Costs'!W66</f>
        <v>0</v>
      </c>
      <c r="AF66" s="51">
        <f>'Temp Relocation Housing Costs'!X66+'Temp Relocation Living Costs'!X66</f>
        <v>0</v>
      </c>
      <c r="AG66" s="51">
        <f>'Temp Relocation Housing Costs'!Y66+'Temp Relocation Living Costs'!Y66</f>
        <v>0</v>
      </c>
      <c r="AH66" s="51">
        <f>'Temp Relocation Housing Costs'!Z66+'Temp Relocation Living Costs'!Z66</f>
        <v>0</v>
      </c>
      <c r="AI66" s="51">
        <f>'Temp Relocation Housing Costs'!AA66+'Temp Relocation Living Costs'!AA66</f>
        <v>0</v>
      </c>
      <c r="AJ66" s="52">
        <f>'Temp Relocation Housing Costs'!AB66+'Temp Relocation Living Costs'!AB66</f>
        <v>356039.3379288608</v>
      </c>
      <c r="AK66" s="52">
        <f>'Temp Relocation Housing Costs'!AC66+'Temp Relocation Living Costs'!AC66</f>
        <v>400895.88598304789</v>
      </c>
      <c r="AL66" s="52">
        <f>'Temp Relocation Housing Costs'!AD66+'Temp Relocation Living Costs'!AD66</f>
        <v>273252.98748921999</v>
      </c>
      <c r="AM66" s="52">
        <f>'Temp Relocation Housing Costs'!AE66+'Temp Relocation Living Costs'!AE66</f>
        <v>272123.43204229459</v>
      </c>
      <c r="AN66" s="52">
        <f>'Temp Relocation Housing Costs'!AF66+'Temp Relocation Living Costs'!AF66</f>
        <v>220129.006414287</v>
      </c>
      <c r="AO66" s="52">
        <f>'Temp Relocation Housing Costs'!AG66+'Temp Relocation Living Costs'!AG66</f>
        <v>87293.835584197572</v>
      </c>
      <c r="AP66" s="53">
        <f>'Temp Relocation Housing Costs'!AH66+'Temp Relocation Living Costs'!AH66</f>
        <v>203699875.92389208</v>
      </c>
      <c r="AQ66" s="53">
        <f>'Temp Relocation Housing Costs'!AI66+'Temp Relocation Living Costs'!AI66</f>
        <v>384528208.98097891</v>
      </c>
      <c r="AR66" s="53">
        <f>'Temp Relocation Housing Costs'!AJ66+'Temp Relocation Living Costs'!AJ66</f>
        <v>303950133.79730189</v>
      </c>
      <c r="AS66" s="53">
        <f>'Temp Relocation Housing Costs'!AK66+'Temp Relocation Living Costs'!AK66</f>
        <v>137117651.94452363</v>
      </c>
      <c r="AT66" s="53">
        <f>'Temp Relocation Housing Costs'!AL66+'Temp Relocation Living Costs'!AL66</f>
        <v>86516572.134732857</v>
      </c>
      <c r="AU66" s="53">
        <f>'Temp Relocation Housing Costs'!AM66+'Temp Relocation Living Costs'!AM66</f>
        <v>45745074.952542737</v>
      </c>
      <c r="AW66" s="68">
        <v>2085</v>
      </c>
      <c r="AX66" s="55">
        <f t="shared" si="5"/>
        <v>0</v>
      </c>
      <c r="AY66" s="56">
        <f t="shared" si="6"/>
        <v>1609734.485441908</v>
      </c>
      <c r="AZ66" s="57">
        <f t="shared" si="7"/>
        <v>1161557517.7339723</v>
      </c>
      <c r="BA66" s="58">
        <f t="shared" si="8"/>
        <v>1163167252.2194142</v>
      </c>
    </row>
    <row r="67" spans="1:53" x14ac:dyDescent="0.35">
      <c r="A67">
        <v>2086</v>
      </c>
      <c r="B67" s="51">
        <f>'Temp Relocation Housing Costs'!B67+'Temp Relocation Living Costs'!B67</f>
        <v>0</v>
      </c>
      <c r="C67" s="51">
        <f>'Temp Relocation Housing Costs'!C67+'Temp Relocation Living Costs'!C67</f>
        <v>0</v>
      </c>
      <c r="D67" s="51">
        <f>'Temp Relocation Housing Costs'!D67+'Temp Relocation Living Costs'!D67</f>
        <v>0</v>
      </c>
      <c r="E67" s="51">
        <f>'Temp Relocation Housing Costs'!E67+'Temp Relocation Living Costs'!E67</f>
        <v>0</v>
      </c>
      <c r="F67" s="51">
        <f>'Temp Relocation Housing Costs'!F67+'Temp Relocation Living Costs'!F67</f>
        <v>0</v>
      </c>
      <c r="G67" s="51">
        <f>'Temp Relocation Housing Costs'!G67+'Temp Relocation Living Costs'!G67</f>
        <v>0</v>
      </c>
      <c r="H67" s="52">
        <f>'Temp Relocation Housing Costs'!H67+'Temp Relocation Living Costs'!H67</f>
        <v>384744.15500129678</v>
      </c>
      <c r="I67" s="52">
        <f>'Temp Relocation Housing Costs'!I67+'Temp Relocation Living Costs'!I67</f>
        <v>441653.71831037547</v>
      </c>
      <c r="J67" s="52">
        <f>'Temp Relocation Housing Costs'!J67+'Temp Relocation Living Costs'!J67</f>
        <v>304228.73963059101</v>
      </c>
      <c r="K67" s="52">
        <f>'Temp Relocation Housing Costs'!K67+'Temp Relocation Living Costs'!K67</f>
        <v>274471.51338231337</v>
      </c>
      <c r="L67" s="52">
        <f>'Temp Relocation Housing Costs'!L67+'Temp Relocation Living Costs'!L67</f>
        <v>226075.15491934674</v>
      </c>
      <c r="M67" s="52">
        <f>'Temp Relocation Housing Costs'!M67+'Temp Relocation Living Costs'!M67</f>
        <v>96017.105254959548</v>
      </c>
      <c r="N67" s="53">
        <f>'Temp Relocation Housing Costs'!N67+'Temp Relocation Living Costs'!N67</f>
        <v>221842149.95144033</v>
      </c>
      <c r="O67" s="53">
        <f>'Temp Relocation Housing Costs'!O67+'Temp Relocation Living Costs'!O67</f>
        <v>426931060.11624551</v>
      </c>
      <c r="P67" s="53">
        <f>'Temp Relocation Housing Costs'!P67+'Temp Relocation Living Costs'!P67</f>
        <v>341049104.33575475</v>
      </c>
      <c r="Q67" s="53">
        <f>'Temp Relocation Housing Costs'!Q67+'Temp Relocation Living Costs'!Q67</f>
        <v>139381123.17854872</v>
      </c>
      <c r="R67" s="53">
        <f>'Temp Relocation Housing Costs'!R67+'Temp Relocation Living Costs'!R67</f>
        <v>89547635.487383544</v>
      </c>
      <c r="S67" s="53">
        <f>'Temp Relocation Housing Costs'!S67+'Temp Relocation Living Costs'!S67</f>
        <v>50709418.555920854</v>
      </c>
      <c r="U67" s="68">
        <v>2086</v>
      </c>
      <c r="V67" s="55">
        <f t="shared" si="0"/>
        <v>0</v>
      </c>
      <c r="W67" s="56">
        <f t="shared" si="1"/>
        <v>1727190.3864988829</v>
      </c>
      <c r="X67" s="57">
        <f t="shared" si="2"/>
        <v>1269460491.6252937</v>
      </c>
      <c r="Y67" s="58">
        <f t="shared" si="3"/>
        <v>1271187682.0117927</v>
      </c>
      <c r="Z67" s="96">
        <f t="shared" si="4"/>
        <v>39833572.374469057</v>
      </c>
      <c r="AC67">
        <v>2086</v>
      </c>
      <c r="AD67" s="51">
        <f>'Temp Relocation Housing Costs'!V67+'Temp Relocation Living Costs'!V67</f>
        <v>0</v>
      </c>
      <c r="AE67" s="51">
        <f>'Temp Relocation Housing Costs'!W67+'Temp Relocation Living Costs'!W67</f>
        <v>0</v>
      </c>
      <c r="AF67" s="51">
        <f>'Temp Relocation Housing Costs'!X67+'Temp Relocation Living Costs'!X67</f>
        <v>0</v>
      </c>
      <c r="AG67" s="51">
        <f>'Temp Relocation Housing Costs'!Y67+'Temp Relocation Living Costs'!Y67</f>
        <v>0</v>
      </c>
      <c r="AH67" s="51">
        <f>'Temp Relocation Housing Costs'!Z67+'Temp Relocation Living Costs'!Z67</f>
        <v>0</v>
      </c>
      <c r="AI67" s="51">
        <f>'Temp Relocation Housing Costs'!AA67+'Temp Relocation Living Costs'!AA67</f>
        <v>0</v>
      </c>
      <c r="AJ67" s="52">
        <f>'Temp Relocation Housing Costs'!AB67+'Temp Relocation Living Costs'!AB67</f>
        <v>358187.44799742126</v>
      </c>
      <c r="AK67" s="52">
        <f>'Temp Relocation Housing Costs'!AC67+'Temp Relocation Living Costs'!AC67</f>
        <v>403314.63132207206</v>
      </c>
      <c r="AL67" s="52">
        <f>'Temp Relocation Housing Costs'!AD67+'Temp Relocation Living Costs'!AD67</f>
        <v>274901.61850034463</v>
      </c>
      <c r="AM67" s="52">
        <f>'Temp Relocation Housing Costs'!AE67+'Temp Relocation Living Costs'!AE67</f>
        <v>273765.24804965407</v>
      </c>
      <c r="AN67" s="52">
        <f>'Temp Relocation Housing Costs'!AF67+'Temp Relocation Living Costs'!AF67</f>
        <v>221457.12183493545</v>
      </c>
      <c r="AO67" s="52">
        <f>'Temp Relocation Housing Costs'!AG67+'Temp Relocation Living Costs'!AG67</f>
        <v>87820.509878764293</v>
      </c>
      <c r="AP67" s="53">
        <f>'Temp Relocation Housing Costs'!AH67+'Temp Relocation Living Costs'!AH67</f>
        <v>206529644.48309776</v>
      </c>
      <c r="AQ67" s="53">
        <f>'Temp Relocation Housing Costs'!AI67+'Temp Relocation Living Costs'!AI67</f>
        <v>389870018.00745362</v>
      </c>
      <c r="AR67" s="53">
        <f>'Temp Relocation Housing Costs'!AJ67+'Temp Relocation Living Costs'!AJ67</f>
        <v>308172564.11683393</v>
      </c>
      <c r="AS67" s="53">
        <f>'Temp Relocation Housing Costs'!AK67+'Temp Relocation Living Costs'!AK67</f>
        <v>139022470.09242314</v>
      </c>
      <c r="AT67" s="53">
        <f>'Temp Relocation Housing Costs'!AL67+'Temp Relocation Living Costs'!AL67</f>
        <v>87718447.563309893</v>
      </c>
      <c r="AU67" s="53">
        <f>'Temp Relocation Housing Costs'!AM67+'Temp Relocation Living Costs'!AM67</f>
        <v>46380558.770351127</v>
      </c>
      <c r="AW67" s="68">
        <v>2086</v>
      </c>
      <c r="AX67" s="55">
        <f t="shared" si="5"/>
        <v>0</v>
      </c>
      <c r="AY67" s="56">
        <f t="shared" si="6"/>
        <v>1619446.5775831919</v>
      </c>
      <c r="AZ67" s="57">
        <f t="shared" si="7"/>
        <v>1177693703.0334694</v>
      </c>
      <c r="BA67" s="58">
        <f t="shared" si="8"/>
        <v>1179313149.6110525</v>
      </c>
    </row>
    <row r="68" spans="1:53" x14ac:dyDescent="0.35">
      <c r="A68">
        <v>2087</v>
      </c>
      <c r="B68" s="51">
        <f>'Temp Relocation Housing Costs'!B68+'Temp Relocation Living Costs'!B68</f>
        <v>0</v>
      </c>
      <c r="C68" s="51">
        <f>'Temp Relocation Housing Costs'!C68+'Temp Relocation Living Costs'!C68</f>
        <v>0</v>
      </c>
      <c r="D68" s="51">
        <f>'Temp Relocation Housing Costs'!D68+'Temp Relocation Living Costs'!D68</f>
        <v>0</v>
      </c>
      <c r="E68" s="51">
        <f>'Temp Relocation Housing Costs'!E68+'Temp Relocation Living Costs'!E68</f>
        <v>0</v>
      </c>
      <c r="F68" s="51">
        <f>'Temp Relocation Housing Costs'!F68+'Temp Relocation Living Costs'!F68</f>
        <v>0</v>
      </c>
      <c r="G68" s="51">
        <f>'Temp Relocation Housing Costs'!G68+'Temp Relocation Living Costs'!G68</f>
        <v>0</v>
      </c>
      <c r="H68" s="52">
        <f>'Temp Relocation Housing Costs'!H68+'Temp Relocation Living Costs'!H68</f>
        <v>387065.45128834707</v>
      </c>
      <c r="I68" s="52">
        <f>'Temp Relocation Housing Costs'!I68+'Temp Relocation Living Costs'!I68</f>
        <v>444318.36993184668</v>
      </c>
      <c r="J68" s="52">
        <f>'Temp Relocation Housing Costs'!J68+'Temp Relocation Living Costs'!J68</f>
        <v>306064.25820712687</v>
      </c>
      <c r="K68" s="52">
        <f>'Temp Relocation Housing Costs'!K68+'Temp Relocation Living Costs'!K68</f>
        <v>276127.49618707696</v>
      </c>
      <c r="L68" s="52">
        <f>'Temp Relocation Housing Costs'!L68+'Temp Relocation Living Costs'!L68</f>
        <v>227439.14553723365</v>
      </c>
      <c r="M68" s="52">
        <f>'Temp Relocation Housing Costs'!M68+'Temp Relocation Living Costs'!M68</f>
        <v>96596.410091756625</v>
      </c>
      <c r="N68" s="53">
        <f>'Temp Relocation Housing Costs'!N68+'Temp Relocation Living Costs'!N68</f>
        <v>224923948.29909235</v>
      </c>
      <c r="O68" s="53">
        <f>'Temp Relocation Housing Costs'!O68+'Temp Relocation Living Costs'!O68</f>
        <v>432861923.28140837</v>
      </c>
      <c r="P68" s="53">
        <f>'Temp Relocation Housing Costs'!P68+'Temp Relocation Living Costs'!P68</f>
        <v>345786908.06890547</v>
      </c>
      <c r="Q68" s="53">
        <f>'Temp Relocation Housing Costs'!Q68+'Temp Relocation Living Costs'!Q68</f>
        <v>141317385.13417596</v>
      </c>
      <c r="R68" s="53">
        <f>'Temp Relocation Housing Costs'!R68+'Temp Relocation Living Costs'!R68</f>
        <v>90791617.999911308</v>
      </c>
      <c r="S68" s="53">
        <f>'Temp Relocation Housing Costs'!S68+'Temp Relocation Living Costs'!S68</f>
        <v>51413866.301086687</v>
      </c>
      <c r="U68" s="68">
        <v>2087</v>
      </c>
      <c r="V68" s="55">
        <f t="shared" si="0"/>
        <v>0</v>
      </c>
      <c r="W68" s="56">
        <f t="shared" si="1"/>
        <v>1737611.1312433877</v>
      </c>
      <c r="X68" s="57">
        <f t="shared" si="2"/>
        <v>1287095649.0845802</v>
      </c>
      <c r="Y68" s="58">
        <f t="shared" si="3"/>
        <v>1288833260.2158237</v>
      </c>
      <c r="Z68" s="96">
        <f t="shared" si="4"/>
        <v>38259292.486561939</v>
      </c>
      <c r="AC68">
        <v>2087</v>
      </c>
      <c r="AD68" s="51">
        <f>'Temp Relocation Housing Costs'!V68+'Temp Relocation Living Costs'!V68</f>
        <v>0</v>
      </c>
      <c r="AE68" s="51">
        <f>'Temp Relocation Housing Costs'!W68+'Temp Relocation Living Costs'!W68</f>
        <v>0</v>
      </c>
      <c r="AF68" s="51">
        <f>'Temp Relocation Housing Costs'!X68+'Temp Relocation Living Costs'!X68</f>
        <v>0</v>
      </c>
      <c r="AG68" s="51">
        <f>'Temp Relocation Housing Costs'!Y68+'Temp Relocation Living Costs'!Y68</f>
        <v>0</v>
      </c>
      <c r="AH68" s="51">
        <f>'Temp Relocation Housing Costs'!Z68+'Temp Relocation Living Costs'!Z68</f>
        <v>0</v>
      </c>
      <c r="AI68" s="51">
        <f>'Temp Relocation Housing Costs'!AA68+'Temp Relocation Living Costs'!AA68</f>
        <v>0</v>
      </c>
      <c r="AJ68" s="52">
        <f>'Temp Relocation Housing Costs'!AB68+'Temp Relocation Living Costs'!AB68</f>
        <v>360348.51836664282</v>
      </c>
      <c r="AK68" s="52">
        <f>'Temp Relocation Housing Costs'!AC68+'Temp Relocation Living Costs'!AC68</f>
        <v>405747.96979916416</v>
      </c>
      <c r="AL68" s="52">
        <f>'Temp Relocation Housing Costs'!AD68+'Temp Relocation Living Costs'!AD68</f>
        <v>276560.19627997803</v>
      </c>
      <c r="AM68" s="52">
        <f>'Temp Relocation Housing Costs'!AE68+'Temp Relocation Living Costs'!AE68</f>
        <v>275416.96970821684</v>
      </c>
      <c r="AN68" s="52">
        <f>'Temp Relocation Housing Costs'!AF68+'Temp Relocation Living Costs'!AF68</f>
        <v>222793.25024123839</v>
      </c>
      <c r="AO68" s="52">
        <f>'Temp Relocation Housing Costs'!AG68+'Temp Relocation Living Costs'!AG68</f>
        <v>88350.361783877059</v>
      </c>
      <c r="AP68" s="53">
        <f>'Temp Relocation Housing Costs'!AH68+'Temp Relocation Living Costs'!AH68</f>
        <v>209398723.76874518</v>
      </c>
      <c r="AQ68" s="53">
        <f>'Temp Relocation Housing Costs'!AI68+'Temp Relocation Living Costs'!AI68</f>
        <v>395286034.65513498</v>
      </c>
      <c r="AR68" s="53">
        <f>'Temp Relocation Housing Costs'!AJ68+'Temp Relocation Living Costs'!AJ68</f>
        <v>312453651.81407642</v>
      </c>
      <c r="AS68" s="53">
        <f>'Temp Relocation Housing Costs'!AK68+'Temp Relocation Living Costs'!AK68</f>
        <v>140953749.69240496</v>
      </c>
      <c r="AT68" s="53">
        <f>'Temp Relocation Housing Costs'!AL68+'Temp Relocation Living Costs'!AL68</f>
        <v>88937019.267642781</v>
      </c>
      <c r="AU68" s="53">
        <f>'Temp Relocation Housing Costs'!AM68+'Temp Relocation Living Costs'!AM68</f>
        <v>47024870.635399908</v>
      </c>
      <c r="AW68" s="68">
        <v>2087</v>
      </c>
      <c r="AX68" s="55">
        <f t="shared" si="5"/>
        <v>0</v>
      </c>
      <c r="AY68" s="56">
        <f t="shared" si="6"/>
        <v>1629217.2661791171</v>
      </c>
      <c r="AZ68" s="57">
        <f t="shared" si="7"/>
        <v>1194054049.8334041</v>
      </c>
      <c r="BA68" s="58">
        <f t="shared" si="8"/>
        <v>1195683267.0995831</v>
      </c>
    </row>
    <row r="69" spans="1:53" x14ac:dyDescent="0.35">
      <c r="A69">
        <v>2088</v>
      </c>
      <c r="B69" s="51">
        <f>'Temp Relocation Housing Costs'!B69+'Temp Relocation Living Costs'!B69</f>
        <v>0</v>
      </c>
      <c r="C69" s="51">
        <f>'Temp Relocation Housing Costs'!C69+'Temp Relocation Living Costs'!C69</f>
        <v>0</v>
      </c>
      <c r="D69" s="51">
        <f>'Temp Relocation Housing Costs'!D69+'Temp Relocation Living Costs'!D69</f>
        <v>0</v>
      </c>
      <c r="E69" s="51">
        <f>'Temp Relocation Housing Costs'!E69+'Temp Relocation Living Costs'!E69</f>
        <v>0</v>
      </c>
      <c r="F69" s="51">
        <f>'Temp Relocation Housing Costs'!F69+'Temp Relocation Living Costs'!F69</f>
        <v>0</v>
      </c>
      <c r="G69" s="51">
        <f>'Temp Relocation Housing Costs'!G69+'Temp Relocation Living Costs'!G69</f>
        <v>0</v>
      </c>
      <c r="H69" s="52">
        <f>'Temp Relocation Housing Costs'!H69+'Temp Relocation Living Costs'!H69</f>
        <v>389400.75276919233</v>
      </c>
      <c r="I69" s="52">
        <f>'Temp Relocation Housing Costs'!I69+'Temp Relocation Living Costs'!I69</f>
        <v>446999.09833014442</v>
      </c>
      <c r="J69" s="52">
        <f>'Temp Relocation Housing Costs'!J69+'Temp Relocation Living Costs'!J69</f>
        <v>307910.85111033189</v>
      </c>
      <c r="K69" s="52">
        <f>'Temp Relocation Housing Costs'!K69+'Temp Relocation Living Costs'!K69</f>
        <v>277793.47011629597</v>
      </c>
      <c r="L69" s="52">
        <f>'Temp Relocation Housing Costs'!L69+'Temp Relocation Living Costs'!L69</f>
        <v>228811.36558840951</v>
      </c>
      <c r="M69" s="52">
        <f>'Temp Relocation Housing Costs'!M69+'Temp Relocation Living Costs'!M69</f>
        <v>97179.210077600786</v>
      </c>
      <c r="N69" s="53">
        <f>'Temp Relocation Housing Costs'!N69+'Temp Relocation Living Costs'!N69</f>
        <v>228048558.53374445</v>
      </c>
      <c r="O69" s="53">
        <f>'Temp Relocation Housing Costs'!O69+'Temp Relocation Living Costs'!O69</f>
        <v>438875177.12078059</v>
      </c>
      <c r="P69" s="53">
        <f>'Temp Relocation Housing Costs'!P69+'Temp Relocation Living Costs'!P69</f>
        <v>350590528.67103046</v>
      </c>
      <c r="Q69" s="53">
        <f>'Temp Relocation Housing Costs'!Q69+'Temp Relocation Living Costs'!Q69</f>
        <v>143280545.35461348</v>
      </c>
      <c r="R69" s="53">
        <f>'Temp Relocation Housing Costs'!R69+'Temp Relocation Living Costs'!R69</f>
        <v>92052881.73357971</v>
      </c>
      <c r="S69" s="53">
        <f>'Temp Relocation Housing Costs'!S69+'Temp Relocation Living Costs'!S69</f>
        <v>52128100.130175389</v>
      </c>
      <c r="U69" s="68">
        <v>2088</v>
      </c>
      <c r="V69" s="55">
        <f t="shared" ref="V69:V131" si="9">SUM(B69:G69)</f>
        <v>0</v>
      </c>
      <c r="W69" s="56">
        <f t="shared" ref="W69:W131" si="10">SUM(H69:M69)</f>
        <v>1748094.7479919749</v>
      </c>
      <c r="X69" s="57">
        <f t="shared" ref="X69:X131" si="11">SUM(N69:S69)</f>
        <v>1304975791.5439241</v>
      </c>
      <c r="Y69" s="58">
        <f t="shared" ref="Y69:Y131" si="12">SUM(V69:X69)</f>
        <v>1306723886.2919161</v>
      </c>
      <c r="Z69" s="96">
        <f t="shared" ref="Z69:Z131" si="13">Y69/1.0556^(U69-2022)</f>
        <v>36747233.392306872</v>
      </c>
      <c r="AC69">
        <v>2088</v>
      </c>
      <c r="AD69" s="51">
        <f>'Temp Relocation Housing Costs'!V69+'Temp Relocation Living Costs'!V69</f>
        <v>0</v>
      </c>
      <c r="AE69" s="51">
        <f>'Temp Relocation Housing Costs'!W69+'Temp Relocation Living Costs'!W69</f>
        <v>0</v>
      </c>
      <c r="AF69" s="51">
        <f>'Temp Relocation Housing Costs'!X69+'Temp Relocation Living Costs'!X69</f>
        <v>0</v>
      </c>
      <c r="AG69" s="51">
        <f>'Temp Relocation Housing Costs'!Y69+'Temp Relocation Living Costs'!Y69</f>
        <v>0</v>
      </c>
      <c r="AH69" s="51">
        <f>'Temp Relocation Housing Costs'!Z69+'Temp Relocation Living Costs'!Z69</f>
        <v>0</v>
      </c>
      <c r="AI69" s="51">
        <f>'Temp Relocation Housing Costs'!AA69+'Temp Relocation Living Costs'!AA69</f>
        <v>0</v>
      </c>
      <c r="AJ69" s="52">
        <f>'Temp Relocation Housing Costs'!AB69+'Temp Relocation Living Costs'!AB69</f>
        <v>362522.62723055977</v>
      </c>
      <c r="AK69" s="52">
        <f>'Temp Relocation Housing Costs'!AC69+'Temp Relocation Living Costs'!AC69</f>
        <v>408195.9894598393</v>
      </c>
      <c r="AL69" s="52">
        <f>'Temp Relocation Housing Costs'!AD69+'Temp Relocation Living Costs'!AD69</f>
        <v>278228.78084045934</v>
      </c>
      <c r="AM69" s="52">
        <f>'Temp Relocation Housing Costs'!AE69+'Temp Relocation Living Costs'!AE69</f>
        <v>277078.65678224701</v>
      </c>
      <c r="AN69" s="52">
        <f>'Temp Relocation Housing Costs'!AF69+'Temp Relocation Living Costs'!AF69</f>
        <v>224137.43997834597</v>
      </c>
      <c r="AO69" s="52">
        <f>'Temp Relocation Housing Costs'!AG69+'Temp Relocation Living Costs'!AG69</f>
        <v>88883.410471173614</v>
      </c>
      <c r="AP69" s="53">
        <f>'Temp Relocation Housing Costs'!AH69+'Temp Relocation Living Costs'!AH69</f>
        <v>212307659.87963396</v>
      </c>
      <c r="AQ69" s="53">
        <f>'Temp Relocation Housing Costs'!AI69+'Temp Relocation Living Costs'!AI69</f>
        <v>400777289.80532509</v>
      </c>
      <c r="AR69" s="53">
        <f>'Temp Relocation Housing Costs'!AJ69+'Temp Relocation Living Costs'!AJ69</f>
        <v>316794211.74864793</v>
      </c>
      <c r="AS69" s="53">
        <f>'Temp Relocation Housing Costs'!AK69+'Temp Relocation Living Costs'!AK69</f>
        <v>142911858.34304908</v>
      </c>
      <c r="AT69" s="53">
        <f>'Temp Relocation Housing Costs'!AL69+'Temp Relocation Living Costs'!AL69</f>
        <v>90172519.189925864</v>
      </c>
      <c r="AU69" s="53">
        <f>'Temp Relocation Housing Costs'!AM69+'Temp Relocation Living Costs'!AM69</f>
        <v>47678133.185616113</v>
      </c>
      <c r="AW69" s="68">
        <v>2088</v>
      </c>
      <c r="AX69" s="55">
        <f t="shared" ref="AX69:AX131" si="14">SUM(AD69:AI69)</f>
        <v>0</v>
      </c>
      <c r="AY69" s="56">
        <f t="shared" ref="AY69:AY131" si="15">SUM(AJ69:AO69)</f>
        <v>1639046.9047626252</v>
      </c>
      <c r="AZ69" s="57">
        <f t="shared" ref="AZ69:AZ131" si="16">SUM(AP69:AU69)</f>
        <v>1210641672.1521978</v>
      </c>
      <c r="BA69" s="58">
        <f t="shared" ref="BA69:BA131" si="17">SUM(AX69:AZ69)</f>
        <v>1212280719.0569603</v>
      </c>
    </row>
    <row r="70" spans="1:53" x14ac:dyDescent="0.35">
      <c r="A70">
        <v>2089</v>
      </c>
      <c r="B70" s="51">
        <f>'Temp Relocation Housing Costs'!B70+'Temp Relocation Living Costs'!B70</f>
        <v>0</v>
      </c>
      <c r="C70" s="51">
        <f>'Temp Relocation Housing Costs'!C70+'Temp Relocation Living Costs'!C70</f>
        <v>0</v>
      </c>
      <c r="D70" s="51">
        <f>'Temp Relocation Housing Costs'!D70+'Temp Relocation Living Costs'!D70</f>
        <v>0</v>
      </c>
      <c r="E70" s="51">
        <f>'Temp Relocation Housing Costs'!E70+'Temp Relocation Living Costs'!E70</f>
        <v>0</v>
      </c>
      <c r="F70" s="51">
        <f>'Temp Relocation Housing Costs'!F70+'Temp Relocation Living Costs'!F70</f>
        <v>0</v>
      </c>
      <c r="G70" s="51">
        <f>'Temp Relocation Housing Costs'!G70+'Temp Relocation Living Costs'!G70</f>
        <v>0</v>
      </c>
      <c r="H70" s="52">
        <f>'Temp Relocation Housing Costs'!H70+'Temp Relocation Living Costs'!H70</f>
        <v>391750.14394207357</v>
      </c>
      <c r="I70" s="52">
        <f>'Temp Relocation Housing Costs'!I70+'Temp Relocation Living Costs'!I70</f>
        <v>449696.00050209579</v>
      </c>
      <c r="J70" s="52">
        <f>'Temp Relocation Housing Costs'!J70+'Temp Relocation Living Costs'!J70</f>
        <v>309768.58515549882</v>
      </c>
      <c r="K70" s="52">
        <f>'Temp Relocation Housing Costs'!K70+'Temp Relocation Living Costs'!K70</f>
        <v>279469.49544992467</v>
      </c>
      <c r="L70" s="52">
        <f>'Temp Relocation Housing Costs'!L70+'Temp Relocation Living Costs'!L70</f>
        <v>230191.86472392845</v>
      </c>
      <c r="M70" s="52">
        <f>'Temp Relocation Housing Costs'!M70+'Temp Relocation Living Costs'!M70</f>
        <v>97765.526299950812</v>
      </c>
      <c r="N70" s="53">
        <f>'Temp Relocation Housing Costs'!N70+'Temp Relocation Living Costs'!N70</f>
        <v>231216575.39180115</v>
      </c>
      <c r="O70" s="53">
        <f>'Temp Relocation Housing Costs'!O70+'Temp Relocation Living Costs'!O70</f>
        <v>444971966.19342697</v>
      </c>
      <c r="P70" s="53">
        <f>'Temp Relocation Housing Costs'!P70+'Temp Relocation Living Costs'!P70</f>
        <v>355460880.46034247</v>
      </c>
      <c r="Q70" s="53">
        <f>'Temp Relocation Housing Costs'!Q70+'Temp Relocation Living Costs'!Q70</f>
        <v>145270977.5065791</v>
      </c>
      <c r="R70" s="53">
        <f>'Temp Relocation Housing Costs'!R70+'Temp Relocation Living Costs'!R70</f>
        <v>93331666.756557733</v>
      </c>
      <c r="S70" s="53">
        <f>'Temp Relocation Housing Costs'!S70+'Temp Relocation Living Costs'!S70</f>
        <v>52852255.990017958</v>
      </c>
      <c r="U70" s="68">
        <v>2089</v>
      </c>
      <c r="V70" s="55">
        <f t="shared" si="9"/>
        <v>0</v>
      </c>
      <c r="W70" s="56">
        <f t="shared" si="10"/>
        <v>1758641.6160734722</v>
      </c>
      <c r="X70" s="57">
        <f t="shared" si="11"/>
        <v>1323104322.2987254</v>
      </c>
      <c r="Y70" s="58">
        <f t="shared" si="12"/>
        <v>1324862963.9147987</v>
      </c>
      <c r="Z70" s="96">
        <f t="shared" si="13"/>
        <v>35294935.777722478</v>
      </c>
      <c r="AC70">
        <v>2089</v>
      </c>
      <c r="AD70" s="51">
        <f>'Temp Relocation Housing Costs'!V70+'Temp Relocation Living Costs'!V70</f>
        <v>0</v>
      </c>
      <c r="AE70" s="51">
        <f>'Temp Relocation Housing Costs'!W70+'Temp Relocation Living Costs'!W70</f>
        <v>0</v>
      </c>
      <c r="AF70" s="51">
        <f>'Temp Relocation Housing Costs'!X70+'Temp Relocation Living Costs'!X70</f>
        <v>0</v>
      </c>
      <c r="AG70" s="51">
        <f>'Temp Relocation Housing Costs'!Y70+'Temp Relocation Living Costs'!Y70</f>
        <v>0</v>
      </c>
      <c r="AH70" s="51">
        <f>'Temp Relocation Housing Costs'!Z70+'Temp Relocation Living Costs'!Z70</f>
        <v>0</v>
      </c>
      <c r="AI70" s="51">
        <f>'Temp Relocation Housing Costs'!AA70+'Temp Relocation Living Costs'!AA70</f>
        <v>0</v>
      </c>
      <c r="AJ70" s="52">
        <f>'Temp Relocation Housing Costs'!AB70+'Temp Relocation Living Costs'!AB70</f>
        <v>364709.85325497889</v>
      </c>
      <c r="AK70" s="52">
        <f>'Temp Relocation Housing Costs'!AC70+'Temp Relocation Living Costs'!AC70</f>
        <v>410658.77888082154</v>
      </c>
      <c r="AL70" s="52">
        <f>'Temp Relocation Housing Costs'!AD70+'Temp Relocation Living Costs'!AD70</f>
        <v>279907.43255620357</v>
      </c>
      <c r="AM70" s="52">
        <f>'Temp Relocation Housing Costs'!AE70+'Temp Relocation Living Costs'!AE70</f>
        <v>278750.3693965876</v>
      </c>
      <c r="AN70" s="52">
        <f>'Temp Relocation Housing Costs'!AF70+'Temp Relocation Living Costs'!AF70</f>
        <v>225489.73968309112</v>
      </c>
      <c r="AO70" s="52">
        <f>'Temp Relocation Housing Costs'!AG70+'Temp Relocation Living Costs'!AG70</f>
        <v>89419.675227960892</v>
      </c>
      <c r="AP70" s="53">
        <f>'Temp Relocation Housing Costs'!AH70+'Temp Relocation Living Costs'!AH70</f>
        <v>215257006.50088757</v>
      </c>
      <c r="AQ70" s="53">
        <f>'Temp Relocation Housing Costs'!AI70+'Temp Relocation Living Costs'!AI70</f>
        <v>406344828.66017681</v>
      </c>
      <c r="AR70" s="53">
        <f>'Temp Relocation Housing Costs'!AJ70+'Temp Relocation Living Costs'!AJ70</f>
        <v>321195070.10007668</v>
      </c>
      <c r="AS70" s="53">
        <f>'Temp Relocation Housing Costs'!AK70+'Temp Relocation Living Costs'!AK70</f>
        <v>144897168.74956056</v>
      </c>
      <c r="AT70" s="53">
        <f>'Temp Relocation Housing Costs'!AL70+'Temp Relocation Living Costs'!AL70</f>
        <v>91425182.494460016</v>
      </c>
      <c r="AU70" s="53">
        <f>'Temp Relocation Housing Costs'!AM70+'Temp Relocation Living Costs'!AM70</f>
        <v>48340470.762594722</v>
      </c>
      <c r="AW70" s="68">
        <v>2089</v>
      </c>
      <c r="AX70" s="55">
        <f t="shared" si="14"/>
        <v>0</v>
      </c>
      <c r="AY70" s="56">
        <f t="shared" si="15"/>
        <v>1648935.8489996437</v>
      </c>
      <c r="AZ70" s="57">
        <f t="shared" si="16"/>
        <v>1227459727.2677565</v>
      </c>
      <c r="BA70" s="58">
        <f t="shared" si="17"/>
        <v>1229108663.1167562</v>
      </c>
    </row>
    <row r="71" spans="1:53" x14ac:dyDescent="0.35">
      <c r="A71">
        <v>2090</v>
      </c>
      <c r="B71" s="51">
        <f>'Temp Relocation Housing Costs'!B71+'Temp Relocation Living Costs'!B71</f>
        <v>0</v>
      </c>
      <c r="C71" s="51">
        <f>'Temp Relocation Housing Costs'!C71+'Temp Relocation Living Costs'!C71</f>
        <v>0</v>
      </c>
      <c r="D71" s="51">
        <f>'Temp Relocation Housing Costs'!D71+'Temp Relocation Living Costs'!D71</f>
        <v>0</v>
      </c>
      <c r="E71" s="51">
        <f>'Temp Relocation Housing Costs'!E71+'Temp Relocation Living Costs'!E71</f>
        <v>0</v>
      </c>
      <c r="F71" s="51">
        <f>'Temp Relocation Housing Costs'!F71+'Temp Relocation Living Costs'!F71</f>
        <v>0</v>
      </c>
      <c r="G71" s="51">
        <f>'Temp Relocation Housing Costs'!G71+'Temp Relocation Living Costs'!G71</f>
        <v>0</v>
      </c>
      <c r="H71" s="52">
        <f>'Temp Relocation Housing Costs'!H71+'Temp Relocation Living Costs'!H71</f>
        <v>375631.16948187922</v>
      </c>
      <c r="I71" s="52">
        <f>'Temp Relocation Housing Costs'!I71+'Temp Relocation Living Costs'!I71</f>
        <v>431192.78242027503</v>
      </c>
      <c r="J71" s="52">
        <f>'Temp Relocation Housing Costs'!J71+'Temp Relocation Living Costs'!J71</f>
        <v>297022.82873420615</v>
      </c>
      <c r="K71" s="52">
        <f>'Temp Relocation Housing Costs'!K71+'Temp Relocation Living Costs'!K71</f>
        <v>267970.42715544859</v>
      </c>
      <c r="L71" s="52">
        <f>'Temp Relocation Housing Costs'!L71+'Temp Relocation Living Costs'!L71</f>
        <v>220720.37672116159</v>
      </c>
      <c r="M71" s="52">
        <f>'Temp Relocation Housing Costs'!M71+'Temp Relocation Living Costs'!M71</f>
        <v>93742.860205539895</v>
      </c>
      <c r="N71" s="53">
        <f>'Temp Relocation Housing Costs'!N71+'Temp Relocation Living Costs'!N71</f>
        <v>223434728.8308723</v>
      </c>
      <c r="O71" s="53">
        <f>'Temp Relocation Housing Costs'!O71+'Temp Relocation Living Costs'!O71</f>
        <v>429995948.32375449</v>
      </c>
      <c r="P71" s="53">
        <f>'Temp Relocation Housing Costs'!P71+'Temp Relocation Living Costs'!P71</f>
        <v>343497456.01524025</v>
      </c>
      <c r="Q71" s="53">
        <f>'Temp Relocation Housing Costs'!Q71+'Temp Relocation Living Costs'!Q71</f>
        <v>140381723.97967798</v>
      </c>
      <c r="R71" s="53">
        <f>'Temp Relocation Housing Costs'!R71+'Temp Relocation Living Costs'!R71</f>
        <v>90190487.501806796</v>
      </c>
      <c r="S71" s="53">
        <f>'Temp Relocation Housing Costs'!S71+'Temp Relocation Living Costs'!S71</f>
        <v>51073455.5479808</v>
      </c>
      <c r="U71" s="68">
        <v>2090</v>
      </c>
      <c r="V71" s="55">
        <f t="shared" si="9"/>
        <v>0</v>
      </c>
      <c r="W71" s="56">
        <f t="shared" si="10"/>
        <v>1686280.4447185106</v>
      </c>
      <c r="X71" s="57">
        <f t="shared" si="11"/>
        <v>1278573800.1993325</v>
      </c>
      <c r="Y71" s="58">
        <f t="shared" si="12"/>
        <v>1280260080.6440511</v>
      </c>
      <c r="Z71" s="96">
        <f t="shared" si="13"/>
        <v>32310245.571225781</v>
      </c>
      <c r="AC71">
        <v>2090</v>
      </c>
      <c r="AD71" s="51">
        <f>'Temp Relocation Housing Costs'!V71+'Temp Relocation Living Costs'!V71</f>
        <v>0</v>
      </c>
      <c r="AE71" s="51">
        <f>'Temp Relocation Housing Costs'!W71+'Temp Relocation Living Costs'!W71</f>
        <v>0</v>
      </c>
      <c r="AF71" s="51">
        <f>'Temp Relocation Housing Costs'!X71+'Temp Relocation Living Costs'!X71</f>
        <v>0</v>
      </c>
      <c r="AG71" s="51">
        <f>'Temp Relocation Housing Costs'!Y71+'Temp Relocation Living Costs'!Y71</f>
        <v>0</v>
      </c>
      <c r="AH71" s="51">
        <f>'Temp Relocation Housing Costs'!Z71+'Temp Relocation Living Costs'!Z71</f>
        <v>0</v>
      </c>
      <c r="AI71" s="51">
        <f>'Temp Relocation Housing Costs'!AA71+'Temp Relocation Living Costs'!AA71</f>
        <v>0</v>
      </c>
      <c r="AJ71" s="52">
        <f>'Temp Relocation Housing Costs'!AB71+'Temp Relocation Living Costs'!AB71</f>
        <v>349703.48018554738</v>
      </c>
      <c r="AK71" s="52">
        <f>'Temp Relocation Housing Costs'!AC71+'Temp Relocation Living Costs'!AC71</f>
        <v>393761.78861548199</v>
      </c>
      <c r="AL71" s="52">
        <f>'Temp Relocation Housing Costs'!AD71+'Temp Relocation Living Costs'!AD71</f>
        <v>268390.34487579891</v>
      </c>
      <c r="AM71" s="52">
        <f>'Temp Relocation Housing Costs'!AE71+'Temp Relocation Living Costs'!AE71</f>
        <v>267280.89030499157</v>
      </c>
      <c r="AN71" s="52">
        <f>'Temp Relocation Housing Costs'!AF71+'Temp Relocation Living Costs'!AF71</f>
        <v>216211.72559377129</v>
      </c>
      <c r="AO71" s="52">
        <f>'Temp Relocation Housing Costs'!AG71+'Temp Relocation Living Costs'!AG71</f>
        <v>85740.408012550499</v>
      </c>
      <c r="AP71" s="53">
        <f>'Temp Relocation Housing Costs'!AH71+'Temp Relocation Living Costs'!AH71</f>
        <v>208012296.67454273</v>
      </c>
      <c r="AQ71" s="53">
        <f>'Temp Relocation Housing Costs'!AI71+'Temp Relocation Living Costs'!AI71</f>
        <v>392668849.32304591</v>
      </c>
      <c r="AR71" s="53">
        <f>'Temp Relocation Housing Costs'!AJ71+'Temp Relocation Living Costs'!AJ71</f>
        <v>310384898.95464671</v>
      </c>
      <c r="AS71" s="53">
        <f>'Temp Relocation Housing Costs'!AK71+'Temp Relocation Living Costs'!AK71</f>
        <v>140020496.16494408</v>
      </c>
      <c r="AT71" s="53">
        <f>'Temp Relocation Housing Costs'!AL71+'Temp Relocation Living Costs'!AL71</f>
        <v>88348168.051307589</v>
      </c>
      <c r="AU71" s="53">
        <f>'Temp Relocation Housing Costs'!AM71+'Temp Relocation Living Costs'!AM71</f>
        <v>46713519.383697525</v>
      </c>
      <c r="AW71" s="68">
        <v>2090</v>
      </c>
      <c r="AX71" s="55">
        <f t="shared" si="14"/>
        <v>0</v>
      </c>
      <c r="AY71" s="56">
        <f t="shared" si="15"/>
        <v>1581088.6375881417</v>
      </c>
      <c r="AZ71" s="57">
        <f t="shared" si="16"/>
        <v>1186148228.5521846</v>
      </c>
      <c r="BA71" s="58">
        <f t="shared" si="17"/>
        <v>1187729317.1897726</v>
      </c>
    </row>
    <row r="72" spans="1:53" x14ac:dyDescent="0.35">
      <c r="A72">
        <v>2091</v>
      </c>
      <c r="B72" s="51">
        <f>'Temp Relocation Housing Costs'!B72+'Temp Relocation Living Costs'!B72</f>
        <v>0</v>
      </c>
      <c r="C72" s="51">
        <f>'Temp Relocation Housing Costs'!C72+'Temp Relocation Living Costs'!C72</f>
        <v>0</v>
      </c>
      <c r="D72" s="51">
        <f>'Temp Relocation Housing Costs'!D72+'Temp Relocation Living Costs'!D72</f>
        <v>0</v>
      </c>
      <c r="E72" s="51">
        <f>'Temp Relocation Housing Costs'!E72+'Temp Relocation Living Costs'!E72</f>
        <v>0</v>
      </c>
      <c r="F72" s="51">
        <f>'Temp Relocation Housing Costs'!F72+'Temp Relocation Living Costs'!F72</f>
        <v>0</v>
      </c>
      <c r="G72" s="51">
        <f>'Temp Relocation Housing Costs'!G72+'Temp Relocation Living Costs'!G72</f>
        <v>0</v>
      </c>
      <c r="H72" s="52">
        <f>'Temp Relocation Housing Costs'!H72+'Temp Relocation Living Costs'!H72</f>
        <v>377897.4839344424</v>
      </c>
      <c r="I72" s="52">
        <f>'Temp Relocation Housing Costs'!I72+'Temp Relocation Living Costs'!I72</f>
        <v>433794.31955040171</v>
      </c>
      <c r="J72" s="52">
        <f>'Temp Relocation Housing Costs'!J72+'Temp Relocation Living Costs'!J72</f>
        <v>298814.87152562314</v>
      </c>
      <c r="K72" s="52">
        <f>'Temp Relocation Housing Costs'!K72+'Temp Relocation Living Costs'!K72</f>
        <v>269587.18662926863</v>
      </c>
      <c r="L72" s="52">
        <f>'Temp Relocation Housing Costs'!L72+'Temp Relocation Living Costs'!L72</f>
        <v>222052.06008606538</v>
      </c>
      <c r="M72" s="52">
        <f>'Temp Relocation Housing Costs'!M72+'Temp Relocation Living Costs'!M72</f>
        <v>94308.443725143647</v>
      </c>
      <c r="N72" s="53">
        <f>'Temp Relocation Housing Costs'!N72+'Temp Relocation Living Costs'!N72</f>
        <v>226538651.04885378</v>
      </c>
      <c r="O72" s="53">
        <f>'Temp Relocation Housing Costs'!O72+'Temp Relocation Living Costs'!O72</f>
        <v>435969388.46275091</v>
      </c>
      <c r="P72" s="53">
        <f>'Temp Relocation Housing Costs'!P72+'Temp Relocation Living Costs'!P72</f>
        <v>348269271.88793242</v>
      </c>
      <c r="Q72" s="53">
        <f>'Temp Relocation Housing Costs'!Q72+'Temp Relocation Living Costs'!Q72</f>
        <v>142331886.13369521</v>
      </c>
      <c r="R72" s="53">
        <f>'Temp Relocation Housing Costs'!R72+'Temp Relocation Living Costs'!R72</f>
        <v>91443400.419472978</v>
      </c>
      <c r="S72" s="53">
        <f>'Temp Relocation Housing Costs'!S72+'Temp Relocation Living Costs'!S72</f>
        <v>51782960.441217259</v>
      </c>
      <c r="U72" s="68">
        <v>2091</v>
      </c>
      <c r="V72" s="55">
        <f t="shared" si="9"/>
        <v>0</v>
      </c>
      <c r="W72" s="56">
        <f t="shared" si="10"/>
        <v>1696454.3654509448</v>
      </c>
      <c r="X72" s="57">
        <f t="shared" si="11"/>
        <v>1296335558.3939223</v>
      </c>
      <c r="Y72" s="58">
        <f t="shared" si="12"/>
        <v>1298032012.7593732</v>
      </c>
      <c r="Z72" s="96">
        <f t="shared" si="13"/>
        <v>31033308.346625365</v>
      </c>
      <c r="AC72">
        <v>2091</v>
      </c>
      <c r="AD72" s="51">
        <f>'Temp Relocation Housing Costs'!V72+'Temp Relocation Living Costs'!V72</f>
        <v>0</v>
      </c>
      <c r="AE72" s="51">
        <f>'Temp Relocation Housing Costs'!W72+'Temp Relocation Living Costs'!W72</f>
        <v>0</v>
      </c>
      <c r="AF72" s="51">
        <f>'Temp Relocation Housing Costs'!X72+'Temp Relocation Living Costs'!X72</f>
        <v>0</v>
      </c>
      <c r="AG72" s="51">
        <f>'Temp Relocation Housing Costs'!Y72+'Temp Relocation Living Costs'!Y72</f>
        <v>0</v>
      </c>
      <c r="AH72" s="51">
        <f>'Temp Relocation Housing Costs'!Z72+'Temp Relocation Living Costs'!Z72</f>
        <v>0</v>
      </c>
      <c r="AI72" s="51">
        <f>'Temp Relocation Housing Costs'!AA72+'Temp Relocation Living Costs'!AA72</f>
        <v>0</v>
      </c>
      <c r="AJ72" s="52">
        <f>'Temp Relocation Housing Costs'!AB72+'Temp Relocation Living Costs'!AB72</f>
        <v>351813.36380449549</v>
      </c>
      <c r="AK72" s="52">
        <f>'Temp Relocation Housing Costs'!AC72+'Temp Relocation Living Costs'!AC72</f>
        <v>396137.49144556734</v>
      </c>
      <c r="AL72" s="52">
        <f>'Temp Relocation Housing Costs'!AD72+'Temp Relocation Living Costs'!AD72</f>
        <v>270009.6378603492</v>
      </c>
      <c r="AM72" s="52">
        <f>'Temp Relocation Housing Costs'!AE72+'Temp Relocation Living Costs'!AE72</f>
        <v>268893.48956140492</v>
      </c>
      <c r="AN72" s="52">
        <f>'Temp Relocation Housing Costs'!AF72+'Temp Relocation Living Costs'!AF72</f>
        <v>217516.20668676117</v>
      </c>
      <c r="AO72" s="52">
        <f>'Temp Relocation Housing Costs'!AG72+'Temp Relocation Living Costs'!AG72</f>
        <v>86257.709934314698</v>
      </c>
      <c r="AP72" s="53">
        <f>'Temp Relocation Housing Costs'!AH72+'Temp Relocation Living Costs'!AH72</f>
        <v>210901972.74522284</v>
      </c>
      <c r="AQ72" s="53">
        <f>'Temp Relocation Housing Costs'!AI72+'Temp Relocation Living Costs'!AI72</f>
        <v>398123746.9215548</v>
      </c>
      <c r="AR72" s="53">
        <f>'Temp Relocation Housing Costs'!AJ72+'Temp Relocation Living Costs'!AJ72</f>
        <v>314696720.08036125</v>
      </c>
      <c r="AS72" s="53">
        <f>'Temp Relocation Housing Costs'!AK72+'Temp Relocation Living Costs'!AK72</f>
        <v>141965640.19556674</v>
      </c>
      <c r="AT72" s="53">
        <f>'Temp Relocation Housing Costs'!AL72+'Temp Relocation Living Costs'!AL72</f>
        <v>89575487.739555299</v>
      </c>
      <c r="AU72" s="53">
        <f>'Temp Relocation Housing Costs'!AM72+'Temp Relocation Living Costs'!AM72</f>
        <v>47362456.688358516</v>
      </c>
      <c r="AW72" s="68">
        <v>2091</v>
      </c>
      <c r="AX72" s="55">
        <f t="shared" si="14"/>
        <v>0</v>
      </c>
      <c r="AY72" s="56">
        <f t="shared" si="15"/>
        <v>1590627.8992928928</v>
      </c>
      <c r="AZ72" s="57">
        <f t="shared" si="16"/>
        <v>1202626024.3706195</v>
      </c>
      <c r="BA72" s="58">
        <f t="shared" si="17"/>
        <v>1204216652.2699125</v>
      </c>
    </row>
    <row r="73" spans="1:53" x14ac:dyDescent="0.35">
      <c r="A73">
        <v>2092</v>
      </c>
      <c r="B73" s="51">
        <f>'Temp Relocation Housing Costs'!B73+'Temp Relocation Living Costs'!B73</f>
        <v>0</v>
      </c>
      <c r="C73" s="51">
        <f>'Temp Relocation Housing Costs'!C73+'Temp Relocation Living Costs'!C73</f>
        <v>0</v>
      </c>
      <c r="D73" s="51">
        <f>'Temp Relocation Housing Costs'!D73+'Temp Relocation Living Costs'!D73</f>
        <v>0</v>
      </c>
      <c r="E73" s="51">
        <f>'Temp Relocation Housing Costs'!E73+'Temp Relocation Living Costs'!E73</f>
        <v>0</v>
      </c>
      <c r="F73" s="51">
        <f>'Temp Relocation Housing Costs'!F73+'Temp Relocation Living Costs'!F73</f>
        <v>0</v>
      </c>
      <c r="G73" s="51">
        <f>'Temp Relocation Housing Costs'!G73+'Temp Relocation Living Costs'!G73</f>
        <v>0</v>
      </c>
      <c r="H73" s="52">
        <f>'Temp Relocation Housing Costs'!H73+'Temp Relocation Living Costs'!H73</f>
        <v>380177.47185612947</v>
      </c>
      <c r="I73" s="52">
        <f>'Temp Relocation Housing Costs'!I73+'Temp Relocation Living Costs'!I73</f>
        <v>436411.55266551545</v>
      </c>
      <c r="J73" s="52">
        <f>'Temp Relocation Housing Costs'!J73+'Temp Relocation Living Costs'!J73</f>
        <v>300617.7263390653</v>
      </c>
      <c r="K73" s="52">
        <f>'Temp Relocation Housing Costs'!K73+'Temp Relocation Living Costs'!K73</f>
        <v>271213.7005794461</v>
      </c>
      <c r="L73" s="52">
        <f>'Temp Relocation Housing Costs'!L73+'Temp Relocation Living Costs'!L73</f>
        <v>223391.77796328155</v>
      </c>
      <c r="M73" s="52">
        <f>'Temp Relocation Housing Costs'!M73+'Temp Relocation Living Costs'!M73</f>
        <v>94877.439608280372</v>
      </c>
      <c r="N73" s="53">
        <f>'Temp Relocation Housing Costs'!N73+'Temp Relocation Living Costs'!N73</f>
        <v>229685692.49537089</v>
      </c>
      <c r="O73" s="53">
        <f>'Temp Relocation Housing Costs'!O73+'Temp Relocation Living Costs'!O73</f>
        <v>442025810.74898207</v>
      </c>
      <c r="P73" s="53">
        <f>'Temp Relocation Housing Costs'!P73+'Temp Relocation Living Costs'!P73</f>
        <v>353107377.1212126</v>
      </c>
      <c r="Q73" s="53">
        <f>'Temp Relocation Housing Costs'!Q73+'Temp Relocation Living Costs'!Q73</f>
        <v>144309139.65202358</v>
      </c>
      <c r="R73" s="53">
        <f>'Temp Relocation Housing Costs'!R73+'Temp Relocation Living Costs'!R73</f>
        <v>92713718.618147552</v>
      </c>
      <c r="S73" s="53">
        <f>'Temp Relocation Housing Costs'!S73+'Temp Relocation Living Costs'!S73</f>
        <v>52502321.671529919</v>
      </c>
      <c r="U73" s="68">
        <v>2092</v>
      </c>
      <c r="V73" s="55">
        <f t="shared" si="9"/>
        <v>0</v>
      </c>
      <c r="W73" s="56">
        <f t="shared" si="10"/>
        <v>1706689.6690117181</v>
      </c>
      <c r="X73" s="57">
        <f t="shared" si="11"/>
        <v>1314344060.3072667</v>
      </c>
      <c r="Y73" s="58">
        <f t="shared" si="12"/>
        <v>1316050749.9762785</v>
      </c>
      <c r="Z73" s="96">
        <f t="shared" si="13"/>
        <v>29806839.472017847</v>
      </c>
      <c r="AC73">
        <v>2092</v>
      </c>
      <c r="AD73" s="51">
        <f>'Temp Relocation Housing Costs'!V73+'Temp Relocation Living Costs'!V73</f>
        <v>0</v>
      </c>
      <c r="AE73" s="51">
        <f>'Temp Relocation Housing Costs'!W73+'Temp Relocation Living Costs'!W73</f>
        <v>0</v>
      </c>
      <c r="AF73" s="51">
        <f>'Temp Relocation Housing Costs'!X73+'Temp Relocation Living Costs'!X73</f>
        <v>0</v>
      </c>
      <c r="AG73" s="51">
        <f>'Temp Relocation Housing Costs'!Y73+'Temp Relocation Living Costs'!Y73</f>
        <v>0</v>
      </c>
      <c r="AH73" s="51">
        <f>'Temp Relocation Housing Costs'!Z73+'Temp Relocation Living Costs'!Z73</f>
        <v>0</v>
      </c>
      <c r="AI73" s="51">
        <f>'Temp Relocation Housing Costs'!AA73+'Temp Relocation Living Costs'!AA73</f>
        <v>0</v>
      </c>
      <c r="AJ73" s="52">
        <f>'Temp Relocation Housing Costs'!AB73+'Temp Relocation Living Costs'!AB73</f>
        <v>353935.97709054087</v>
      </c>
      <c r="AK73" s="52">
        <f>'Temp Relocation Housing Costs'!AC73+'Temp Relocation Living Costs'!AC73</f>
        <v>398527.52772318386</v>
      </c>
      <c r="AL73" s="52">
        <f>'Temp Relocation Housing Costs'!AD73+'Temp Relocation Living Costs'!AD73</f>
        <v>271638.70060681482</v>
      </c>
      <c r="AM73" s="52">
        <f>'Temp Relocation Housing Costs'!AE73+'Temp Relocation Living Costs'!AE73</f>
        <v>270515.81819412659</v>
      </c>
      <c r="AN73" s="52">
        <f>'Temp Relocation Housing Costs'!AF73+'Temp Relocation Living Costs'!AF73</f>
        <v>218828.55817122632</v>
      </c>
      <c r="AO73" s="52">
        <f>'Temp Relocation Housing Costs'!AG73+'Temp Relocation Living Costs'!AG73</f>
        <v>86778.132919816082</v>
      </c>
      <c r="AP73" s="53">
        <f>'Temp Relocation Housing Costs'!AH73+'Temp Relocation Living Costs'!AH73</f>
        <v>213831791.76863673</v>
      </c>
      <c r="AQ73" s="53">
        <f>'Temp Relocation Housing Costs'!AI73+'Temp Relocation Living Costs'!AI73</f>
        <v>403654423.15099287</v>
      </c>
      <c r="AR73" s="53">
        <f>'Temp Relocation Housing Costs'!AJ73+'Temp Relocation Living Costs'!AJ73</f>
        <v>319068440.3876493</v>
      </c>
      <c r="AS73" s="53">
        <f>'Temp Relocation Housing Costs'!AK73+'Temp Relocation Living Costs'!AK73</f>
        <v>143937805.87947226</v>
      </c>
      <c r="AT73" s="53">
        <f>'Temp Relocation Housing Costs'!AL73+'Temp Relocation Living Costs'!AL73</f>
        <v>90819857.171452284</v>
      </c>
      <c r="AU73" s="53">
        <f>'Temp Relocation Housing Costs'!AM73+'Temp Relocation Living Costs'!AM73</f>
        <v>48020408.93411015</v>
      </c>
      <c r="AW73" s="68">
        <v>2092</v>
      </c>
      <c r="AX73" s="55">
        <f t="shared" si="14"/>
        <v>0</v>
      </c>
      <c r="AY73" s="56">
        <f t="shared" si="15"/>
        <v>1600224.7147057084</v>
      </c>
      <c r="AZ73" s="57">
        <f t="shared" si="16"/>
        <v>1219332727.2923136</v>
      </c>
      <c r="BA73" s="58">
        <f t="shared" si="17"/>
        <v>1220932952.0070193</v>
      </c>
    </row>
    <row r="74" spans="1:53" x14ac:dyDescent="0.35">
      <c r="A74">
        <v>2093</v>
      </c>
      <c r="B74" s="51">
        <f>'Temp Relocation Housing Costs'!B74+'Temp Relocation Living Costs'!B74</f>
        <v>0</v>
      </c>
      <c r="C74" s="51">
        <f>'Temp Relocation Housing Costs'!C74+'Temp Relocation Living Costs'!C74</f>
        <v>0</v>
      </c>
      <c r="D74" s="51">
        <f>'Temp Relocation Housing Costs'!D74+'Temp Relocation Living Costs'!D74</f>
        <v>0</v>
      </c>
      <c r="E74" s="51">
        <f>'Temp Relocation Housing Costs'!E74+'Temp Relocation Living Costs'!E74</f>
        <v>0</v>
      </c>
      <c r="F74" s="51">
        <f>'Temp Relocation Housing Costs'!F74+'Temp Relocation Living Costs'!F74</f>
        <v>0</v>
      </c>
      <c r="G74" s="51">
        <f>'Temp Relocation Housing Costs'!G74+'Temp Relocation Living Costs'!G74</f>
        <v>0</v>
      </c>
      <c r="H74" s="52">
        <f>'Temp Relocation Housing Costs'!H74+'Temp Relocation Living Costs'!H74</f>
        <v>382471.21574377036</v>
      </c>
      <c r="I74" s="52">
        <f>'Temp Relocation Housing Costs'!I74+'Temp Relocation Living Costs'!I74</f>
        <v>439044.57646499312</v>
      </c>
      <c r="J74" s="52">
        <f>'Temp Relocation Housing Costs'!J74+'Temp Relocation Living Costs'!J74</f>
        <v>302431.45840724977</v>
      </c>
      <c r="K74" s="52">
        <f>'Temp Relocation Housing Costs'!K74+'Temp Relocation Living Costs'!K74</f>
        <v>272850.02785815456</v>
      </c>
      <c r="L74" s="52">
        <f>'Temp Relocation Housing Costs'!L74+'Temp Relocation Living Costs'!L74</f>
        <v>224739.57882783783</v>
      </c>
      <c r="M74" s="52">
        <f>'Temp Relocation Housing Costs'!M74+'Temp Relocation Living Costs'!M74</f>
        <v>95449.868442934909</v>
      </c>
      <c r="N74" s="53">
        <f>'Temp Relocation Housing Costs'!N74+'Temp Relocation Living Costs'!N74</f>
        <v>232876452.17637154</v>
      </c>
      <c r="O74" s="53">
        <f>'Temp Relocation Housing Costs'!O74+'Temp Relocation Living Costs'!O74</f>
        <v>448166367.95816857</v>
      </c>
      <c r="P74" s="53">
        <f>'Temp Relocation Housing Costs'!P74+'Temp Relocation Living Costs'!P74</f>
        <v>358012692.59707719</v>
      </c>
      <c r="Q74" s="53">
        <f>'Temp Relocation Housing Costs'!Q74+'Temp Relocation Living Costs'!Q74</f>
        <v>146313860.88389066</v>
      </c>
      <c r="R74" s="53">
        <f>'Temp Relocation Housing Costs'!R74+'Temp Relocation Living Costs'!R74</f>
        <v>94001683.889420956</v>
      </c>
      <c r="S74" s="53">
        <f>'Temp Relocation Housing Costs'!S74+'Temp Relocation Living Costs'!S74</f>
        <v>53231676.161696151</v>
      </c>
      <c r="U74" s="68">
        <v>2093</v>
      </c>
      <c r="V74" s="55">
        <f t="shared" si="9"/>
        <v>0</v>
      </c>
      <c r="W74" s="56">
        <f t="shared" si="10"/>
        <v>1716986.7257449408</v>
      </c>
      <c r="X74" s="57">
        <f t="shared" si="11"/>
        <v>1332602733.666625</v>
      </c>
      <c r="Y74" s="58">
        <f t="shared" si="12"/>
        <v>1334319720.39237</v>
      </c>
      <c r="Z74" s="96">
        <f t="shared" si="13"/>
        <v>28628844.177808348</v>
      </c>
      <c r="AC74">
        <v>2093</v>
      </c>
      <c r="AD74" s="51">
        <f>'Temp Relocation Housing Costs'!V74+'Temp Relocation Living Costs'!V74</f>
        <v>0</v>
      </c>
      <c r="AE74" s="51">
        <f>'Temp Relocation Housing Costs'!W74+'Temp Relocation Living Costs'!W74</f>
        <v>0</v>
      </c>
      <c r="AF74" s="51">
        <f>'Temp Relocation Housing Costs'!X74+'Temp Relocation Living Costs'!X74</f>
        <v>0</v>
      </c>
      <c r="AG74" s="51">
        <f>'Temp Relocation Housing Costs'!Y74+'Temp Relocation Living Costs'!Y74</f>
        <v>0</v>
      </c>
      <c r="AH74" s="51">
        <f>'Temp Relocation Housing Costs'!Z74+'Temp Relocation Living Costs'!Z74</f>
        <v>0</v>
      </c>
      <c r="AI74" s="51">
        <f>'Temp Relocation Housing Costs'!AA74+'Temp Relocation Living Costs'!AA74</f>
        <v>0</v>
      </c>
      <c r="AJ74" s="52">
        <f>'Temp Relocation Housing Costs'!AB74+'Temp Relocation Living Costs'!AB74</f>
        <v>356071.39684622508</v>
      </c>
      <c r="AK74" s="52">
        <f>'Temp Relocation Housing Costs'!AC74+'Temp Relocation Living Costs'!AC74</f>
        <v>400931.9839270424</v>
      </c>
      <c r="AL74" s="52">
        <f>'Temp Relocation Housing Costs'!AD74+'Temp Relocation Living Costs'!AD74</f>
        <v>273277.59205959248</v>
      </c>
      <c r="AM74" s="52">
        <f>'Temp Relocation Housing Costs'!AE74+'Temp Relocation Living Costs'!AE74</f>
        <v>272147.93490389257</v>
      </c>
      <c r="AN74" s="52">
        <f>'Temp Relocation Housing Costs'!AF74+'Temp Relocation Living Costs'!AF74</f>
        <v>220148.82753199601</v>
      </c>
      <c r="AO74" s="52">
        <f>'Temp Relocation Housing Costs'!AG74+'Temp Relocation Living Costs'!AG74</f>
        <v>87301.695799525696</v>
      </c>
      <c r="AP74" s="53">
        <f>'Temp Relocation Housing Costs'!AH74+'Temp Relocation Living Costs'!AH74</f>
        <v>216802311.40474868</v>
      </c>
      <c r="AQ74" s="53">
        <f>'Temp Relocation Housing Costs'!AI74+'Temp Relocation Living Costs'!AI74</f>
        <v>409261930.71689701</v>
      </c>
      <c r="AR74" s="53">
        <f>'Temp Relocation Housing Costs'!AJ74+'Temp Relocation Living Costs'!AJ74</f>
        <v>323500891.98708528</v>
      </c>
      <c r="AS74" s="53">
        <f>'Temp Relocation Housing Costs'!AK74+'Temp Relocation Living Costs'!AK74</f>
        <v>145937368.59747294</v>
      </c>
      <c r="AT74" s="53">
        <f>'Temp Relocation Housing Costs'!AL74+'Temp Relocation Living Costs'!AL74</f>
        <v>92081513.19951655</v>
      </c>
      <c r="AU74" s="53">
        <f>'Temp Relocation Housing Costs'!AM74+'Temp Relocation Living Costs'!AM74</f>
        <v>48687501.355181195</v>
      </c>
      <c r="AW74" s="68">
        <v>2093</v>
      </c>
      <c r="AX74" s="55">
        <f t="shared" si="14"/>
        <v>0</v>
      </c>
      <c r="AY74" s="56">
        <f t="shared" si="15"/>
        <v>1609879.4310682742</v>
      </c>
      <c r="AZ74" s="57">
        <f t="shared" si="16"/>
        <v>1236271517.2609017</v>
      </c>
      <c r="BA74" s="58">
        <f t="shared" si="17"/>
        <v>1237881396.6919699</v>
      </c>
    </row>
    <row r="75" spans="1:53" x14ac:dyDescent="0.35">
      <c r="A75">
        <v>2094</v>
      </c>
      <c r="B75" s="51">
        <f>'Temp Relocation Housing Costs'!B75+'Temp Relocation Living Costs'!B75</f>
        <v>0</v>
      </c>
      <c r="C75" s="51">
        <f>'Temp Relocation Housing Costs'!C75+'Temp Relocation Living Costs'!C75</f>
        <v>0</v>
      </c>
      <c r="D75" s="51">
        <f>'Temp Relocation Housing Costs'!D75+'Temp Relocation Living Costs'!D75</f>
        <v>0</v>
      </c>
      <c r="E75" s="51">
        <f>'Temp Relocation Housing Costs'!E75+'Temp Relocation Living Costs'!E75</f>
        <v>0</v>
      </c>
      <c r="F75" s="51">
        <f>'Temp Relocation Housing Costs'!F75+'Temp Relocation Living Costs'!F75</f>
        <v>0</v>
      </c>
      <c r="G75" s="51">
        <f>'Temp Relocation Housing Costs'!G75+'Temp Relocation Living Costs'!G75</f>
        <v>0</v>
      </c>
      <c r="H75" s="52">
        <f>'Temp Relocation Housing Costs'!H75+'Temp Relocation Living Costs'!H75</f>
        <v>384778.79859192739</v>
      </c>
      <c r="I75" s="52">
        <f>'Temp Relocation Housing Costs'!I75+'Temp Relocation Living Costs'!I75</f>
        <v>441693.48621956573</v>
      </c>
      <c r="J75" s="52">
        <f>'Temp Relocation Housing Costs'!J75+'Temp Relocation Living Costs'!J75</f>
        <v>304256.13335646526</v>
      </c>
      <c r="K75" s="52">
        <f>'Temp Relocation Housing Costs'!K75+'Temp Relocation Living Costs'!K75</f>
        <v>274496.22767264309</v>
      </c>
      <c r="L75" s="52">
        <f>'Temp Relocation Housing Costs'!L75+'Temp Relocation Living Costs'!L75</f>
        <v>226095.51144722884</v>
      </c>
      <c r="M75" s="52">
        <f>'Temp Relocation Housing Costs'!M75+'Temp Relocation Living Costs'!M75</f>
        <v>96025.750941306542</v>
      </c>
      <c r="N75" s="53">
        <f>'Temp Relocation Housing Costs'!N75+'Temp Relocation Living Costs'!N75</f>
        <v>236111537.41910508</v>
      </c>
      <c r="O75" s="53">
        <f>'Temp Relocation Housing Costs'!O75+'Temp Relocation Living Costs'!O75</f>
        <v>454392228.88022053</v>
      </c>
      <c r="P75" s="53">
        <f>'Temp Relocation Housing Costs'!P75+'Temp Relocation Living Costs'!P75</f>
        <v>362986151.9902792</v>
      </c>
      <c r="Q75" s="53">
        <f>'Temp Relocation Housing Costs'!Q75+'Temp Relocation Living Costs'!Q75</f>
        <v>148346431.40671173</v>
      </c>
      <c r="R75" s="53">
        <f>'Temp Relocation Housing Costs'!R75+'Temp Relocation Living Costs'!R75</f>
        <v>95307541.38381654</v>
      </c>
      <c r="S75" s="53">
        <f>'Temp Relocation Housing Costs'!S75+'Temp Relocation Living Costs'!S75</f>
        <v>53971162.736604333</v>
      </c>
      <c r="U75" s="68">
        <v>2094</v>
      </c>
      <c r="V75" s="55">
        <f t="shared" si="9"/>
        <v>0</v>
      </c>
      <c r="W75" s="56">
        <f t="shared" si="10"/>
        <v>1727345.9082291371</v>
      </c>
      <c r="X75" s="57">
        <f t="shared" si="11"/>
        <v>1351115053.8167372</v>
      </c>
      <c r="Y75" s="58">
        <f t="shared" si="12"/>
        <v>1352842399.7249663</v>
      </c>
      <c r="Z75" s="96">
        <f t="shared" si="13"/>
        <v>27497406.543179546</v>
      </c>
      <c r="AC75">
        <v>2094</v>
      </c>
      <c r="AD75" s="51">
        <f>'Temp Relocation Housing Costs'!V75+'Temp Relocation Living Costs'!V75</f>
        <v>0</v>
      </c>
      <c r="AE75" s="51">
        <f>'Temp Relocation Housing Costs'!W75+'Temp Relocation Living Costs'!W75</f>
        <v>0</v>
      </c>
      <c r="AF75" s="51">
        <f>'Temp Relocation Housing Costs'!X75+'Temp Relocation Living Costs'!X75</f>
        <v>0</v>
      </c>
      <c r="AG75" s="51">
        <f>'Temp Relocation Housing Costs'!Y75+'Temp Relocation Living Costs'!Y75</f>
        <v>0</v>
      </c>
      <c r="AH75" s="51">
        <f>'Temp Relocation Housing Costs'!Z75+'Temp Relocation Living Costs'!Z75</f>
        <v>0</v>
      </c>
      <c r="AI75" s="51">
        <f>'Temp Relocation Housing Costs'!AA75+'Temp Relocation Living Costs'!AA75</f>
        <v>0</v>
      </c>
      <c r="AJ75" s="52">
        <f>'Temp Relocation Housing Costs'!AB75+'Temp Relocation Living Costs'!AB75</f>
        <v>358219.70033746638</v>
      </c>
      <c r="AK75" s="52">
        <f>'Temp Relocation Housing Costs'!AC75+'Temp Relocation Living Costs'!AC75</f>
        <v>403350.94705761003</v>
      </c>
      <c r="AL75" s="52">
        <f>'Temp Relocation Housing Costs'!AD75+'Temp Relocation Living Costs'!AD75</f>
        <v>274926.37151871086</v>
      </c>
      <c r="AM75" s="52">
        <f>'Temp Relocation Housing Costs'!AE75+'Temp Relocation Living Costs'!AE75</f>
        <v>273789.89874560095</v>
      </c>
      <c r="AN75" s="52">
        <f>'Temp Relocation Housing Costs'!AF75+'Temp Relocation Living Costs'!AF75</f>
        <v>221477.0625403921</v>
      </c>
      <c r="AO75" s="52">
        <f>'Temp Relocation Housing Costs'!AG75+'Temp Relocation Living Costs'!AG75</f>
        <v>87828.41751752542</v>
      </c>
      <c r="AP75" s="53">
        <f>'Temp Relocation Housing Costs'!AH75+'Temp Relocation Living Costs'!AH75</f>
        <v>219814097.06045273</v>
      </c>
      <c r="AQ75" s="53">
        <f>'Temp Relocation Housing Costs'!AI75+'Temp Relocation Living Costs'!AI75</f>
        <v>414947336.94883382</v>
      </c>
      <c r="AR75" s="53">
        <f>'Temp Relocation Housing Costs'!AJ75+'Temp Relocation Living Costs'!AJ75</f>
        <v>327994918.54880029</v>
      </c>
      <c r="AS75" s="53">
        <f>'Temp Relocation Housing Costs'!AK75+'Temp Relocation Living Costs'!AK75</f>
        <v>147964708.94511569</v>
      </c>
      <c r="AT75" s="53">
        <f>'Temp Relocation Housing Costs'!AL75+'Temp Relocation Living Costs'!AL75</f>
        <v>93360695.966586232</v>
      </c>
      <c r="AU75" s="53">
        <f>'Temp Relocation Housing Costs'!AM75+'Temp Relocation Living Costs'!AM75</f>
        <v>49363860.92553582</v>
      </c>
      <c r="AW75" s="68">
        <v>2094</v>
      </c>
      <c r="AX75" s="55">
        <f t="shared" si="14"/>
        <v>0</v>
      </c>
      <c r="AY75" s="56">
        <f t="shared" si="15"/>
        <v>1619592.3977173059</v>
      </c>
      <c r="AZ75" s="57">
        <f t="shared" si="16"/>
        <v>1253445618.3953245</v>
      </c>
      <c r="BA75" s="58">
        <f t="shared" si="17"/>
        <v>1255065210.7930417</v>
      </c>
    </row>
    <row r="76" spans="1:53" x14ac:dyDescent="0.35">
      <c r="A76">
        <v>2095</v>
      </c>
      <c r="B76" s="51">
        <f>'Temp Relocation Housing Costs'!B76+'Temp Relocation Living Costs'!B76</f>
        <v>0</v>
      </c>
      <c r="C76" s="51">
        <f>'Temp Relocation Housing Costs'!C76+'Temp Relocation Living Costs'!C76</f>
        <v>0</v>
      </c>
      <c r="D76" s="51">
        <f>'Temp Relocation Housing Costs'!D76+'Temp Relocation Living Costs'!D76</f>
        <v>0</v>
      </c>
      <c r="E76" s="51">
        <f>'Temp Relocation Housing Costs'!E76+'Temp Relocation Living Costs'!E76</f>
        <v>0</v>
      </c>
      <c r="F76" s="51">
        <f>'Temp Relocation Housing Costs'!F76+'Temp Relocation Living Costs'!F76</f>
        <v>0</v>
      </c>
      <c r="G76" s="51">
        <f>'Temp Relocation Housing Costs'!G76+'Temp Relocation Living Costs'!G76</f>
        <v>0</v>
      </c>
      <c r="H76" s="52">
        <f>'Temp Relocation Housing Costs'!H76+'Temp Relocation Living Costs'!H76</f>
        <v>387100.30389589776</v>
      </c>
      <c r="I76" s="52">
        <f>'Temp Relocation Housing Costs'!I76+'Temp Relocation Living Costs'!I76</f>
        <v>444358.37777476647</v>
      </c>
      <c r="J76" s="52">
        <f>'Temp Relocation Housing Costs'!J76+'Temp Relocation Living Costs'!J76</f>
        <v>306091.81720894709</v>
      </c>
      <c r="K76" s="52">
        <f>'Temp Relocation Housing Costs'!K76+'Temp Relocation Living Costs'!K76</f>
        <v>276152.35958737927</v>
      </c>
      <c r="L76" s="52">
        <f>'Temp Relocation Housing Costs'!L76+'Temp Relocation Living Costs'!L76</f>
        <v>227459.62488318066</v>
      </c>
      <c r="M76" s="52">
        <f>'Temp Relocation Housing Costs'!M76+'Temp Relocation Living Costs'!M76</f>
        <v>96605.10794055849</v>
      </c>
      <c r="N76" s="53">
        <f>'Temp Relocation Housing Costs'!N76+'Temp Relocation Living Costs'!N76</f>
        <v>239391563.98772174</v>
      </c>
      <c r="O76" s="53">
        <f>'Temp Relocation Housing Costs'!O76+'Temp Relocation Living Costs'!O76</f>
        <v>460704578.54170507</v>
      </c>
      <c r="P76" s="53">
        <f>'Temp Relocation Housing Costs'!P76+'Temp Relocation Living Costs'!P76</f>
        <v>368028701.94604301</v>
      </c>
      <c r="Q76" s="53">
        <f>'Temp Relocation Housing Costs'!Q76+'Temp Relocation Living Costs'!Q76</f>
        <v>150407238.09871927</v>
      </c>
      <c r="R76" s="53">
        <f>'Temp Relocation Housing Costs'!R76+'Temp Relocation Living Costs'!R76</f>
        <v>96631539.657452598</v>
      </c>
      <c r="S76" s="53">
        <f>'Temp Relocation Housing Costs'!S76+'Temp Relocation Living Costs'!S76</f>
        <v>54720922.149677709</v>
      </c>
      <c r="U76" s="68">
        <v>2095</v>
      </c>
      <c r="V76" s="55">
        <f t="shared" si="9"/>
        <v>0</v>
      </c>
      <c r="W76" s="56">
        <f t="shared" si="10"/>
        <v>1737767.5912907298</v>
      </c>
      <c r="X76" s="57">
        <f t="shared" si="11"/>
        <v>1369884544.3813195</v>
      </c>
      <c r="Y76" s="58">
        <f t="shared" si="12"/>
        <v>1371622311.9726102</v>
      </c>
      <c r="Z76" s="96">
        <f t="shared" si="13"/>
        <v>26410686.379132356</v>
      </c>
      <c r="AC76">
        <v>2095</v>
      </c>
      <c r="AD76" s="51">
        <f>'Temp Relocation Housing Costs'!V76+'Temp Relocation Living Costs'!V76</f>
        <v>0</v>
      </c>
      <c r="AE76" s="51">
        <f>'Temp Relocation Housing Costs'!W76+'Temp Relocation Living Costs'!W76</f>
        <v>0</v>
      </c>
      <c r="AF76" s="51">
        <f>'Temp Relocation Housing Costs'!X76+'Temp Relocation Living Costs'!X76</f>
        <v>0</v>
      </c>
      <c r="AG76" s="51">
        <f>'Temp Relocation Housing Costs'!Y76+'Temp Relocation Living Costs'!Y76</f>
        <v>0</v>
      </c>
      <c r="AH76" s="51">
        <f>'Temp Relocation Housing Costs'!Z76+'Temp Relocation Living Costs'!Z76</f>
        <v>0</v>
      </c>
      <c r="AI76" s="51">
        <f>'Temp Relocation Housing Costs'!AA76+'Temp Relocation Living Costs'!AA76</f>
        <v>0</v>
      </c>
      <c r="AJ76" s="52">
        <f>'Temp Relocation Housing Costs'!AB76+'Temp Relocation Living Costs'!AB76</f>
        <v>360380.96529635519</v>
      </c>
      <c r="AK76" s="52">
        <f>'Temp Relocation Housing Costs'!AC76+'Temp Relocation Living Costs'!AC76</f>
        <v>405784.50464025838</v>
      </c>
      <c r="AL76" s="52">
        <f>'Temp Relocation Housing Costs'!AD76+'Temp Relocation Living Costs'!AD76</f>
        <v>276585.09864197648</v>
      </c>
      <c r="AM76" s="52">
        <f>'Temp Relocation Housing Costs'!AE76+'Temp Relocation Living Costs'!AE76</f>
        <v>275441.76913044904</v>
      </c>
      <c r="AN76" s="52">
        <f>'Temp Relocation Housing Costs'!AF76+'Temp Relocation Living Costs'!AF76</f>
        <v>222813.31125595761</v>
      </c>
      <c r="AO76" s="52">
        <f>'Temp Relocation Housing Costs'!AG76+'Temp Relocation Living Costs'!AG76</f>
        <v>88358.317132193391</v>
      </c>
      <c r="AP76" s="53">
        <f>'Temp Relocation Housing Costs'!AH76+'Temp Relocation Living Costs'!AH76</f>
        <v>222867721.9971917</v>
      </c>
      <c r="AQ76" s="53">
        <f>'Temp Relocation Housing Costs'!AI76+'Temp Relocation Living Costs'!AI76</f>
        <v>420711724.00355464</v>
      </c>
      <c r="AR76" s="53">
        <f>'Temp Relocation Housing Costs'!AJ76+'Temp Relocation Living Costs'!AJ76</f>
        <v>332551375.46306652</v>
      </c>
      <c r="AS76" s="53">
        <f>'Temp Relocation Housing Costs'!AK76+'Temp Relocation Living Costs'!AK76</f>
        <v>150020212.80512461</v>
      </c>
      <c r="AT76" s="53">
        <f>'Temp Relocation Housing Costs'!AL76+'Temp Relocation Living Costs'!AL76</f>
        <v>94657648.951528177</v>
      </c>
      <c r="AU76" s="53">
        <f>'Temp Relocation Housing Costs'!AM76+'Temp Relocation Living Costs'!AM76</f>
        <v>50049616.383041695</v>
      </c>
      <c r="AW76" s="68">
        <v>2095</v>
      </c>
      <c r="AX76" s="55">
        <f t="shared" si="14"/>
        <v>0</v>
      </c>
      <c r="AY76" s="56">
        <f t="shared" si="15"/>
        <v>1629363.96609719</v>
      </c>
      <c r="AZ76" s="57">
        <f t="shared" si="16"/>
        <v>1270858299.603507</v>
      </c>
      <c r="BA76" s="58">
        <f t="shared" si="17"/>
        <v>1272487663.5696042</v>
      </c>
    </row>
    <row r="77" spans="1:53" x14ac:dyDescent="0.35">
      <c r="A77">
        <v>2096</v>
      </c>
      <c r="B77" s="51">
        <f>'Temp Relocation Housing Costs'!B77+'Temp Relocation Living Costs'!B77</f>
        <v>0</v>
      </c>
      <c r="C77" s="51">
        <f>'Temp Relocation Housing Costs'!C77+'Temp Relocation Living Costs'!C77</f>
        <v>0</v>
      </c>
      <c r="D77" s="51">
        <f>'Temp Relocation Housing Costs'!D77+'Temp Relocation Living Costs'!D77</f>
        <v>0</v>
      </c>
      <c r="E77" s="51">
        <f>'Temp Relocation Housing Costs'!E77+'Temp Relocation Living Costs'!E77</f>
        <v>0</v>
      </c>
      <c r="F77" s="51">
        <f>'Temp Relocation Housing Costs'!F77+'Temp Relocation Living Costs'!F77</f>
        <v>0</v>
      </c>
      <c r="G77" s="51">
        <f>'Temp Relocation Housing Costs'!G77+'Temp Relocation Living Costs'!G77</f>
        <v>0</v>
      </c>
      <c r="H77" s="52">
        <f>'Temp Relocation Housing Costs'!H77+'Temp Relocation Living Costs'!H77</f>
        <v>389435.81565473531</v>
      </c>
      <c r="I77" s="52">
        <f>'Temp Relocation Housing Costs'!I77+'Temp Relocation Living Costs'!I77</f>
        <v>447039.34755439777</v>
      </c>
      <c r="J77" s="52">
        <f>'Temp Relocation Housing Costs'!J77+'Temp Relocation Living Costs'!J77</f>
        <v>307938.57638526568</v>
      </c>
      <c r="K77" s="52">
        <f>'Temp Relocation Housing Costs'!K77+'Temp Relocation Living Costs'!K77</f>
        <v>277818.48352620343</v>
      </c>
      <c r="L77" s="52">
        <f>'Temp Relocation Housing Costs'!L77+'Temp Relocation Living Costs'!L77</f>
        <v>228831.96849342578</v>
      </c>
      <c r="M77" s="52">
        <f>'Temp Relocation Housing Costs'!M77+'Temp Relocation Living Costs'!M77</f>
        <v>97187.960403571851</v>
      </c>
      <c r="N77" s="53">
        <f>'Temp Relocation Housing Costs'!N77+'Temp Relocation Living Costs'!N77</f>
        <v>242717156.20047602</v>
      </c>
      <c r="O77" s="53">
        <f>'Temp Relocation Housing Costs'!O77+'Temp Relocation Living Costs'!O77</f>
        <v>467104618.43140286</v>
      </c>
      <c r="P77" s="53">
        <f>'Temp Relocation Housing Costs'!P77+'Temp Relocation Living Costs'!P77</f>
        <v>373141302.26024884</v>
      </c>
      <c r="Q77" s="53">
        <f>'Temp Relocation Housing Costs'!Q77+'Temp Relocation Living Costs'!Q77</f>
        <v>152496673.21260095</v>
      </c>
      <c r="R77" s="53">
        <f>'Temp Relocation Housing Costs'!R77+'Temp Relocation Living Costs'!R77</f>
        <v>97973930.719352216</v>
      </c>
      <c r="S77" s="53">
        <f>'Temp Relocation Housing Costs'!S77+'Temp Relocation Living Costs'!S77</f>
        <v>55481097.109665163</v>
      </c>
      <c r="U77" s="68">
        <v>2096</v>
      </c>
      <c r="V77" s="55">
        <f t="shared" si="9"/>
        <v>0</v>
      </c>
      <c r="W77" s="56">
        <f t="shared" si="10"/>
        <v>1748252.1520175999</v>
      </c>
      <c r="X77" s="57">
        <f t="shared" si="11"/>
        <v>1388914777.9337461</v>
      </c>
      <c r="Y77" s="58">
        <f t="shared" si="12"/>
        <v>1390663030.0857637</v>
      </c>
      <c r="Z77" s="96">
        <f t="shared" si="13"/>
        <v>25366916.234753992</v>
      </c>
      <c r="AC77">
        <v>2096</v>
      </c>
      <c r="AD77" s="51">
        <f>'Temp Relocation Housing Costs'!V77+'Temp Relocation Living Costs'!V77</f>
        <v>0</v>
      </c>
      <c r="AE77" s="51">
        <f>'Temp Relocation Housing Costs'!W77+'Temp Relocation Living Costs'!W77</f>
        <v>0</v>
      </c>
      <c r="AF77" s="51">
        <f>'Temp Relocation Housing Costs'!X77+'Temp Relocation Living Costs'!X77</f>
        <v>0</v>
      </c>
      <c r="AG77" s="51">
        <f>'Temp Relocation Housing Costs'!Y77+'Temp Relocation Living Costs'!Y77</f>
        <v>0</v>
      </c>
      <c r="AH77" s="51">
        <f>'Temp Relocation Housing Costs'!Z77+'Temp Relocation Living Costs'!Z77</f>
        <v>0</v>
      </c>
      <c r="AI77" s="51">
        <f>'Temp Relocation Housing Costs'!AA77+'Temp Relocation Living Costs'!AA77</f>
        <v>0</v>
      </c>
      <c r="AJ77" s="52">
        <f>'Temp Relocation Housing Costs'!AB77+'Temp Relocation Living Costs'!AB77</f>
        <v>362555.26992396731</v>
      </c>
      <c r="AK77" s="52">
        <f>'Temp Relocation Housing Costs'!AC77+'Temp Relocation Living Costs'!AC77</f>
        <v>408232.74472843023</v>
      </c>
      <c r="AL77" s="52">
        <f>'Temp Relocation Housing Costs'!AD77+'Temp Relocation Living Costs'!AD77</f>
        <v>278253.83344713267</v>
      </c>
      <c r="AM77" s="52">
        <f>'Temp Relocation Housing Costs'!AE77+'Temp Relocation Living Costs'!AE77</f>
        <v>277103.60582808231</v>
      </c>
      <c r="AN77" s="52">
        <f>'Temp Relocation Housing Costs'!AF77+'Temp Relocation Living Costs'!AF77</f>
        <v>224157.62202819559</v>
      </c>
      <c r="AO77" s="52">
        <f>'Temp Relocation Housing Costs'!AG77+'Temp Relocation Living Costs'!AG77</f>
        <v>88891.413816893575</v>
      </c>
      <c r="AP77" s="53">
        <f>'Temp Relocation Housing Costs'!AH77+'Temp Relocation Living Costs'!AH77</f>
        <v>225963767.44007197</v>
      </c>
      <c r="AQ77" s="53">
        <f>'Temp Relocation Housing Costs'!AI77+'Temp Relocation Living Costs'!AI77</f>
        <v>426556189.07097208</v>
      </c>
      <c r="AR77" s="53">
        <f>'Temp Relocation Housing Costs'!AJ77+'Temp Relocation Living Costs'!AJ77</f>
        <v>337171130.00311142</v>
      </c>
      <c r="AS77" s="53">
        <f>'Temp Relocation Housing Costs'!AK77+'Temp Relocation Living Costs'!AK77</f>
        <v>152104271.4208495</v>
      </c>
      <c r="AT77" s="53">
        <f>'Temp Relocation Housing Costs'!AL77+'Temp Relocation Living Costs'!AL77</f>
        <v>95972619.015581802</v>
      </c>
      <c r="AU77" s="53">
        <f>'Temp Relocation Housing Costs'!AM77+'Temp Relocation Living Costs'!AM77</f>
        <v>50744898.253973968</v>
      </c>
      <c r="AW77" s="68">
        <v>2096</v>
      </c>
      <c r="AX77" s="55">
        <f t="shared" si="14"/>
        <v>0</v>
      </c>
      <c r="AY77" s="56">
        <f t="shared" si="15"/>
        <v>1639194.4897727014</v>
      </c>
      <c r="AZ77" s="57">
        <f t="shared" si="16"/>
        <v>1288512875.2045608</v>
      </c>
      <c r="BA77" s="58">
        <f t="shared" si="17"/>
        <v>1290152069.6943336</v>
      </c>
    </row>
    <row r="78" spans="1:53" x14ac:dyDescent="0.35">
      <c r="A78">
        <v>2097</v>
      </c>
      <c r="B78" s="51">
        <f>'Temp Relocation Housing Costs'!B78+'Temp Relocation Living Costs'!B78</f>
        <v>0</v>
      </c>
      <c r="C78" s="51">
        <f>'Temp Relocation Housing Costs'!C78+'Temp Relocation Living Costs'!C78</f>
        <v>0</v>
      </c>
      <c r="D78" s="51">
        <f>'Temp Relocation Housing Costs'!D78+'Temp Relocation Living Costs'!D78</f>
        <v>0</v>
      </c>
      <c r="E78" s="51">
        <f>'Temp Relocation Housing Costs'!E78+'Temp Relocation Living Costs'!E78</f>
        <v>0</v>
      </c>
      <c r="F78" s="51">
        <f>'Temp Relocation Housing Costs'!F78+'Temp Relocation Living Costs'!F78</f>
        <v>0</v>
      </c>
      <c r="G78" s="51">
        <f>'Temp Relocation Housing Costs'!G78+'Temp Relocation Living Costs'!G78</f>
        <v>0</v>
      </c>
      <c r="H78" s="52">
        <f>'Temp Relocation Housing Costs'!H78+'Temp Relocation Living Costs'!H78</f>
        <v>391785.41837428976</v>
      </c>
      <c r="I78" s="52">
        <f>'Temp Relocation Housing Costs'!I78+'Temp Relocation Living Costs'!I78</f>
        <v>449736.49256402079</v>
      </c>
      <c r="J78" s="52">
        <f>'Temp Relocation Housing Costs'!J78+'Temp Relocation Living Costs'!J78</f>
        <v>309796.47770673025</v>
      </c>
      <c r="K78" s="52">
        <f>'Temp Relocation Housing Costs'!K78+'Temp Relocation Living Costs'!K78</f>
        <v>279494.65977449791</v>
      </c>
      <c r="L78" s="52">
        <f>'Temp Relocation Housing Costs'!L78+'Temp Relocation Living Costs'!L78</f>
        <v>230212.59193348922</v>
      </c>
      <c r="M78" s="52">
        <f>'Temp Relocation Housing Costs'!M78+'Temp Relocation Living Costs'!M78</f>
        <v>97774.329419704256</v>
      </c>
      <c r="N78" s="53">
        <f>'Temp Relocation Housing Costs'!N78+'Temp Relocation Living Costs'!N78</f>
        <v>246088947.04855946</v>
      </c>
      <c r="O78" s="53">
        <f>'Temp Relocation Housing Costs'!O78+'Temp Relocation Living Costs'!O78</f>
        <v>473593566.72899908</v>
      </c>
      <c r="P78" s="53">
        <f>'Temp Relocation Housing Costs'!P78+'Temp Relocation Living Costs'!P78</f>
        <v>378324926.06211907</v>
      </c>
      <c r="Q78" s="53">
        <f>'Temp Relocation Housing Costs'!Q78+'Temp Relocation Living Costs'!Q78</f>
        <v>154615134.45016053</v>
      </c>
      <c r="R78" s="53">
        <f>'Temp Relocation Housing Costs'!R78+'Temp Relocation Living Costs'!R78</f>
        <v>99334970.079410523</v>
      </c>
      <c r="S78" s="53">
        <f>'Temp Relocation Housing Costs'!S78+'Temp Relocation Living Costs'!S78</f>
        <v>56251832.307804517</v>
      </c>
      <c r="U78" s="68">
        <v>2097</v>
      </c>
      <c r="V78" s="55">
        <f t="shared" si="9"/>
        <v>0</v>
      </c>
      <c r="W78" s="56">
        <f t="shared" si="10"/>
        <v>1758799.9697727321</v>
      </c>
      <c r="X78" s="57">
        <f t="shared" si="11"/>
        <v>1408209376.6770532</v>
      </c>
      <c r="Y78" s="58">
        <f t="shared" si="12"/>
        <v>1409968176.646826</v>
      </c>
      <c r="Z78" s="96">
        <f t="shared" si="13"/>
        <v>24364398.521841377</v>
      </c>
      <c r="AC78">
        <v>2097</v>
      </c>
      <c r="AD78" s="51">
        <f>'Temp Relocation Housing Costs'!V78+'Temp Relocation Living Costs'!V78</f>
        <v>0</v>
      </c>
      <c r="AE78" s="51">
        <f>'Temp Relocation Housing Costs'!W78+'Temp Relocation Living Costs'!W78</f>
        <v>0</v>
      </c>
      <c r="AF78" s="51">
        <f>'Temp Relocation Housing Costs'!X78+'Temp Relocation Living Costs'!X78</f>
        <v>0</v>
      </c>
      <c r="AG78" s="51">
        <f>'Temp Relocation Housing Costs'!Y78+'Temp Relocation Living Costs'!Y78</f>
        <v>0</v>
      </c>
      <c r="AH78" s="51">
        <f>'Temp Relocation Housing Costs'!Z78+'Temp Relocation Living Costs'!Z78</f>
        <v>0</v>
      </c>
      <c r="AI78" s="51">
        <f>'Temp Relocation Housing Costs'!AA78+'Temp Relocation Living Costs'!AA78</f>
        <v>0</v>
      </c>
      <c r="AJ78" s="52">
        <f>'Temp Relocation Housing Costs'!AB78+'Temp Relocation Living Costs'!AB78</f>
        <v>364742.69289319258</v>
      </c>
      <c r="AK78" s="52">
        <f>'Temp Relocation Housing Costs'!AC78+'Temp Relocation Living Costs'!AC78</f>
        <v>410695.75590682542</v>
      </c>
      <c r="AL78" s="52">
        <f>'Temp Relocation Housing Costs'!AD78+'Temp Relocation Living Costs'!AD78</f>
        <v>279932.63631403045</v>
      </c>
      <c r="AM78" s="52">
        <f>'Temp Relocation Housing Costs'!AE78+'Temp Relocation Living Costs'!AE78</f>
        <v>278775.46896875766</v>
      </c>
      <c r="AN78" s="52">
        <f>'Temp Relocation Housing Costs'!AF78+'Temp Relocation Living Costs'!AF78</f>
        <v>225510.04349831853</v>
      </c>
      <c r="AO78" s="52">
        <f>'Temp Relocation Housing Costs'!AG78+'Temp Relocation Living Costs'!AG78</f>
        <v>89427.726860669674</v>
      </c>
      <c r="AP78" s="53">
        <f>'Temp Relocation Housing Costs'!AH78+'Temp Relocation Living Costs'!AH78</f>
        <v>229102822.68849277</v>
      </c>
      <c r="AQ78" s="53">
        <f>'Temp Relocation Housing Costs'!AI78+'Temp Relocation Living Costs'!AI78</f>
        <v>432481844.58299881</v>
      </c>
      <c r="AR78" s="53">
        <f>'Temp Relocation Housing Costs'!AJ78+'Temp Relocation Living Costs'!AJ78</f>
        <v>341855061.49019349</v>
      </c>
      <c r="AS78" s="53">
        <f>'Temp Relocation Housing Costs'!AK78+'Temp Relocation Living Costs'!AK78</f>
        <v>154217281.47073486</v>
      </c>
      <c r="AT78" s="53">
        <f>'Temp Relocation Housing Costs'!AL78+'Temp Relocation Living Costs'!AL78</f>
        <v>97305856.449346304</v>
      </c>
      <c r="AU78" s="53">
        <f>'Temp Relocation Housing Costs'!AM78+'Temp Relocation Living Costs'!AM78</f>
        <v>51449838.877859436</v>
      </c>
      <c r="AW78" s="68">
        <v>2097</v>
      </c>
      <c r="AX78" s="55">
        <f t="shared" si="14"/>
        <v>0</v>
      </c>
      <c r="AY78" s="56">
        <f t="shared" si="15"/>
        <v>1649084.3244417945</v>
      </c>
      <c r="AZ78" s="57">
        <f t="shared" si="16"/>
        <v>1306412705.5596256</v>
      </c>
      <c r="BA78" s="58">
        <f t="shared" si="17"/>
        <v>1308061789.8840675</v>
      </c>
    </row>
    <row r="79" spans="1:53" x14ac:dyDescent="0.35">
      <c r="A79">
        <v>2098</v>
      </c>
      <c r="B79" s="51">
        <f>'Temp Relocation Housing Costs'!B79+'Temp Relocation Living Costs'!B79</f>
        <v>0</v>
      </c>
      <c r="C79" s="51">
        <f>'Temp Relocation Housing Costs'!C79+'Temp Relocation Living Costs'!C79</f>
        <v>0</v>
      </c>
      <c r="D79" s="51">
        <f>'Temp Relocation Housing Costs'!D79+'Temp Relocation Living Costs'!D79</f>
        <v>0</v>
      </c>
      <c r="E79" s="51">
        <f>'Temp Relocation Housing Costs'!E79+'Temp Relocation Living Costs'!E79</f>
        <v>0</v>
      </c>
      <c r="F79" s="51">
        <f>'Temp Relocation Housing Costs'!F79+'Temp Relocation Living Costs'!F79</f>
        <v>0</v>
      </c>
      <c r="G79" s="51">
        <f>'Temp Relocation Housing Costs'!G79+'Temp Relocation Living Costs'!G79</f>
        <v>0</v>
      </c>
      <c r="H79" s="52">
        <f>'Temp Relocation Housing Costs'!H79+'Temp Relocation Living Costs'!H79</f>
        <v>394149.19707026408</v>
      </c>
      <c r="I79" s="52">
        <f>'Temp Relocation Housing Costs'!I79+'Temp Relocation Living Costs'!I79</f>
        <v>452449.91039446538</v>
      </c>
      <c r="J79" s="52">
        <f>'Temp Relocation Housing Costs'!J79+'Temp Relocation Living Costs'!J79</f>
        <v>311665.58839780616</v>
      </c>
      <c r="K79" s="52">
        <f>'Temp Relocation Housing Costs'!K79+'Temp Relocation Living Costs'!K79</f>
        <v>281180.94898136775</v>
      </c>
      <c r="L79" s="52">
        <f>'Temp Relocation Housing Costs'!L79+'Temp Relocation Living Costs'!L79</f>
        <v>231601.5451584853</v>
      </c>
      <c r="M79" s="52">
        <f>'Temp Relocation Housing Costs'!M79+'Temp Relocation Living Costs'!M79</f>
        <v>98364.236205552705</v>
      </c>
      <c r="N79" s="53">
        <f>'Temp Relocation Housing Costs'!N79+'Temp Relocation Living Costs'!N79</f>
        <v>249507578.31658351</v>
      </c>
      <c r="O79" s="53">
        <f>'Temp Relocation Housing Costs'!O79+'Temp Relocation Living Costs'!O79</f>
        <v>480172658.53695136</v>
      </c>
      <c r="P79" s="53">
        <f>'Temp Relocation Housing Costs'!P79+'Temp Relocation Living Costs'!P79</f>
        <v>383580559.99944341</v>
      </c>
      <c r="Q79" s="53">
        <f>'Temp Relocation Housing Costs'!Q79+'Temp Relocation Living Costs'!Q79</f>
        <v>156763025.0380168</v>
      </c>
      <c r="R79" s="53">
        <f>'Temp Relocation Housing Costs'!R79+'Temp Relocation Living Costs'!R79</f>
        <v>100714916.79702841</v>
      </c>
      <c r="S79" s="53">
        <f>'Temp Relocation Housing Costs'!S79+'Temp Relocation Living Costs'!S79</f>
        <v>57033274.445362858</v>
      </c>
      <c r="U79" s="68">
        <v>2098</v>
      </c>
      <c r="V79" s="55">
        <f t="shared" si="9"/>
        <v>0</v>
      </c>
      <c r="W79" s="56">
        <f t="shared" si="10"/>
        <v>1769411.4262079415</v>
      </c>
      <c r="X79" s="57">
        <f t="shared" si="11"/>
        <v>1427772013.1333861</v>
      </c>
      <c r="Y79" s="58">
        <f t="shared" si="12"/>
        <v>1429541424.5595942</v>
      </c>
      <c r="Z79" s="96">
        <f t="shared" si="13"/>
        <v>23401502.753200129</v>
      </c>
      <c r="AC79">
        <v>2098</v>
      </c>
      <c r="AD79" s="51">
        <f>'Temp Relocation Housing Costs'!V79+'Temp Relocation Living Costs'!V79</f>
        <v>0</v>
      </c>
      <c r="AE79" s="51">
        <f>'Temp Relocation Housing Costs'!W79+'Temp Relocation Living Costs'!W79</f>
        <v>0</v>
      </c>
      <c r="AF79" s="51">
        <f>'Temp Relocation Housing Costs'!X79+'Temp Relocation Living Costs'!X79</f>
        <v>0</v>
      </c>
      <c r="AG79" s="51">
        <f>'Temp Relocation Housing Costs'!Y79+'Temp Relocation Living Costs'!Y79</f>
        <v>0</v>
      </c>
      <c r="AH79" s="51">
        <f>'Temp Relocation Housing Costs'!Z79+'Temp Relocation Living Costs'!Z79</f>
        <v>0</v>
      </c>
      <c r="AI79" s="51">
        <f>'Temp Relocation Housing Costs'!AA79+'Temp Relocation Living Costs'!AA79</f>
        <v>0</v>
      </c>
      <c r="AJ79" s="52">
        <f>'Temp Relocation Housing Costs'!AB79+'Temp Relocation Living Costs'!AB79</f>
        <v>366943.31335158239</v>
      </c>
      <c r="AK79" s="52">
        <f>'Temp Relocation Housing Costs'!AC79+'Temp Relocation Living Costs'!AC79</f>
        <v>413173.62729460676</v>
      </c>
      <c r="AL79" s="52">
        <f>'Temp Relocation Housing Costs'!AD79+'Temp Relocation Living Costs'!AD79</f>
        <v>281621.56798681378</v>
      </c>
      <c r="AM79" s="52">
        <f>'Temp Relocation Housing Costs'!AE79+'Temp Relocation Living Costs'!AE79</f>
        <v>280457.41904551897</v>
      </c>
      <c r="AN79" s="52">
        <f>'Temp Relocation Housing Costs'!AF79+'Temp Relocation Living Costs'!AF79</f>
        <v>226870.62460100855</v>
      </c>
      <c r="AO79" s="52">
        <f>'Temp Relocation Housing Costs'!AG79+'Temp Relocation Living Costs'!AG79</f>
        <v>89967.275668942835</v>
      </c>
      <c r="AP79" s="53">
        <f>'Temp Relocation Housing Costs'!AH79+'Temp Relocation Living Costs'!AH79</f>
        <v>232285485.22831383</v>
      </c>
      <c r="AQ79" s="53">
        <f>'Temp Relocation Housing Costs'!AI79+'Temp Relocation Living Costs'!AI79</f>
        <v>438489818.42528772</v>
      </c>
      <c r="AR79" s="53">
        <f>'Temp Relocation Housing Costs'!AJ79+'Temp Relocation Living Costs'!AJ79</f>
        <v>346604061.46097255</v>
      </c>
      <c r="AS79" s="53">
        <f>'Temp Relocation Housing Costs'!AK79+'Temp Relocation Living Costs'!AK79</f>
        <v>156359645.14382374</v>
      </c>
      <c r="AT79" s="53">
        <f>'Temp Relocation Housing Costs'!AL79+'Temp Relocation Living Costs'!AL79</f>
        <v>98657615.02042079</v>
      </c>
      <c r="AU79" s="53">
        <f>'Temp Relocation Housing Costs'!AM79+'Temp Relocation Living Costs'!AM79</f>
        <v>52164572.432666123</v>
      </c>
      <c r="AW79" s="68">
        <v>2098</v>
      </c>
      <c r="AX79" s="55">
        <f t="shared" si="14"/>
        <v>0</v>
      </c>
      <c r="AY79" s="56">
        <f t="shared" si="15"/>
        <v>1659033.8279484732</v>
      </c>
      <c r="AZ79" s="57">
        <f t="shared" si="16"/>
        <v>1324561197.7114847</v>
      </c>
      <c r="BA79" s="58">
        <f t="shared" si="17"/>
        <v>1326220231.5394332</v>
      </c>
    </row>
    <row r="80" spans="1:53" x14ac:dyDescent="0.35">
      <c r="A80">
        <v>2099</v>
      </c>
      <c r="B80" s="51">
        <f>'Temp Relocation Housing Costs'!B80+'Temp Relocation Living Costs'!B80</f>
        <v>0</v>
      </c>
      <c r="C80" s="51">
        <f>'Temp Relocation Housing Costs'!C80+'Temp Relocation Living Costs'!C80</f>
        <v>0</v>
      </c>
      <c r="D80" s="51">
        <f>'Temp Relocation Housing Costs'!D80+'Temp Relocation Living Costs'!D80</f>
        <v>0</v>
      </c>
      <c r="E80" s="51">
        <f>'Temp Relocation Housing Costs'!E80+'Temp Relocation Living Costs'!E80</f>
        <v>0</v>
      </c>
      <c r="F80" s="51">
        <f>'Temp Relocation Housing Costs'!F80+'Temp Relocation Living Costs'!F80</f>
        <v>0</v>
      </c>
      <c r="G80" s="51">
        <f>'Temp Relocation Housing Costs'!G80+'Temp Relocation Living Costs'!G80</f>
        <v>0</v>
      </c>
      <c r="H80" s="52">
        <f>'Temp Relocation Housing Costs'!H80+'Temp Relocation Living Costs'!H80</f>
        <v>396527.23727129068</v>
      </c>
      <c r="I80" s="52">
        <f>'Temp Relocation Housing Costs'!I80+'Temp Relocation Living Costs'!I80</f>
        <v>455179.69922536105</v>
      </c>
      <c r="J80" s="52">
        <f>'Temp Relocation Housing Costs'!J80+'Temp Relocation Living Costs'!J80</f>
        <v>313545.97608854761</v>
      </c>
      <c r="K80" s="52">
        <f>'Temp Relocation Housing Costs'!K80+'Temp Relocation Living Costs'!K80</f>
        <v>282877.41216183506</v>
      </c>
      <c r="L80" s="52">
        <f>'Temp Relocation Housing Costs'!L80+'Temp Relocation Living Costs'!L80</f>
        <v>232998.8784249248</v>
      </c>
      <c r="M80" s="52">
        <f>'Temp Relocation Housing Costs'!M80+'Temp Relocation Living Costs'!M80</f>
        <v>98957.702105721371</v>
      </c>
      <c r="N80" s="53">
        <f>'Temp Relocation Housing Costs'!N80+'Temp Relocation Living Costs'!N80</f>
        <v>252973700.70473653</v>
      </c>
      <c r="O80" s="53">
        <f>'Temp Relocation Housing Costs'!O80+'Temp Relocation Living Costs'!O80</f>
        <v>486843146.11557758</v>
      </c>
      <c r="P80" s="53">
        <f>'Temp Relocation Housing Costs'!P80+'Temp Relocation Living Costs'!P80</f>
        <v>388909204.42637706</v>
      </c>
      <c r="Q80" s="53">
        <f>'Temp Relocation Housing Costs'!Q80+'Temp Relocation Living Costs'!Q80</f>
        <v>158940753.80435282</v>
      </c>
      <c r="R80" s="53">
        <f>'Temp Relocation Housing Costs'!R80+'Temp Relocation Living Costs'!R80</f>
        <v>102114033.53042163</v>
      </c>
      <c r="S80" s="53">
        <f>'Temp Relocation Housing Costs'!S80+'Temp Relocation Living Costs'!S80</f>
        <v>57825572.261559516</v>
      </c>
      <c r="U80" s="68">
        <v>2099</v>
      </c>
      <c r="V80" s="55">
        <f t="shared" si="9"/>
        <v>0</v>
      </c>
      <c r="W80" s="56">
        <f t="shared" si="10"/>
        <v>1780086.9052776806</v>
      </c>
      <c r="X80" s="57">
        <f t="shared" si="11"/>
        <v>1447606410.8430252</v>
      </c>
      <c r="Y80" s="58">
        <f t="shared" si="12"/>
        <v>1449386497.7483029</v>
      </c>
      <c r="Z80" s="96">
        <f t="shared" si="13"/>
        <v>22476662.890124559</v>
      </c>
      <c r="AC80">
        <v>2099</v>
      </c>
      <c r="AD80" s="51">
        <f>'Temp Relocation Housing Costs'!V80+'Temp Relocation Living Costs'!V80</f>
        <v>0</v>
      </c>
      <c r="AE80" s="51">
        <f>'Temp Relocation Housing Costs'!W80+'Temp Relocation Living Costs'!W80</f>
        <v>0</v>
      </c>
      <c r="AF80" s="51">
        <f>'Temp Relocation Housing Costs'!X80+'Temp Relocation Living Costs'!X80</f>
        <v>0</v>
      </c>
      <c r="AG80" s="51">
        <f>'Temp Relocation Housing Costs'!Y80+'Temp Relocation Living Costs'!Y80</f>
        <v>0</v>
      </c>
      <c r="AH80" s="51">
        <f>'Temp Relocation Housing Costs'!Z80+'Temp Relocation Living Costs'!Z80</f>
        <v>0</v>
      </c>
      <c r="AI80" s="51">
        <f>'Temp Relocation Housing Costs'!AA80+'Temp Relocation Living Costs'!AA80</f>
        <v>0</v>
      </c>
      <c r="AJ80" s="52">
        <f>'Temp Relocation Housing Costs'!AB80+'Temp Relocation Living Costs'!AB80</f>
        <v>369157.21092421236</v>
      </c>
      <c r="AK80" s="52">
        <f>'Temp Relocation Housing Costs'!AC80+'Temp Relocation Living Costs'!AC80</f>
        <v>415666.44854862383</v>
      </c>
      <c r="AL80" s="52">
        <f>'Temp Relocation Housing Costs'!AD80+'Temp Relocation Living Costs'!AD80</f>
        <v>283320.68957611738</v>
      </c>
      <c r="AM80" s="52">
        <f>'Temp Relocation Housing Costs'!AE80+'Temp Relocation Living Costs'!AE80</f>
        <v>282149.51691638562</v>
      </c>
      <c r="AN80" s="52">
        <f>'Temp Relocation Housing Costs'!AF80+'Temp Relocation Living Costs'!AF80</f>
        <v>228239.41456618765</v>
      </c>
      <c r="AO80" s="52">
        <f>'Temp Relocation Housing Costs'!AG80+'Temp Relocation Living Costs'!AG80</f>
        <v>90510.079764213995</v>
      </c>
      <c r="AP80" s="53">
        <f>'Temp Relocation Housing Costs'!AH80+'Temp Relocation Living Costs'!AH80</f>
        <v>235512360.84557974</v>
      </c>
      <c r="AQ80" s="53">
        <f>'Temp Relocation Housing Costs'!AI80+'Temp Relocation Living Costs'!AI80</f>
        <v>444581254.15191156</v>
      </c>
      <c r="AR80" s="53">
        <f>'Temp Relocation Housing Costs'!AJ80+'Temp Relocation Living Costs'!AJ80</f>
        <v>351419033.83720356</v>
      </c>
      <c r="AS80" s="53">
        <f>'Temp Relocation Housing Costs'!AK80+'Temp Relocation Living Costs'!AK80</f>
        <v>158531770.21630958</v>
      </c>
      <c r="AT80" s="53">
        <f>'Temp Relocation Housing Costs'!AL80+'Temp Relocation Living Costs'!AL80</f>
        <v>100028152.02170649</v>
      </c>
      <c r="AU80" s="53">
        <f>'Temp Relocation Housing Costs'!AM80+'Temp Relocation Living Costs'!AM80</f>
        <v>52889234.960342437</v>
      </c>
      <c r="AW80" s="68">
        <v>2099</v>
      </c>
      <c r="AX80" s="55">
        <f t="shared" si="14"/>
        <v>0</v>
      </c>
      <c r="AY80" s="56">
        <f t="shared" si="15"/>
        <v>1669043.3602957409</v>
      </c>
      <c r="AZ80" s="57">
        <f t="shared" si="16"/>
        <v>1342961806.0330534</v>
      </c>
      <c r="BA80" s="58">
        <f t="shared" si="17"/>
        <v>1344630849.3933492</v>
      </c>
    </row>
    <row r="81" spans="1:53" x14ac:dyDescent="0.35">
      <c r="A81">
        <v>2100</v>
      </c>
      <c r="B81" s="51">
        <f>'Temp Relocation Housing Costs'!B81+'Temp Relocation Living Costs'!B81</f>
        <v>0</v>
      </c>
      <c r="C81" s="51">
        <f>'Temp Relocation Housing Costs'!C81+'Temp Relocation Living Costs'!C81</f>
        <v>0</v>
      </c>
      <c r="D81" s="51">
        <f>'Temp Relocation Housing Costs'!D81+'Temp Relocation Living Costs'!D81</f>
        <v>0</v>
      </c>
      <c r="E81" s="51">
        <f>'Temp Relocation Housing Costs'!E81+'Temp Relocation Living Costs'!E81</f>
        <v>0</v>
      </c>
      <c r="F81" s="51">
        <f>'Temp Relocation Housing Costs'!F81+'Temp Relocation Living Costs'!F81</f>
        <v>0</v>
      </c>
      <c r="G81" s="51">
        <f>'Temp Relocation Housing Costs'!G81+'Temp Relocation Living Costs'!G81</f>
        <v>0</v>
      </c>
      <c r="H81" s="52">
        <f>'Temp Relocation Housing Costs'!H81+'Temp Relocation Living Costs'!H81</f>
        <v>379499.08846493065</v>
      </c>
      <c r="I81" s="52">
        <f>'Temp Relocation Housing Costs'!I81+'Temp Relocation Living Costs'!I81</f>
        <v>435632.82596293057</v>
      </c>
      <c r="J81" s="52">
        <f>'Temp Relocation Housing Costs'!J81+'Temp Relocation Living Costs'!J81</f>
        <v>300081.30825081642</v>
      </c>
      <c r="K81" s="52">
        <f>'Temp Relocation Housing Costs'!K81+'Temp Relocation Living Costs'!K81</f>
        <v>270729.75062565121</v>
      </c>
      <c r="L81" s="52">
        <f>'Temp Relocation Housing Costs'!L81+'Temp Relocation Living Costs'!L81</f>
        <v>222993.16078283481</v>
      </c>
      <c r="M81" s="52">
        <f>'Temp Relocation Housing Costs'!M81+'Temp Relocation Living Costs'!M81</f>
        <v>94708.141625116143</v>
      </c>
      <c r="N81" s="53">
        <f>'Temp Relocation Housing Costs'!N81+'Temp Relocation Living Costs'!N81</f>
        <v>244001413.34703344</v>
      </c>
      <c r="O81" s="53">
        <f>'Temp Relocation Housing Costs'!O81+'Temp Relocation Living Costs'!O81</f>
        <v>469576147.24214333</v>
      </c>
      <c r="P81" s="53">
        <f>'Temp Relocation Housing Costs'!P81+'Temp Relocation Living Costs'!P81</f>
        <v>375115655.41931289</v>
      </c>
      <c r="Q81" s="53">
        <f>'Temp Relocation Housing Costs'!Q81+'Temp Relocation Living Costs'!Q81</f>
        <v>153303558.66505632</v>
      </c>
      <c r="R81" s="53">
        <f>'Temp Relocation Housing Costs'!R81+'Temp Relocation Living Costs'!R81</f>
        <v>98492327.204678208</v>
      </c>
      <c r="S81" s="53">
        <f>'Temp Relocation Housing Costs'!S81+'Temp Relocation Living Costs'!S81</f>
        <v>55774656.891665407</v>
      </c>
      <c r="U81" s="68">
        <v>2100</v>
      </c>
      <c r="V81" s="55">
        <f t="shared" si="9"/>
        <v>0</v>
      </c>
      <c r="W81" s="56">
        <f t="shared" si="10"/>
        <v>1703644.2757122798</v>
      </c>
      <c r="X81" s="57">
        <f t="shared" si="11"/>
        <v>1396263758.7698896</v>
      </c>
      <c r="Y81" s="58">
        <f t="shared" si="12"/>
        <v>1397967403.0456018</v>
      </c>
      <c r="Z81" s="96">
        <f t="shared" si="13"/>
        <v>20537391.600103628</v>
      </c>
      <c r="AC81">
        <v>2100</v>
      </c>
      <c r="AD81" s="51">
        <f>'Temp Relocation Housing Costs'!V81+'Temp Relocation Living Costs'!V81</f>
        <v>0</v>
      </c>
      <c r="AE81" s="51">
        <f>'Temp Relocation Housing Costs'!W81+'Temp Relocation Living Costs'!W81</f>
        <v>0</v>
      </c>
      <c r="AF81" s="51">
        <f>'Temp Relocation Housing Costs'!X81+'Temp Relocation Living Costs'!X81</f>
        <v>0</v>
      </c>
      <c r="AG81" s="51">
        <f>'Temp Relocation Housing Costs'!Y81+'Temp Relocation Living Costs'!Y81</f>
        <v>0</v>
      </c>
      <c r="AH81" s="51">
        <f>'Temp Relocation Housing Costs'!Z81+'Temp Relocation Living Costs'!Z81</f>
        <v>0</v>
      </c>
      <c r="AI81" s="51">
        <f>'Temp Relocation Housing Costs'!AA81+'Temp Relocation Living Costs'!AA81</f>
        <v>0</v>
      </c>
      <c r="AJ81" s="52">
        <f>'Temp Relocation Housing Costs'!AB81+'Temp Relocation Living Costs'!AB81</f>
        <v>353304.41865749203</v>
      </c>
      <c r="AK81" s="52">
        <f>'Temp Relocation Housing Costs'!AC81+'Temp Relocation Living Costs'!AC81</f>
        <v>397816.40074760845</v>
      </c>
      <c r="AL81" s="52">
        <f>'Temp Relocation Housing Costs'!AD81+'Temp Relocation Living Costs'!AD81</f>
        <v>271153.99228888436</v>
      </c>
      <c r="AM81" s="52">
        <f>'Temp Relocation Housing Costs'!AE81+'Temp Relocation Living Costs'!AE81</f>
        <v>270033.11353194999</v>
      </c>
      <c r="AN81" s="52">
        <f>'Temp Relocation Housing Costs'!AF81+'Temp Relocation Living Costs'!AF81</f>
        <v>218438.08353668638</v>
      </c>
      <c r="AO81" s="52">
        <f>'Temp Relocation Housing Costs'!AG81+'Temp Relocation Living Costs'!AG81</f>
        <v>86623.287226817425</v>
      </c>
      <c r="AP81" s="53">
        <f>'Temp Relocation Housing Costs'!AH81+'Temp Relocation Living Costs'!AH81</f>
        <v>227159379.5992645</v>
      </c>
      <c r="AQ81" s="53">
        <f>'Temp Relocation Housing Costs'!AI81+'Temp Relocation Living Costs'!AI81</f>
        <v>428813169.34710133</v>
      </c>
      <c r="AR81" s="53">
        <f>'Temp Relocation Housing Costs'!AJ81+'Temp Relocation Living Costs'!AJ81</f>
        <v>338955158.95309502</v>
      </c>
      <c r="AS81" s="53">
        <f>'Temp Relocation Housing Costs'!AK81+'Temp Relocation Living Costs'!AK81</f>
        <v>152909080.60966834</v>
      </c>
      <c r="AT81" s="53">
        <f>'Temp Relocation Housing Costs'!AL81+'Temp Relocation Living Costs'!AL81</f>
        <v>96480426.225315198</v>
      </c>
      <c r="AU81" s="53">
        <f>'Temp Relocation Housing Costs'!AM81+'Temp Relocation Living Costs'!AM81</f>
        <v>51013398.014164649</v>
      </c>
      <c r="AW81" s="68">
        <v>2100</v>
      </c>
      <c r="AX81" s="55">
        <f t="shared" si="14"/>
        <v>0</v>
      </c>
      <c r="AY81" s="56">
        <f t="shared" si="15"/>
        <v>1597369.2959894387</v>
      </c>
      <c r="AZ81" s="57">
        <f t="shared" si="16"/>
        <v>1295330612.7486088</v>
      </c>
      <c r="BA81" s="58">
        <f t="shared" si="17"/>
        <v>1296927982.0445983</v>
      </c>
    </row>
    <row r="82" spans="1:53" x14ac:dyDescent="0.35">
      <c r="A82">
        <v>2101</v>
      </c>
      <c r="B82" s="51">
        <f>'Temp Relocation Housing Costs'!B82+'Temp Relocation Living Costs'!B82</f>
        <v>0</v>
      </c>
      <c r="C82" s="51">
        <f>'Temp Relocation Housing Costs'!C82+'Temp Relocation Living Costs'!C82</f>
        <v>0</v>
      </c>
      <c r="D82" s="51">
        <f>'Temp Relocation Housing Costs'!D82+'Temp Relocation Living Costs'!D82</f>
        <v>0</v>
      </c>
      <c r="E82" s="51">
        <f>'Temp Relocation Housing Costs'!E82+'Temp Relocation Living Costs'!E82</f>
        <v>0</v>
      </c>
      <c r="F82" s="51">
        <f>'Temp Relocation Housing Costs'!F82+'Temp Relocation Living Costs'!F82</f>
        <v>0</v>
      </c>
      <c r="G82" s="51">
        <f>'Temp Relocation Housing Costs'!G82+'Temp Relocation Living Costs'!G82</f>
        <v>0</v>
      </c>
      <c r="H82" s="52">
        <f>'Temp Relocation Housing Costs'!H82+'Temp Relocation Living Costs'!H82</f>
        <v>381788.73942789249</v>
      </c>
      <c r="I82" s="52">
        <f>'Temp Relocation Housing Costs'!I82+'Temp Relocation Living Costs'!I82</f>
        <v>438261.15143137489</v>
      </c>
      <c r="J82" s="52">
        <f>'Temp Relocation Housing Costs'!J82+'Temp Relocation Living Costs'!J82</f>
        <v>301891.80392073363</v>
      </c>
      <c r="K82" s="52">
        <f>'Temp Relocation Housing Costs'!K82+'Temp Relocation Living Costs'!K82</f>
        <v>272363.15806473047</v>
      </c>
      <c r="L82" s="52">
        <f>'Temp Relocation Housing Costs'!L82+'Temp Relocation Living Costs'!L82</f>
        <v>224338.55665028092</v>
      </c>
      <c r="M82" s="52">
        <f>'Temp Relocation Housing Costs'!M82+'Temp Relocation Living Costs'!M82</f>
        <v>95279.54902572259</v>
      </c>
      <c r="N82" s="53">
        <f>'Temp Relocation Housing Costs'!N82+'Temp Relocation Living Costs'!N82</f>
        <v>247391044.90551877</v>
      </c>
      <c r="O82" s="53">
        <f>'Temp Relocation Housing Costs'!O82+'Temp Relocation Living Costs'!O82</f>
        <v>476099429.6525616</v>
      </c>
      <c r="P82" s="53">
        <f>'Temp Relocation Housing Costs'!P82+'Temp Relocation Living Costs'!P82</f>
        <v>380326706.6433596</v>
      </c>
      <c r="Q82" s="53">
        <f>'Temp Relocation Housing Costs'!Q82+'Temp Relocation Living Costs'!Q82</f>
        <v>155433229.03602305</v>
      </c>
      <c r="R82" s="53">
        <f>'Temp Relocation Housing Costs'!R82+'Temp Relocation Living Costs'!R82</f>
        <v>99860568.052065477</v>
      </c>
      <c r="S82" s="53">
        <f>'Temp Relocation Housing Costs'!S82+'Temp Relocation Living Costs'!S82</f>
        <v>56549470.178893358</v>
      </c>
      <c r="U82" s="68">
        <v>2101</v>
      </c>
      <c r="V82" s="55">
        <f t="shared" si="9"/>
        <v>0</v>
      </c>
      <c r="W82" s="56">
        <f t="shared" si="10"/>
        <v>1713922.9585207349</v>
      </c>
      <c r="X82" s="57">
        <f t="shared" si="11"/>
        <v>1415660448.4684219</v>
      </c>
      <c r="Y82" s="58">
        <f t="shared" si="12"/>
        <v>1417374371.4269426</v>
      </c>
      <c r="Z82" s="96">
        <f t="shared" si="13"/>
        <v>19725745.855160918</v>
      </c>
      <c r="AC82">
        <v>2101</v>
      </c>
      <c r="AD82" s="51">
        <f>'Temp Relocation Housing Costs'!V82+'Temp Relocation Living Costs'!V82</f>
        <v>0</v>
      </c>
      <c r="AE82" s="51">
        <f>'Temp Relocation Housing Costs'!W82+'Temp Relocation Living Costs'!W82</f>
        <v>0</v>
      </c>
      <c r="AF82" s="51">
        <f>'Temp Relocation Housing Costs'!X82+'Temp Relocation Living Costs'!X82</f>
        <v>0</v>
      </c>
      <c r="AG82" s="51">
        <f>'Temp Relocation Housing Costs'!Y82+'Temp Relocation Living Costs'!Y82</f>
        <v>0</v>
      </c>
      <c r="AH82" s="51">
        <f>'Temp Relocation Housing Costs'!Z82+'Temp Relocation Living Costs'!Z82</f>
        <v>0</v>
      </c>
      <c r="AI82" s="51">
        <f>'Temp Relocation Housing Costs'!AA82+'Temp Relocation Living Costs'!AA82</f>
        <v>0</v>
      </c>
      <c r="AJ82" s="52">
        <f>'Temp Relocation Housing Costs'!AB82+'Temp Relocation Living Costs'!AB82</f>
        <v>355436.02799987531</v>
      </c>
      <c r="AK82" s="52">
        <f>'Temp Relocation Housing Costs'!AC82+'Temp Relocation Living Costs'!AC82</f>
        <v>400216.56647327112</v>
      </c>
      <c r="AL82" s="52">
        <f>'Temp Relocation Housing Costs'!AD82+'Temp Relocation Living Costs'!AD82</f>
        <v>272789.9593265563</v>
      </c>
      <c r="AM82" s="52">
        <f>'Temp Relocation Housing Costs'!AE82+'Temp Relocation Living Costs'!AE82</f>
        <v>271662.31791536743</v>
      </c>
      <c r="AN82" s="52">
        <f>'Temp Relocation Housing Costs'!AF82+'Temp Relocation Living Costs'!AF82</f>
        <v>219755.99702717818</v>
      </c>
      <c r="AO82" s="52">
        <f>'Temp Relocation Housing Costs'!AG82+'Temp Relocation Living Costs'!AG82</f>
        <v>87145.915868209064</v>
      </c>
      <c r="AP82" s="53">
        <f>'Temp Relocation Housing Costs'!AH82+'Temp Relocation Living Costs'!AH82</f>
        <v>230315044.11502901</v>
      </c>
      <c r="AQ82" s="53">
        <f>'Temp Relocation Housing Costs'!AI82+'Temp Relocation Living Costs'!AI82</f>
        <v>434770178.49542844</v>
      </c>
      <c r="AR82" s="53">
        <f>'Temp Relocation Housing Costs'!AJ82+'Temp Relocation Living Costs'!AJ82</f>
        <v>343663873.90658063</v>
      </c>
      <c r="AS82" s="53">
        <f>'Temp Relocation Housing Costs'!AK82+'Temp Relocation Living Costs'!AK82</f>
        <v>155033270.94981337</v>
      </c>
      <c r="AT82" s="53">
        <f>'Temp Relocation Housing Costs'!AL82+'Temp Relocation Living Costs'!AL82</f>
        <v>97820718.041757733</v>
      </c>
      <c r="AU82" s="53">
        <f>'Temp Relocation Housing Costs'!AM82+'Temp Relocation Living Costs'!AM82</f>
        <v>51722068.597020879</v>
      </c>
      <c r="AW82" s="68">
        <v>2101</v>
      </c>
      <c r="AX82" s="55">
        <f t="shared" si="14"/>
        <v>0</v>
      </c>
      <c r="AY82" s="56">
        <f t="shared" si="15"/>
        <v>1607006.7846104575</v>
      </c>
      <c r="AZ82" s="57">
        <f t="shared" si="16"/>
        <v>1313325154.1056302</v>
      </c>
      <c r="BA82" s="58">
        <f t="shared" si="17"/>
        <v>1314932160.8902407</v>
      </c>
    </row>
    <row r="83" spans="1:53" x14ac:dyDescent="0.35">
      <c r="A83">
        <v>2102</v>
      </c>
      <c r="B83" s="51">
        <f>'Temp Relocation Housing Costs'!B83+'Temp Relocation Living Costs'!B83</f>
        <v>0</v>
      </c>
      <c r="C83" s="51">
        <f>'Temp Relocation Housing Costs'!C83+'Temp Relocation Living Costs'!C83</f>
        <v>0</v>
      </c>
      <c r="D83" s="51">
        <f>'Temp Relocation Housing Costs'!D83+'Temp Relocation Living Costs'!D83</f>
        <v>0</v>
      </c>
      <c r="E83" s="51">
        <f>'Temp Relocation Housing Costs'!E83+'Temp Relocation Living Costs'!E83</f>
        <v>0</v>
      </c>
      <c r="F83" s="51">
        <f>'Temp Relocation Housing Costs'!F83+'Temp Relocation Living Costs'!F83</f>
        <v>0</v>
      </c>
      <c r="G83" s="51">
        <f>'Temp Relocation Housing Costs'!G83+'Temp Relocation Living Costs'!G83</f>
        <v>0</v>
      </c>
      <c r="H83" s="52">
        <f>'Temp Relocation Housing Costs'!H83+'Temp Relocation Living Costs'!H83</f>
        <v>384092.2046573215</v>
      </c>
      <c r="I83" s="52">
        <f>'Temp Relocation Housing Costs'!I83+'Temp Relocation Living Costs'!I83</f>
        <v>440905.33450823696</v>
      </c>
      <c r="J83" s="52">
        <f>'Temp Relocation Housing Costs'!J83+'Temp Relocation Living Costs'!J83</f>
        <v>303713.22294535738</v>
      </c>
      <c r="K83" s="52">
        <f>'Temp Relocation Housing Costs'!K83+'Temp Relocation Living Costs'!K83</f>
        <v>274006.42042317434</v>
      </c>
      <c r="L83" s="52">
        <f>'Temp Relocation Housing Costs'!L83+'Temp Relocation Living Costs'!L83</f>
        <v>225692.06976237166</v>
      </c>
      <c r="M83" s="52">
        <f>'Temp Relocation Housing Costs'!M83+'Temp Relocation Living Costs'!M83</f>
        <v>95854.403927376625</v>
      </c>
      <c r="N83" s="53">
        <f>'Temp Relocation Housing Costs'!N83+'Temp Relocation Living Costs'!N83</f>
        <v>250827764.72445583</v>
      </c>
      <c r="O83" s="53">
        <f>'Temp Relocation Housing Costs'!O83+'Temp Relocation Living Costs'!O83</f>
        <v>482713332.53775513</v>
      </c>
      <c r="P83" s="53">
        <f>'Temp Relocation Housing Costs'!P83+'Temp Relocation Living Costs'!P83</f>
        <v>385610149.02055442</v>
      </c>
      <c r="Q83" s="53">
        <f>'Temp Relocation Housing Costs'!Q83+'Temp Relocation Living Costs'!Q83</f>
        <v>157592484.4729104</v>
      </c>
      <c r="R83" s="53">
        <f>'Temp Relocation Housing Costs'!R83+'Temp Relocation Living Costs'!R83</f>
        <v>101247816.29900955</v>
      </c>
      <c r="S83" s="53">
        <f>'Temp Relocation Housing Costs'!S83+'Temp Relocation Living Costs'!S83</f>
        <v>57335047.057750925</v>
      </c>
      <c r="U83" s="68">
        <v>2102</v>
      </c>
      <c r="V83" s="55">
        <f t="shared" si="9"/>
        <v>0</v>
      </c>
      <c r="W83" s="56">
        <f t="shared" si="10"/>
        <v>1724263.6562238387</v>
      </c>
      <c r="X83" s="57">
        <f t="shared" si="11"/>
        <v>1435326594.1124363</v>
      </c>
      <c r="Y83" s="58">
        <f t="shared" si="12"/>
        <v>1437050857.7686601</v>
      </c>
      <c r="Z83" s="96">
        <f t="shared" si="13"/>
        <v>18946178.052773908</v>
      </c>
      <c r="AC83">
        <v>2102</v>
      </c>
      <c r="AD83" s="51">
        <f>'Temp Relocation Housing Costs'!V83+'Temp Relocation Living Costs'!V83</f>
        <v>0</v>
      </c>
      <c r="AE83" s="51">
        <f>'Temp Relocation Housing Costs'!W83+'Temp Relocation Living Costs'!W83</f>
        <v>0</v>
      </c>
      <c r="AF83" s="51">
        <f>'Temp Relocation Housing Costs'!X83+'Temp Relocation Living Costs'!X83</f>
        <v>0</v>
      </c>
      <c r="AG83" s="51">
        <f>'Temp Relocation Housing Costs'!Y83+'Temp Relocation Living Costs'!Y83</f>
        <v>0</v>
      </c>
      <c r="AH83" s="51">
        <f>'Temp Relocation Housing Costs'!Z83+'Temp Relocation Living Costs'!Z83</f>
        <v>0</v>
      </c>
      <c r="AI83" s="51">
        <f>'Temp Relocation Housing Costs'!AA83+'Temp Relocation Living Costs'!AA83</f>
        <v>0</v>
      </c>
      <c r="AJ83" s="52">
        <f>'Temp Relocation Housing Costs'!AB83+'Temp Relocation Living Costs'!AB83</f>
        <v>357580.49808825704</v>
      </c>
      <c r="AK83" s="52">
        <f>'Temp Relocation Housing Costs'!AC83+'Temp Relocation Living Costs'!AC83</f>
        <v>402631.21323968464</v>
      </c>
      <c r="AL83" s="52">
        <f>'Temp Relocation Housing Costs'!AD83+'Temp Relocation Living Costs'!AD83</f>
        <v>274435.79672654805</v>
      </c>
      <c r="AM83" s="52">
        <f>'Temp Relocation Housing Costs'!AE83+'Temp Relocation Living Costs'!AE83</f>
        <v>273301.35185964208</v>
      </c>
      <c r="AN83" s="52">
        <f>'Temp Relocation Housing Costs'!AF83+'Temp Relocation Living Costs'!AF83</f>
        <v>221081.86195150571</v>
      </c>
      <c r="AO83" s="52">
        <f>'Temp Relocation Housing Costs'!AG83+'Temp Relocation Living Costs'!AG83</f>
        <v>87671.697711303714</v>
      </c>
      <c r="AP83" s="53">
        <f>'Temp Relocation Housing Costs'!AH83+'Temp Relocation Living Costs'!AH83</f>
        <v>233514546.65568</v>
      </c>
      <c r="AQ83" s="53">
        <f>'Temp Relocation Housing Costs'!AI83+'Temp Relocation Living Costs'!AI83</f>
        <v>440809941.53409755</v>
      </c>
      <c r="AR83" s="53">
        <f>'Temp Relocation Housing Costs'!AJ83+'Temp Relocation Living Costs'!AJ83</f>
        <v>348438001.63201439</v>
      </c>
      <c r="AS83" s="53">
        <f>'Temp Relocation Housing Costs'!AK83+'Temp Relocation Living Costs'!AK83</f>
        <v>157186970.2281011</v>
      </c>
      <c r="AT83" s="53">
        <f>'Temp Relocation Housing Costs'!AL83+'Temp Relocation Living Costs'!AL83</f>
        <v>99179628.993951499</v>
      </c>
      <c r="AU83" s="53">
        <f>'Temp Relocation Housing Costs'!AM83+'Temp Relocation Living Costs'!AM83</f>
        <v>52440583.926836841</v>
      </c>
      <c r="AW83" s="68">
        <v>2102</v>
      </c>
      <c r="AX83" s="55">
        <f t="shared" si="14"/>
        <v>0</v>
      </c>
      <c r="AY83" s="56">
        <f t="shared" si="15"/>
        <v>1616702.4195769415</v>
      </c>
      <c r="AZ83" s="57">
        <f t="shared" si="16"/>
        <v>1331569672.9706814</v>
      </c>
      <c r="BA83" s="58">
        <f t="shared" si="17"/>
        <v>1333186375.3902583</v>
      </c>
    </row>
    <row r="84" spans="1:53" x14ac:dyDescent="0.35">
      <c r="A84">
        <v>2103</v>
      </c>
      <c r="B84" s="51">
        <f>'Temp Relocation Housing Costs'!B84+'Temp Relocation Living Costs'!B84</f>
        <v>0</v>
      </c>
      <c r="C84" s="51">
        <f>'Temp Relocation Housing Costs'!C84+'Temp Relocation Living Costs'!C84</f>
        <v>0</v>
      </c>
      <c r="D84" s="51">
        <f>'Temp Relocation Housing Costs'!D84+'Temp Relocation Living Costs'!D84</f>
        <v>0</v>
      </c>
      <c r="E84" s="51">
        <f>'Temp Relocation Housing Costs'!E84+'Temp Relocation Living Costs'!E84</f>
        <v>0</v>
      </c>
      <c r="F84" s="51">
        <f>'Temp Relocation Housing Costs'!F84+'Temp Relocation Living Costs'!F84</f>
        <v>0</v>
      </c>
      <c r="G84" s="51">
        <f>'Temp Relocation Housing Costs'!G84+'Temp Relocation Living Costs'!G84</f>
        <v>0</v>
      </c>
      <c r="H84" s="52">
        <f>'Temp Relocation Housing Costs'!H84+'Temp Relocation Living Costs'!H84</f>
        <v>386409.56749952765</v>
      </c>
      <c r="I84" s="52">
        <f>'Temp Relocation Housing Costs'!I84+'Temp Relocation Living Costs'!I84</f>
        <v>443565.47086802445</v>
      </c>
      <c r="J84" s="52">
        <f>'Temp Relocation Housing Costs'!J84+'Temp Relocation Living Costs'!J84</f>
        <v>305545.6312291135</v>
      </c>
      <c r="K84" s="52">
        <f>'Temp Relocation Housing Costs'!K84+'Temp Relocation Living Costs'!K84</f>
        <v>275659.59715916426</v>
      </c>
      <c r="L84" s="52">
        <f>'Temp Relocation Housing Costs'!L84+'Temp Relocation Living Costs'!L84</f>
        <v>227053.74909328786</v>
      </c>
      <c r="M84" s="52">
        <f>'Temp Relocation Housing Costs'!M84+'Temp Relocation Living Costs'!M84</f>
        <v>96432.72713005991</v>
      </c>
      <c r="N84" s="53">
        <f>'Temp Relocation Housing Costs'!N84+'Temp Relocation Living Costs'!N84</f>
        <v>254312226.9469969</v>
      </c>
      <c r="O84" s="53">
        <f>'Temp Relocation Housing Costs'!O84+'Temp Relocation Living Costs'!O84</f>
        <v>489419114.78396058</v>
      </c>
      <c r="P84" s="53">
        <f>'Temp Relocation Housing Costs'!P84+'Temp Relocation Living Costs'!P84</f>
        <v>390966988.19809353</v>
      </c>
      <c r="Q84" s="53">
        <f>'Temp Relocation Housing Costs'!Q84+'Temp Relocation Living Costs'!Q84</f>
        <v>159781735.96708</v>
      </c>
      <c r="R84" s="53">
        <f>'Temp Relocation Housing Costs'!R84+'Temp Relocation Living Costs'!R84</f>
        <v>102654335.99349484</v>
      </c>
      <c r="S84" s="53">
        <f>'Temp Relocation Housing Costs'!S84+'Temp Relocation Living Costs'!S84</f>
        <v>58131537.05446168</v>
      </c>
      <c r="U84" s="68">
        <v>2103</v>
      </c>
      <c r="V84" s="55">
        <f t="shared" si="9"/>
        <v>0</v>
      </c>
      <c r="W84" s="56">
        <f t="shared" si="10"/>
        <v>1734666.7429791775</v>
      </c>
      <c r="X84" s="57">
        <f t="shared" si="11"/>
        <v>1455265938.9440875</v>
      </c>
      <c r="Y84" s="58">
        <f t="shared" si="12"/>
        <v>1457000605.6870668</v>
      </c>
      <c r="Z84" s="96">
        <f t="shared" si="13"/>
        <v>18197420.34031966</v>
      </c>
      <c r="AC84">
        <v>2103</v>
      </c>
      <c r="AD84" s="51">
        <f>'Temp Relocation Housing Costs'!V84+'Temp Relocation Living Costs'!V84</f>
        <v>0</v>
      </c>
      <c r="AE84" s="51">
        <f>'Temp Relocation Housing Costs'!W84+'Temp Relocation Living Costs'!W84</f>
        <v>0</v>
      </c>
      <c r="AF84" s="51">
        <f>'Temp Relocation Housing Costs'!X84+'Temp Relocation Living Costs'!X84</f>
        <v>0</v>
      </c>
      <c r="AG84" s="51">
        <f>'Temp Relocation Housing Costs'!Y84+'Temp Relocation Living Costs'!Y84</f>
        <v>0</v>
      </c>
      <c r="AH84" s="51">
        <f>'Temp Relocation Housing Costs'!Z84+'Temp Relocation Living Costs'!Z84</f>
        <v>0</v>
      </c>
      <c r="AI84" s="51">
        <f>'Temp Relocation Housing Costs'!AA84+'Temp Relocation Living Costs'!AA84</f>
        <v>0</v>
      </c>
      <c r="AJ84" s="52">
        <f>'Temp Relocation Housing Costs'!AB84+'Temp Relocation Living Costs'!AB84</f>
        <v>359737.90651602403</v>
      </c>
      <c r="AK84" s="52">
        <f>'Temp Relocation Housing Costs'!AC84+'Temp Relocation Living Costs'!AC84</f>
        <v>405060.42841604177</v>
      </c>
      <c r="AL84" s="52">
        <f>'Temp Relocation Housing Costs'!AD84+'Temp Relocation Living Costs'!AD84</f>
        <v>276091.56404021359</v>
      </c>
      <c r="AM84" s="52">
        <f>'Temp Relocation Housing Costs'!AE84+'Temp Relocation Living Costs'!AE84</f>
        <v>274950.27466995863</v>
      </c>
      <c r="AN84" s="52">
        <f>'Temp Relocation Housing Costs'!AF84+'Temp Relocation Living Costs'!AF84</f>
        <v>222415.72628345498</v>
      </c>
      <c r="AO84" s="52">
        <f>'Temp Relocation Housing Costs'!AG84+'Temp Relocation Living Costs'!AG84</f>
        <v>88200.651780471962</v>
      </c>
      <c r="AP84" s="53">
        <f>'Temp Relocation Housing Costs'!AH84+'Temp Relocation Living Costs'!AH84</f>
        <v>236758496.21257752</v>
      </c>
      <c r="AQ84" s="53">
        <f>'Temp Relocation Housing Costs'!AI84+'Temp Relocation Living Costs'!AI84</f>
        <v>446933608.0679177</v>
      </c>
      <c r="AR84" s="53">
        <f>'Temp Relocation Housing Costs'!AJ84+'Temp Relocation Living Costs'!AJ84</f>
        <v>353278450.83395261</v>
      </c>
      <c r="AS84" s="53">
        <f>'Temp Relocation Housing Costs'!AK84+'Temp Relocation Living Costs'!AK84</f>
        <v>159370588.37833726</v>
      </c>
      <c r="AT84" s="53">
        <f>'Temp Relocation Housing Costs'!AL84+'Temp Relocation Living Costs'!AL84</f>
        <v>100557417.73617747</v>
      </c>
      <c r="AU84" s="53">
        <f>'Temp Relocation Housing Costs'!AM84+'Temp Relocation Living Costs'!AM84</f>
        <v>53169080.765381761</v>
      </c>
      <c r="AW84" s="68">
        <v>2103</v>
      </c>
      <c r="AX84" s="55">
        <f t="shared" si="14"/>
        <v>0</v>
      </c>
      <c r="AY84" s="56">
        <f t="shared" si="15"/>
        <v>1626456.5517061651</v>
      </c>
      <c r="AZ84" s="57">
        <f t="shared" si="16"/>
        <v>1350067641.9943442</v>
      </c>
      <c r="BA84" s="58">
        <f t="shared" si="17"/>
        <v>1351694098.5460503</v>
      </c>
    </row>
    <row r="85" spans="1:53" x14ac:dyDescent="0.35">
      <c r="A85">
        <v>2104</v>
      </c>
      <c r="B85" s="51">
        <f>'Temp Relocation Housing Costs'!B85+'Temp Relocation Living Costs'!B85</f>
        <v>0</v>
      </c>
      <c r="C85" s="51">
        <f>'Temp Relocation Housing Costs'!C85+'Temp Relocation Living Costs'!C85</f>
        <v>0</v>
      </c>
      <c r="D85" s="51">
        <f>'Temp Relocation Housing Costs'!D85+'Temp Relocation Living Costs'!D85</f>
        <v>0</v>
      </c>
      <c r="E85" s="51">
        <f>'Temp Relocation Housing Costs'!E85+'Temp Relocation Living Costs'!E85</f>
        <v>0</v>
      </c>
      <c r="F85" s="51">
        <f>'Temp Relocation Housing Costs'!F85+'Temp Relocation Living Costs'!F85</f>
        <v>0</v>
      </c>
      <c r="G85" s="51">
        <f>'Temp Relocation Housing Costs'!G85+'Temp Relocation Living Costs'!G85</f>
        <v>0</v>
      </c>
      <c r="H85" s="52">
        <f>'Temp Relocation Housing Costs'!H85+'Temp Relocation Living Costs'!H85</f>
        <v>388740.91180367797</v>
      </c>
      <c r="I85" s="52">
        <f>'Temp Relocation Housing Costs'!I85+'Temp Relocation Living Costs'!I85</f>
        <v>446241.65676248248</v>
      </c>
      <c r="J85" s="52">
        <f>'Temp Relocation Housing Costs'!J85+'Temp Relocation Living Costs'!J85</f>
        <v>307389.09507405269</v>
      </c>
      <c r="K85" s="52">
        <f>'Temp Relocation Housing Costs'!K85+'Temp Relocation Living Costs'!K85</f>
        <v>277322.74808961357</v>
      </c>
      <c r="L85" s="52">
        <f>'Temp Relocation Housing Costs'!L85+'Temp Relocation Living Costs'!L85</f>
        <v>228423.64391268883</v>
      </c>
      <c r="M85" s="52">
        <f>'Temp Relocation Housing Costs'!M85+'Temp Relocation Living Costs'!M85</f>
        <v>97014.539559247787</v>
      </c>
      <c r="N85" s="53">
        <f>'Temp Relocation Housing Costs'!N85+'Temp Relocation Living Costs'!N85</f>
        <v>257845094.80355394</v>
      </c>
      <c r="O85" s="53">
        <f>'Temp Relocation Housing Costs'!O85+'Temp Relocation Living Costs'!O85</f>
        <v>496218052.76567721</v>
      </c>
      <c r="P85" s="53">
        <f>'Temp Relocation Housing Costs'!P85+'Temp Relocation Living Costs'!P85</f>
        <v>396398243.79347569</v>
      </c>
      <c r="Q85" s="53">
        <f>'Temp Relocation Housing Costs'!Q85+'Temp Relocation Living Costs'!Q85</f>
        <v>162001400.21932462</v>
      </c>
      <c r="R85" s="53">
        <f>'Temp Relocation Housing Costs'!R85+'Temp Relocation Living Costs'!R85</f>
        <v>104080394.85162127</v>
      </c>
      <c r="S85" s="53">
        <f>'Temp Relocation Housing Costs'!S85+'Temp Relocation Living Costs'!S85</f>
        <v>58939091.772445261</v>
      </c>
      <c r="U85" s="68">
        <v>2104</v>
      </c>
      <c r="V85" s="55">
        <f t="shared" si="9"/>
        <v>0</v>
      </c>
      <c r="W85" s="56">
        <f t="shared" si="10"/>
        <v>1745132.5952017633</v>
      </c>
      <c r="X85" s="57">
        <f t="shared" si="11"/>
        <v>1475482278.2060981</v>
      </c>
      <c r="Y85" s="58">
        <f t="shared" si="12"/>
        <v>1477227410.8012998</v>
      </c>
      <c r="Z85" s="96">
        <f t="shared" si="13"/>
        <v>17478254.97899434</v>
      </c>
      <c r="AC85">
        <v>2104</v>
      </c>
      <c r="AD85" s="51">
        <f>'Temp Relocation Housing Costs'!V85+'Temp Relocation Living Costs'!V85</f>
        <v>0</v>
      </c>
      <c r="AE85" s="51">
        <f>'Temp Relocation Housing Costs'!W85+'Temp Relocation Living Costs'!W85</f>
        <v>0</v>
      </c>
      <c r="AF85" s="51">
        <f>'Temp Relocation Housing Costs'!X85+'Temp Relocation Living Costs'!X85</f>
        <v>0</v>
      </c>
      <c r="AG85" s="51">
        <f>'Temp Relocation Housing Costs'!Y85+'Temp Relocation Living Costs'!Y85</f>
        <v>0</v>
      </c>
      <c r="AH85" s="51">
        <f>'Temp Relocation Housing Costs'!Z85+'Temp Relocation Living Costs'!Z85</f>
        <v>0</v>
      </c>
      <c r="AI85" s="51">
        <f>'Temp Relocation Housing Costs'!AA85+'Temp Relocation Living Costs'!AA85</f>
        <v>0</v>
      </c>
      <c r="AJ85" s="52">
        <f>'Temp Relocation Housing Costs'!AB85+'Temp Relocation Living Costs'!AB85</f>
        <v>361908.33134471066</v>
      </c>
      <c r="AK85" s="52">
        <f>'Temp Relocation Housing Costs'!AC85+'Temp Relocation Living Costs'!AC85</f>
        <v>407504.29989866365</v>
      </c>
      <c r="AL85" s="52">
        <f>'Temp Relocation Housing Costs'!AD85+'Temp Relocation Living Costs'!AD85</f>
        <v>277757.32117820129</v>
      </c>
      <c r="AM85" s="52">
        <f>'Temp Relocation Housing Costs'!AE85+'Temp Relocation Living Costs'!AE85</f>
        <v>276609.14600931056</v>
      </c>
      <c r="AN85" s="52">
        <f>'Temp Relocation Housing Costs'!AF85+'Temp Relocation Living Costs'!AF85</f>
        <v>223757.63828625492</v>
      </c>
      <c r="AO85" s="52">
        <f>'Temp Relocation Housing Costs'!AG85+'Temp Relocation Living Costs'!AG85</f>
        <v>88732.79721486519</v>
      </c>
      <c r="AP85" s="53">
        <f>'Temp Relocation Housing Costs'!AH85+'Temp Relocation Living Costs'!AH85</f>
        <v>240047510.23709992</v>
      </c>
      <c r="AQ85" s="53">
        <f>'Temp Relocation Housing Costs'!AI85+'Temp Relocation Living Costs'!AI85</f>
        <v>453142343.67183846</v>
      </c>
      <c r="AR85" s="53">
        <f>'Temp Relocation Housing Costs'!AJ85+'Temp Relocation Living Costs'!AJ85</f>
        <v>358186142.84054118</v>
      </c>
      <c r="AS85" s="53">
        <f>'Temp Relocation Housing Costs'!AK85+'Temp Relocation Living Costs'!AK85</f>
        <v>161584541.02906752</v>
      </c>
      <c r="AT85" s="53">
        <f>'Temp Relocation Housing Costs'!AL85+'Temp Relocation Living Costs'!AL85</f>
        <v>101954346.51590364</v>
      </c>
      <c r="AU85" s="53">
        <f>'Temp Relocation Housing Costs'!AM85+'Temp Relocation Living Costs'!AM85</f>
        <v>53907697.77429913</v>
      </c>
      <c r="AW85" s="68">
        <v>2104</v>
      </c>
      <c r="AX85" s="55">
        <f t="shared" si="14"/>
        <v>0</v>
      </c>
      <c r="AY85" s="56">
        <f t="shared" si="15"/>
        <v>1636269.5339320062</v>
      </c>
      <c r="AZ85" s="57">
        <f t="shared" si="16"/>
        <v>1368822582.0687499</v>
      </c>
      <c r="BA85" s="58">
        <f t="shared" si="17"/>
        <v>1370458851.6026819</v>
      </c>
    </row>
    <row r="86" spans="1:53" x14ac:dyDescent="0.35">
      <c r="A86">
        <v>2105</v>
      </c>
      <c r="B86" s="51">
        <f>'Temp Relocation Housing Costs'!B86+'Temp Relocation Living Costs'!B86</f>
        <v>0</v>
      </c>
      <c r="C86" s="51">
        <f>'Temp Relocation Housing Costs'!C86+'Temp Relocation Living Costs'!C86</f>
        <v>0</v>
      </c>
      <c r="D86" s="51">
        <f>'Temp Relocation Housing Costs'!D86+'Temp Relocation Living Costs'!D86</f>
        <v>0</v>
      </c>
      <c r="E86" s="51">
        <f>'Temp Relocation Housing Costs'!E86+'Temp Relocation Living Costs'!E86</f>
        <v>0</v>
      </c>
      <c r="F86" s="51">
        <f>'Temp Relocation Housing Costs'!F86+'Temp Relocation Living Costs'!F86</f>
        <v>0</v>
      </c>
      <c r="G86" s="51">
        <f>'Temp Relocation Housing Costs'!G86+'Temp Relocation Living Costs'!G86</f>
        <v>0</v>
      </c>
      <c r="H86" s="52">
        <f>'Temp Relocation Housing Costs'!H86+'Temp Relocation Living Costs'!H86</f>
        <v>391086.32192483067</v>
      </c>
      <c r="I86" s="52">
        <f>'Temp Relocation Housing Costs'!I86+'Temp Relocation Living Costs'!I86</f>
        <v>448933.98902407696</v>
      </c>
      <c r="J86" s="52">
        <f>'Temp Relocation Housing Costs'!J86+'Temp Relocation Living Costs'!J86</f>
        <v>309243.68118224904</v>
      </c>
      <c r="K86" s="52">
        <f>'Temp Relocation Housing Costs'!K86+'Temp Relocation Living Costs'!K86</f>
        <v>278995.93339233205</v>
      </c>
      <c r="L86" s="52">
        <f>'Temp Relocation Housing Costs'!L86+'Temp Relocation Living Costs'!L86</f>
        <v>229801.80378749513</v>
      </c>
      <c r="M86" s="52">
        <f>'Temp Relocation Housing Costs'!M86+'Temp Relocation Living Costs'!M86</f>
        <v>97599.862266666227</v>
      </c>
      <c r="N86" s="53">
        <f>'Temp Relocation Housing Costs'!N86+'Temp Relocation Living Costs'!N86</f>
        <v>261427040.73803797</v>
      </c>
      <c r="O86" s="53">
        <f>'Temp Relocation Housing Costs'!O86+'Temp Relocation Living Costs'!O86</f>
        <v>503111440.58860934</v>
      </c>
      <c r="P86" s="53">
        <f>'Temp Relocation Housing Costs'!P86+'Temp Relocation Living Costs'!P86</f>
        <v>401904949.58857495</v>
      </c>
      <c r="Q86" s="53">
        <f>'Temp Relocation Housing Costs'!Q86+'Temp Relocation Living Costs'!Q86</f>
        <v>164251899.719183</v>
      </c>
      <c r="R86" s="53">
        <f>'Temp Relocation Housing Costs'!R86+'Temp Relocation Living Costs'!R86</f>
        <v>105526264.3085613</v>
      </c>
      <c r="S86" s="53">
        <f>'Temp Relocation Housing Costs'!S86+'Temp Relocation Living Costs'!S86</f>
        <v>59757864.921173714</v>
      </c>
      <c r="U86" s="68">
        <v>2105</v>
      </c>
      <c r="V86" s="55">
        <f t="shared" si="9"/>
        <v>0</v>
      </c>
      <c r="W86" s="56">
        <f t="shared" si="10"/>
        <v>1755661.59157765</v>
      </c>
      <c r="X86" s="57">
        <f t="shared" si="11"/>
        <v>1495979459.8641403</v>
      </c>
      <c r="Y86" s="58">
        <f t="shared" si="12"/>
        <v>1497735121.455718</v>
      </c>
      <c r="Z86" s="96">
        <f t="shared" si="13"/>
        <v>16787512.362844363</v>
      </c>
      <c r="AC86">
        <v>2105</v>
      </c>
      <c r="AD86" s="51">
        <f>'Temp Relocation Housing Costs'!V86+'Temp Relocation Living Costs'!V86</f>
        <v>0</v>
      </c>
      <c r="AE86" s="51">
        <f>'Temp Relocation Housing Costs'!W86+'Temp Relocation Living Costs'!W86</f>
        <v>0</v>
      </c>
      <c r="AF86" s="51">
        <f>'Temp Relocation Housing Costs'!X86+'Temp Relocation Living Costs'!X86</f>
        <v>0</v>
      </c>
      <c r="AG86" s="51">
        <f>'Temp Relocation Housing Costs'!Y86+'Temp Relocation Living Costs'!Y86</f>
        <v>0</v>
      </c>
      <c r="AH86" s="51">
        <f>'Temp Relocation Housing Costs'!Z86+'Temp Relocation Living Costs'!Z86</f>
        <v>0</v>
      </c>
      <c r="AI86" s="51">
        <f>'Temp Relocation Housing Costs'!AA86+'Temp Relocation Living Costs'!AA86</f>
        <v>0</v>
      </c>
      <c r="AJ86" s="52">
        <f>'Temp Relocation Housing Costs'!AB86+'Temp Relocation Living Costs'!AB86</f>
        <v>364091.8511068243</v>
      </c>
      <c r="AK86" s="52">
        <f>'Temp Relocation Housing Costs'!AC86+'Temp Relocation Living Costs'!AC86</f>
        <v>409962.91611418128</v>
      </c>
      <c r="AL86" s="52">
        <f>'Temp Relocation Housing Costs'!AD86+'Temp Relocation Living Costs'!AD86</f>
        <v>279433.12841262127</v>
      </c>
      <c r="AM86" s="52">
        <f>'Temp Relocation Housing Costs'!AE86+'Temp Relocation Living Costs'!AE86</f>
        <v>278278.02590065903</v>
      </c>
      <c r="AN86" s="52">
        <f>'Temp Relocation Housing Costs'!AF86+'Temp Relocation Living Costs'!AF86</f>
        <v>225107.64651432345</v>
      </c>
      <c r="AO86" s="52">
        <f>'Temp Relocation Housing Costs'!AG86+'Temp Relocation Living Costs'!AG86</f>
        <v>89268.153269107948</v>
      </c>
      <c r="AP86" s="53">
        <f>'Temp Relocation Housing Costs'!AH86+'Temp Relocation Living Costs'!AH86</f>
        <v>243382214.75816861</v>
      </c>
      <c r="AQ86" s="53">
        <f>'Temp Relocation Housing Costs'!AI86+'Temp Relocation Living Costs'!AI86</f>
        <v>459437330.11280429</v>
      </c>
      <c r="AR86" s="53">
        <f>'Temp Relocation Housing Costs'!AJ86+'Temp Relocation Living Costs'!AJ86</f>
        <v>363162011.77888066</v>
      </c>
      <c r="AS86" s="53">
        <f>'Temp Relocation Housing Costs'!AK86+'Temp Relocation Living Costs'!AK86</f>
        <v>163829249.58268765</v>
      </c>
      <c r="AT86" s="53">
        <f>'Temp Relocation Housing Costs'!AL86+'Temp Relocation Living Costs'!AL86</f>
        <v>103370681.22370118</v>
      </c>
      <c r="AU86" s="53">
        <f>'Temp Relocation Housing Costs'!AM86+'Temp Relocation Living Costs'!AM86</f>
        <v>54656575.541499451</v>
      </c>
      <c r="AW86" s="68">
        <v>2105</v>
      </c>
      <c r="AX86" s="55">
        <f t="shared" si="14"/>
        <v>0</v>
      </c>
      <c r="AY86" s="56">
        <f t="shared" si="15"/>
        <v>1646141.7213177173</v>
      </c>
      <c r="AZ86" s="57">
        <f t="shared" si="16"/>
        <v>1387838062.9977417</v>
      </c>
      <c r="BA86" s="58">
        <f t="shared" si="17"/>
        <v>1389484204.7190595</v>
      </c>
    </row>
    <row r="87" spans="1:53" x14ac:dyDescent="0.35">
      <c r="A87">
        <v>2106</v>
      </c>
      <c r="B87" s="51">
        <f>'Temp Relocation Housing Costs'!B87+'Temp Relocation Living Costs'!B87</f>
        <v>0</v>
      </c>
      <c r="C87" s="51">
        <f>'Temp Relocation Housing Costs'!C87+'Temp Relocation Living Costs'!C87</f>
        <v>0</v>
      </c>
      <c r="D87" s="51">
        <f>'Temp Relocation Housing Costs'!D87+'Temp Relocation Living Costs'!D87</f>
        <v>0</v>
      </c>
      <c r="E87" s="51">
        <f>'Temp Relocation Housing Costs'!E87+'Temp Relocation Living Costs'!E87</f>
        <v>0</v>
      </c>
      <c r="F87" s="51">
        <f>'Temp Relocation Housing Costs'!F87+'Temp Relocation Living Costs'!F87</f>
        <v>0</v>
      </c>
      <c r="G87" s="51">
        <f>'Temp Relocation Housing Costs'!G87+'Temp Relocation Living Costs'!G87</f>
        <v>0</v>
      </c>
      <c r="H87" s="52">
        <f>'Temp Relocation Housing Costs'!H87+'Temp Relocation Living Costs'!H87</f>
        <v>393445.88272698817</v>
      </c>
      <c r="I87" s="52">
        <f>'Temp Relocation Housing Costs'!I87+'Temp Relocation Living Costs'!I87</f>
        <v>451642.56506949797</v>
      </c>
      <c r="J87" s="52">
        <f>'Temp Relocation Housing Costs'!J87+'Temp Relocation Living Costs'!J87</f>
        <v>311109.45665821363</v>
      </c>
      <c r="K87" s="52">
        <f>'Temp Relocation Housing Costs'!K87+'Temp Relocation Living Costs'!K87</f>
        <v>280679.21360820316</v>
      </c>
      <c r="L87" s="52">
        <f>'Temp Relocation Housing Costs'!L87+'Temp Relocation Living Costs'!L87</f>
        <v>231188.27858368159</v>
      </c>
      <c r="M87" s="52">
        <f>'Temp Relocation Housing Costs'!M87+'Temp Relocation Living Costs'!M87</f>
        <v>98188.716431053632</v>
      </c>
      <c r="N87" s="53">
        <f>'Temp Relocation Housing Costs'!N87+'Temp Relocation Living Costs'!N87</f>
        <v>265058746.53585136</v>
      </c>
      <c r="O87" s="53">
        <f>'Temp Relocation Housing Costs'!O87+'Temp Relocation Living Costs'!O87</f>
        <v>510100590.33598679</v>
      </c>
      <c r="P87" s="53">
        <f>'Temp Relocation Housing Costs'!P87+'Temp Relocation Living Costs'!P87</f>
        <v>407488153.72641063</v>
      </c>
      <c r="Q87" s="53">
        <f>'Temp Relocation Housing Costs'!Q87+'Temp Relocation Living Costs'!Q87</f>
        <v>166533662.82535592</v>
      </c>
      <c r="R87" s="53">
        <f>'Temp Relocation Housing Costs'!R87+'Temp Relocation Living Costs'!R87</f>
        <v>106992219.57022457</v>
      </c>
      <c r="S87" s="53">
        <f>'Temp Relocation Housing Costs'!S87+'Temp Relocation Living Costs'!S87</f>
        <v>60588012.345428288</v>
      </c>
      <c r="U87" s="68">
        <v>2106</v>
      </c>
      <c r="V87" s="55">
        <f t="shared" si="9"/>
        <v>0</v>
      </c>
      <c r="W87" s="56">
        <f t="shared" si="10"/>
        <v>1766254.1130776382</v>
      </c>
      <c r="X87" s="57">
        <f t="shared" si="11"/>
        <v>1516761385.3392575</v>
      </c>
      <c r="Y87" s="58">
        <f t="shared" si="12"/>
        <v>1518527639.4523351</v>
      </c>
      <c r="Z87" s="96">
        <f t="shared" si="13"/>
        <v>16124069.116110755</v>
      </c>
      <c r="AC87">
        <v>2106</v>
      </c>
      <c r="AD87" s="51">
        <f>'Temp Relocation Housing Costs'!V87+'Temp Relocation Living Costs'!V87</f>
        <v>0</v>
      </c>
      <c r="AE87" s="51">
        <f>'Temp Relocation Housing Costs'!W87+'Temp Relocation Living Costs'!W87</f>
        <v>0</v>
      </c>
      <c r="AF87" s="51">
        <f>'Temp Relocation Housing Costs'!X87+'Temp Relocation Living Costs'!X87</f>
        <v>0</v>
      </c>
      <c r="AG87" s="51">
        <f>'Temp Relocation Housing Costs'!Y87+'Temp Relocation Living Costs'!Y87</f>
        <v>0</v>
      </c>
      <c r="AH87" s="51">
        <f>'Temp Relocation Housing Costs'!Z87+'Temp Relocation Living Costs'!Z87</f>
        <v>0</v>
      </c>
      <c r="AI87" s="51">
        <f>'Temp Relocation Housing Costs'!AA87+'Temp Relocation Living Costs'!AA87</f>
        <v>0</v>
      </c>
      <c r="AJ87" s="52">
        <f>'Temp Relocation Housing Costs'!AB87+'Temp Relocation Living Costs'!AB87</f>
        <v>366288.54480868625</v>
      </c>
      <c r="AK87" s="52">
        <f>'Temp Relocation Housing Costs'!AC87+'Temp Relocation Living Costs'!AC87</f>
        <v>412436.36602273397</v>
      </c>
      <c r="AL87" s="52">
        <f>'Temp Relocation Housing Costs'!AD87+'Temp Relocation Living Costs'!AD87</f>
        <v>281119.04637922661</v>
      </c>
      <c r="AM87" s="52">
        <f>'Temp Relocation Housing Costs'!AE87+'Temp Relocation Living Costs'!AE87</f>
        <v>279956.97472910513</v>
      </c>
      <c r="AN87" s="52">
        <f>'Temp Relocation Housing Costs'!AF87+'Temp Relocation Living Costs'!AF87</f>
        <v>226465.79981502422</v>
      </c>
      <c r="AO87" s="52">
        <f>'Temp Relocation Housing Costs'!AG87+'Temp Relocation Living Costs'!AG87</f>
        <v>89806.739313994636</v>
      </c>
      <c r="AP87" s="53">
        <f>'Temp Relocation Housing Costs'!AH87+'Temp Relocation Living Costs'!AH87</f>
        <v>246763244.50140622</v>
      </c>
      <c r="AQ87" s="53">
        <f>'Temp Relocation Housing Costs'!AI87+'Temp Relocation Living Costs'!AI87</f>
        <v>465819765.57469106</v>
      </c>
      <c r="AR87" s="53">
        <f>'Temp Relocation Housing Costs'!AJ87+'Temp Relocation Living Costs'!AJ87</f>
        <v>368207004.75282681</v>
      </c>
      <c r="AS87" s="53">
        <f>'Temp Relocation Housing Costs'!AK87+'Temp Relocation Living Costs'!AK87</f>
        <v>166105141.29565343</v>
      </c>
      <c r="AT87" s="53">
        <f>'Temp Relocation Housing Costs'!AL87+'Temp Relocation Living Costs'!AL87</f>
        <v>104806691.44385365</v>
      </c>
      <c r="AU87" s="53">
        <f>'Temp Relocation Housing Costs'!AM87+'Temp Relocation Living Costs'!AM87</f>
        <v>55415856.607919797</v>
      </c>
      <c r="AW87" s="68">
        <v>2106</v>
      </c>
      <c r="AX87" s="55">
        <f t="shared" si="14"/>
        <v>0</v>
      </c>
      <c r="AY87" s="56">
        <f t="shared" si="15"/>
        <v>1656073.4710687709</v>
      </c>
      <c r="AZ87" s="57">
        <f t="shared" si="16"/>
        <v>1407117704.1763508</v>
      </c>
      <c r="BA87" s="58">
        <f t="shared" si="17"/>
        <v>1408773777.6474197</v>
      </c>
    </row>
    <row r="88" spans="1:53" x14ac:dyDescent="0.35">
      <c r="A88">
        <v>2107</v>
      </c>
      <c r="B88" s="51">
        <f>'Temp Relocation Housing Costs'!B88+'Temp Relocation Living Costs'!B88</f>
        <v>0</v>
      </c>
      <c r="C88" s="51">
        <f>'Temp Relocation Housing Costs'!C88+'Temp Relocation Living Costs'!C88</f>
        <v>0</v>
      </c>
      <c r="D88" s="51">
        <f>'Temp Relocation Housing Costs'!D88+'Temp Relocation Living Costs'!D88</f>
        <v>0</v>
      </c>
      <c r="E88" s="51">
        <f>'Temp Relocation Housing Costs'!E88+'Temp Relocation Living Costs'!E88</f>
        <v>0</v>
      </c>
      <c r="F88" s="51">
        <f>'Temp Relocation Housing Costs'!F88+'Temp Relocation Living Costs'!F88</f>
        <v>0</v>
      </c>
      <c r="G88" s="51">
        <f>'Temp Relocation Housing Costs'!G88+'Temp Relocation Living Costs'!G88</f>
        <v>0</v>
      </c>
      <c r="H88" s="52">
        <f>'Temp Relocation Housing Costs'!H88+'Temp Relocation Living Costs'!H88</f>
        <v>395819.67958616675</v>
      </c>
      <c r="I88" s="52">
        <f>'Temp Relocation Housing Costs'!I88+'Temp Relocation Living Costs'!I88</f>
        <v>454367.48290318454</v>
      </c>
      <c r="J88" s="52">
        <f>'Temp Relocation Housing Costs'!J88+'Temp Relocation Living Costs'!J88</f>
        <v>312986.48901132238</v>
      </c>
      <c r="K88" s="52">
        <f>'Temp Relocation Housing Costs'!K88+'Temp Relocation Living Costs'!K88</f>
        <v>282372.64964337501</v>
      </c>
      <c r="L88" s="52">
        <f>'Temp Relocation Housing Costs'!L88+'Temp Relocation Living Costs'!L88</f>
        <v>232583.11846808222</v>
      </c>
      <c r="M88" s="52">
        <f>'Temp Relocation Housing Costs'!M88+'Temp Relocation Living Costs'!M88</f>
        <v>98781.123358927216</v>
      </c>
      <c r="N88" s="53">
        <f>'Temp Relocation Housing Costs'!N88+'Temp Relocation Living Costs'!N88</f>
        <v>268740903.45365852</v>
      </c>
      <c r="O88" s="53">
        <f>'Temp Relocation Housing Costs'!O88+'Temp Relocation Living Costs'!O88</f>
        <v>517186832.31830555</v>
      </c>
      <c r="P88" s="53">
        <f>'Temp Relocation Housing Costs'!P88+'Temp Relocation Living Costs'!P88</f>
        <v>413148918.91064942</v>
      </c>
      <c r="Q88" s="53">
        <f>'Temp Relocation Housing Costs'!Q88+'Temp Relocation Living Costs'!Q88</f>
        <v>168847123.84724003</v>
      </c>
      <c r="R88" s="53">
        <f>'Temp Relocation Housing Costs'!R88+'Temp Relocation Living Costs'!R88</f>
        <v>108478539.66564067</v>
      </c>
      <c r="S88" s="53">
        <f>'Temp Relocation Housing Costs'!S88+'Temp Relocation Living Costs'!S88</f>
        <v>61429692.054962866</v>
      </c>
      <c r="U88" s="68">
        <v>2107</v>
      </c>
      <c r="V88" s="55">
        <f t="shared" si="9"/>
        <v>0</v>
      </c>
      <c r="W88" s="56">
        <f t="shared" si="10"/>
        <v>1776910.5429710583</v>
      </c>
      <c r="X88" s="57">
        <f t="shared" si="11"/>
        <v>1537832010.2504568</v>
      </c>
      <c r="Y88" s="58">
        <f t="shared" si="12"/>
        <v>1539608920.7934279</v>
      </c>
      <c r="Z88" s="96">
        <f t="shared" si="13"/>
        <v>15486846.265790479</v>
      </c>
      <c r="AC88">
        <v>2107</v>
      </c>
      <c r="AD88" s="51">
        <f>'Temp Relocation Housing Costs'!V88+'Temp Relocation Living Costs'!V88</f>
        <v>0</v>
      </c>
      <c r="AE88" s="51">
        <f>'Temp Relocation Housing Costs'!W88+'Temp Relocation Living Costs'!W88</f>
        <v>0</v>
      </c>
      <c r="AF88" s="51">
        <f>'Temp Relocation Housing Costs'!X88+'Temp Relocation Living Costs'!X88</f>
        <v>0</v>
      </c>
      <c r="AG88" s="51">
        <f>'Temp Relocation Housing Costs'!Y88+'Temp Relocation Living Costs'!Y88</f>
        <v>0</v>
      </c>
      <c r="AH88" s="51">
        <f>'Temp Relocation Housing Costs'!Z88+'Temp Relocation Living Costs'!Z88</f>
        <v>0</v>
      </c>
      <c r="AI88" s="51">
        <f>'Temp Relocation Housing Costs'!AA88+'Temp Relocation Living Costs'!AA88</f>
        <v>0</v>
      </c>
      <c r="AJ88" s="52">
        <f>'Temp Relocation Housing Costs'!AB88+'Temp Relocation Living Costs'!AB88</f>
        <v>368498.49193329061</v>
      </c>
      <c r="AK88" s="52">
        <f>'Temp Relocation Housing Costs'!AC88+'Temp Relocation Living Costs'!AC88</f>
        <v>414924.73912118917</v>
      </c>
      <c r="AL88" s="52">
        <f>'Temp Relocation Housing Costs'!AD88+'Temp Relocation Living Costs'!AD88</f>
        <v>282815.13607960689</v>
      </c>
      <c r="AM88" s="52">
        <f>'Temp Relocation Housing Costs'!AE88+'Temp Relocation Living Costs'!AE88</f>
        <v>281646.05324407388</v>
      </c>
      <c r="AN88" s="52">
        <f>'Temp Relocation Housing Costs'!AF88+'Temp Relocation Living Costs'!AF88</f>
        <v>227832.14733043406</v>
      </c>
      <c r="AO88" s="52">
        <f>'Temp Relocation Housing Costs'!AG88+'Temp Relocation Living Costs'!AG88</f>
        <v>90348.574837190477</v>
      </c>
      <c r="AP88" s="53">
        <f>'Temp Relocation Housing Costs'!AH88+'Temp Relocation Living Costs'!AH88</f>
        <v>250191243.00995001</v>
      </c>
      <c r="AQ88" s="53">
        <f>'Temp Relocation Housing Costs'!AI88+'Temp Relocation Living Costs'!AI88</f>
        <v>472290864.88636816</v>
      </c>
      <c r="AR88" s="53">
        <f>'Temp Relocation Housing Costs'!AJ88+'Temp Relocation Living Costs'!AJ88</f>
        <v>373322082.02326226</v>
      </c>
      <c r="AS88" s="53">
        <f>'Temp Relocation Housing Costs'!AK88+'Temp Relocation Living Costs'!AK88</f>
        <v>168412649.359804</v>
      </c>
      <c r="AT88" s="53">
        <f>'Temp Relocation Housing Costs'!AL88+'Temp Relocation Living Costs'!AL88</f>
        <v>106262650.50566961</v>
      </c>
      <c r="AU88" s="53">
        <f>'Temp Relocation Housing Costs'!AM88+'Temp Relocation Living Costs'!AM88</f>
        <v>56185685.494654745</v>
      </c>
      <c r="AW88" s="68">
        <v>2107</v>
      </c>
      <c r="AX88" s="55">
        <f t="shared" si="14"/>
        <v>0</v>
      </c>
      <c r="AY88" s="56">
        <f t="shared" si="15"/>
        <v>1666065.1425457851</v>
      </c>
      <c r="AZ88" s="57">
        <f t="shared" si="16"/>
        <v>1426665175.2797086</v>
      </c>
      <c r="BA88" s="58">
        <f t="shared" si="17"/>
        <v>1428331240.4222543</v>
      </c>
    </row>
    <row r="89" spans="1:53" x14ac:dyDescent="0.35">
      <c r="A89">
        <v>2108</v>
      </c>
      <c r="B89" s="51">
        <f>'Temp Relocation Housing Costs'!B89+'Temp Relocation Living Costs'!B89</f>
        <v>0</v>
      </c>
      <c r="C89" s="51">
        <f>'Temp Relocation Housing Costs'!C89+'Temp Relocation Living Costs'!C89</f>
        <v>0</v>
      </c>
      <c r="D89" s="51">
        <f>'Temp Relocation Housing Costs'!D89+'Temp Relocation Living Costs'!D89</f>
        <v>0</v>
      </c>
      <c r="E89" s="51">
        <f>'Temp Relocation Housing Costs'!E89+'Temp Relocation Living Costs'!E89</f>
        <v>0</v>
      </c>
      <c r="F89" s="51">
        <f>'Temp Relocation Housing Costs'!F89+'Temp Relocation Living Costs'!F89</f>
        <v>0</v>
      </c>
      <c r="G89" s="51">
        <f>'Temp Relocation Housing Costs'!G89+'Temp Relocation Living Costs'!G89</f>
        <v>0</v>
      </c>
      <c r="H89" s="52">
        <f>'Temp Relocation Housing Costs'!H89+'Temp Relocation Living Costs'!H89</f>
        <v>398207.79839348607</v>
      </c>
      <c r="I89" s="52">
        <f>'Temp Relocation Housing Costs'!I89+'Temp Relocation Living Costs'!I89</f>
        <v>457108.84112087084</v>
      </c>
      <c r="J89" s="52">
        <f>'Temp Relocation Housing Costs'!J89+'Temp Relocation Living Costs'!J89</f>
        <v>314874.84615825932</v>
      </c>
      <c r="K89" s="52">
        <f>'Temp Relocation Housing Costs'!K89+'Temp Relocation Living Costs'!K89</f>
        <v>284076.30277146347</v>
      </c>
      <c r="L89" s="52">
        <f>'Temp Relocation Housing Costs'!L89+'Temp Relocation Living Costs'!L89</f>
        <v>233986.37391020509</v>
      </c>
      <c r="M89" s="52">
        <f>'Temp Relocation Housing Costs'!M89+'Temp Relocation Living Costs'!M89</f>
        <v>99377.104485353848</v>
      </c>
      <c r="N89" s="53">
        <f>'Temp Relocation Housing Costs'!N89+'Temp Relocation Living Costs'!N89</f>
        <v>272474212.350959</v>
      </c>
      <c r="O89" s="53">
        <f>'Temp Relocation Housing Costs'!O89+'Temp Relocation Living Costs'!O89</f>
        <v>524371515.32653826</v>
      </c>
      <c r="P89" s="53">
        <f>'Temp Relocation Housing Costs'!P89+'Temp Relocation Living Costs'!P89</f>
        <v>418888322.60788071</v>
      </c>
      <c r="Q89" s="53">
        <f>'Temp Relocation Housing Costs'!Q89+'Temp Relocation Living Costs'!Q89</f>
        <v>171192723.1275937</v>
      </c>
      <c r="R89" s="53">
        <f>'Temp Relocation Housing Costs'!R89+'Temp Relocation Living Costs'!R89</f>
        <v>109985507.50006911</v>
      </c>
      <c r="S89" s="53">
        <f>'Temp Relocation Housing Costs'!S89+'Temp Relocation Living Costs'!S89</f>
        <v>62283064.254579559</v>
      </c>
      <c r="U89" s="68">
        <v>2108</v>
      </c>
      <c r="V89" s="55">
        <f t="shared" si="9"/>
        <v>0</v>
      </c>
      <c r="W89" s="56">
        <f t="shared" si="10"/>
        <v>1787631.2668396388</v>
      </c>
      <c r="X89" s="57">
        <f t="shared" si="11"/>
        <v>1559195345.1676204</v>
      </c>
      <c r="Y89" s="58">
        <f t="shared" si="12"/>
        <v>1560982976.4344602</v>
      </c>
      <c r="Z89" s="96">
        <f t="shared" si="13"/>
        <v>14874807.486440908</v>
      </c>
      <c r="AC89">
        <v>2108</v>
      </c>
      <c r="AD89" s="51">
        <f>'Temp Relocation Housing Costs'!V89+'Temp Relocation Living Costs'!V89</f>
        <v>0</v>
      </c>
      <c r="AE89" s="51">
        <f>'Temp Relocation Housing Costs'!W89+'Temp Relocation Living Costs'!W89</f>
        <v>0</v>
      </c>
      <c r="AF89" s="51">
        <f>'Temp Relocation Housing Costs'!X89+'Temp Relocation Living Costs'!X89</f>
        <v>0</v>
      </c>
      <c r="AG89" s="51">
        <f>'Temp Relocation Housing Costs'!Y89+'Temp Relocation Living Costs'!Y89</f>
        <v>0</v>
      </c>
      <c r="AH89" s="51">
        <f>'Temp Relocation Housing Costs'!Z89+'Temp Relocation Living Costs'!Z89</f>
        <v>0</v>
      </c>
      <c r="AI89" s="51">
        <f>'Temp Relocation Housing Costs'!AA89+'Temp Relocation Living Costs'!AA89</f>
        <v>0</v>
      </c>
      <c r="AJ89" s="52">
        <f>'Temp Relocation Housing Costs'!AB89+'Temp Relocation Living Costs'!AB89</f>
        <v>370721.77244318032</v>
      </c>
      <c r="AK89" s="52">
        <f>'Temp Relocation Housing Costs'!AC89+'Temp Relocation Living Costs'!AC89</f>
        <v>417428.12544638</v>
      </c>
      <c r="AL89" s="52">
        <f>'Temp Relocation Housing Costs'!AD89+'Temp Relocation Living Costs'!AD89</f>
        <v>284521.45888339588</v>
      </c>
      <c r="AM89" s="52">
        <f>'Temp Relocation Housing Costs'!AE89+'Temp Relocation Living Costs'!AE89</f>
        <v>283345.32256151323</v>
      </c>
      <c r="AN89" s="52">
        <f>'Temp Relocation Housing Costs'!AF89+'Temp Relocation Living Costs'!AF89</f>
        <v>229206.73849912127</v>
      </c>
      <c r="AO89" s="52">
        <f>'Temp Relocation Housing Costs'!AG89+'Temp Relocation Living Costs'!AG89</f>
        <v>90893.679443936591</v>
      </c>
      <c r="AP89" s="53">
        <f>'Temp Relocation Housing Costs'!AH89+'Temp Relocation Living Costs'!AH89</f>
        <v>253666862.76694316</v>
      </c>
      <c r="AQ89" s="53">
        <f>'Temp Relocation Housing Costs'!AI89+'Temp Relocation Living Costs'!AI89</f>
        <v>478851859.75292778</v>
      </c>
      <c r="AR89" s="53">
        <f>'Temp Relocation Housing Costs'!AJ89+'Temp Relocation Living Costs'!AJ89</f>
        <v>378508217.19087201</v>
      </c>
      <c r="AS89" s="53">
        <f>'Temp Relocation Housing Costs'!AK89+'Temp Relocation Living Costs'!AK89</f>
        <v>170752212.98481548</v>
      </c>
      <c r="AT89" s="53">
        <f>'Temp Relocation Housing Costs'!AL89+'Temp Relocation Living Costs'!AL89</f>
        <v>107738835.53550804</v>
      </c>
      <c r="AU89" s="53">
        <f>'Temp Relocation Housing Costs'!AM89+'Temp Relocation Living Costs'!AM89</f>
        <v>56966208.73046463</v>
      </c>
      <c r="AW89" s="68">
        <v>2108</v>
      </c>
      <c r="AX89" s="55">
        <f t="shared" si="14"/>
        <v>0</v>
      </c>
      <c r="AY89" s="56">
        <f t="shared" si="15"/>
        <v>1676117.0972775272</v>
      </c>
      <c r="AZ89" s="57">
        <f t="shared" si="16"/>
        <v>1446484196.9615314</v>
      </c>
      <c r="BA89" s="58">
        <f t="shared" si="17"/>
        <v>1448160314.058809</v>
      </c>
    </row>
    <row r="90" spans="1:53" x14ac:dyDescent="0.35">
      <c r="A90">
        <v>2109</v>
      </c>
      <c r="B90" s="51">
        <f>'Temp Relocation Housing Costs'!B90+'Temp Relocation Living Costs'!B90</f>
        <v>0</v>
      </c>
      <c r="C90" s="51">
        <f>'Temp Relocation Housing Costs'!C90+'Temp Relocation Living Costs'!C90</f>
        <v>0</v>
      </c>
      <c r="D90" s="51">
        <f>'Temp Relocation Housing Costs'!D90+'Temp Relocation Living Costs'!D90</f>
        <v>0</v>
      </c>
      <c r="E90" s="51">
        <f>'Temp Relocation Housing Costs'!E90+'Temp Relocation Living Costs'!E90</f>
        <v>0</v>
      </c>
      <c r="F90" s="51">
        <f>'Temp Relocation Housing Costs'!F90+'Temp Relocation Living Costs'!F90</f>
        <v>0</v>
      </c>
      <c r="G90" s="51">
        <f>'Temp Relocation Housing Costs'!G90+'Temp Relocation Living Costs'!G90</f>
        <v>0</v>
      </c>
      <c r="H90" s="52">
        <f>'Temp Relocation Housing Costs'!H90+'Temp Relocation Living Costs'!H90</f>
        <v>400610.32555827737</v>
      </c>
      <c r="I90" s="52">
        <f>'Temp Relocation Housing Costs'!I90+'Temp Relocation Living Costs'!I90</f>
        <v>459866.73891315347</v>
      </c>
      <c r="J90" s="52">
        <f>'Temp Relocation Housing Costs'!J90+'Temp Relocation Living Costs'!J90</f>
        <v>316774.59642547311</v>
      </c>
      <c r="K90" s="52">
        <f>'Temp Relocation Housing Costs'!K90+'Temp Relocation Living Costs'!K90</f>
        <v>285790.23463576986</v>
      </c>
      <c r="L90" s="52">
        <f>'Temp Relocation Housing Costs'!L90+'Temp Relocation Living Costs'!L90</f>
        <v>235398.09568405847</v>
      </c>
      <c r="M90" s="52">
        <f>'Temp Relocation Housing Costs'!M90+'Temp Relocation Living Costs'!M90</f>
        <v>99976.681374725638</v>
      </c>
      <c r="N90" s="53">
        <f>'Temp Relocation Housing Costs'!N90+'Temp Relocation Living Costs'!N90</f>
        <v>276259383.82348925</v>
      </c>
      <c r="O90" s="53">
        <f>'Temp Relocation Housing Costs'!O90+'Temp Relocation Living Costs'!O90</f>
        <v>531656006.88886243</v>
      </c>
      <c r="P90" s="53">
        <f>'Temp Relocation Housing Costs'!P90+'Temp Relocation Living Costs'!P90</f>
        <v>424707457.25270045</v>
      </c>
      <c r="Q90" s="53">
        <f>'Temp Relocation Housing Costs'!Q90+'Temp Relocation Living Costs'!Q90</f>
        <v>173570907.12635201</v>
      </c>
      <c r="R90" s="53">
        <f>'Temp Relocation Housing Costs'!R90+'Temp Relocation Living Costs'!R90</f>
        <v>111513409.90884751</v>
      </c>
      <c r="S90" s="53">
        <f>'Temp Relocation Housing Costs'!S90+'Temp Relocation Living Costs'!S90</f>
        <v>63148291.374621809</v>
      </c>
      <c r="U90" s="68">
        <v>2109</v>
      </c>
      <c r="V90" s="55">
        <f t="shared" si="9"/>
        <v>0</v>
      </c>
      <c r="W90" s="56">
        <f t="shared" si="10"/>
        <v>1798416.6725914578</v>
      </c>
      <c r="X90" s="57">
        <f t="shared" si="11"/>
        <v>1580855456.3748736</v>
      </c>
      <c r="Y90" s="58">
        <f t="shared" si="12"/>
        <v>1582653873.0474651</v>
      </c>
      <c r="Z90" s="96">
        <f t="shared" si="13"/>
        <v>14286957.414371204</v>
      </c>
      <c r="AC90">
        <v>2109</v>
      </c>
      <c r="AD90" s="51">
        <f>'Temp Relocation Housing Costs'!V90+'Temp Relocation Living Costs'!V90</f>
        <v>0</v>
      </c>
      <c r="AE90" s="51">
        <f>'Temp Relocation Housing Costs'!W90+'Temp Relocation Living Costs'!W90</f>
        <v>0</v>
      </c>
      <c r="AF90" s="51">
        <f>'Temp Relocation Housing Costs'!X90+'Temp Relocation Living Costs'!X90</f>
        <v>0</v>
      </c>
      <c r="AG90" s="51">
        <f>'Temp Relocation Housing Costs'!Y90+'Temp Relocation Living Costs'!Y90</f>
        <v>0</v>
      </c>
      <c r="AH90" s="51">
        <f>'Temp Relocation Housing Costs'!Z90+'Temp Relocation Living Costs'!Z90</f>
        <v>0</v>
      </c>
      <c r="AI90" s="51">
        <f>'Temp Relocation Housing Costs'!AA90+'Temp Relocation Living Costs'!AA90</f>
        <v>0</v>
      </c>
      <c r="AJ90" s="52">
        <f>'Temp Relocation Housing Costs'!AB90+'Temp Relocation Living Costs'!AB90</f>
        <v>372958.46678334038</v>
      </c>
      <c r="AK90" s="52">
        <f>'Temp Relocation Housing Costs'!AC90+'Temp Relocation Living Costs'!AC90</f>
        <v>419946.61557836336</v>
      </c>
      <c r="AL90" s="52">
        <f>'Temp Relocation Housing Costs'!AD90+'Temp Relocation Living Costs'!AD90</f>
        <v>286238.07653049153</v>
      </c>
      <c r="AM90" s="52">
        <f>'Temp Relocation Housing Costs'!AE90+'Temp Relocation Living Costs'!AE90</f>
        <v>285054.84416610491</v>
      </c>
      <c r="AN90" s="52">
        <f>'Temp Relocation Housing Costs'!AF90+'Temp Relocation Living Costs'!AF90</f>
        <v>230589.62305793451</v>
      </c>
      <c r="AO90" s="52">
        <f>'Temp Relocation Housing Costs'!AG90+'Temp Relocation Living Costs'!AG90</f>
        <v>91442.072857759456</v>
      </c>
      <c r="AP90" s="53">
        <f>'Temp Relocation Housing Costs'!AH90+'Temp Relocation Living Costs'!AH90</f>
        <v>257190765.31972837</v>
      </c>
      <c r="AQ90" s="53">
        <f>'Temp Relocation Housing Costs'!AI90+'Temp Relocation Living Costs'!AI90</f>
        <v>485503998.99012727</v>
      </c>
      <c r="AR90" s="53">
        <f>'Temp Relocation Housing Costs'!AJ90+'Temp Relocation Living Costs'!AJ90</f>
        <v>383766397.38145739</v>
      </c>
      <c r="AS90" s="53">
        <f>'Temp Relocation Housing Costs'!AK90+'Temp Relocation Living Costs'!AK90</f>
        <v>173124277.48179999</v>
      </c>
      <c r="AT90" s="53">
        <f>'Temp Relocation Housing Costs'!AL90+'Temp Relocation Living Costs'!AL90</f>
        <v>109235527.50952633</v>
      </c>
      <c r="AU90" s="53">
        <f>'Temp Relocation Housing Costs'!AM90+'Temp Relocation Living Costs'!AM90</f>
        <v>57757574.87966565</v>
      </c>
      <c r="AW90" s="68">
        <v>2109</v>
      </c>
      <c r="AX90" s="55">
        <f t="shared" si="14"/>
        <v>0</v>
      </c>
      <c r="AY90" s="56">
        <f t="shared" si="15"/>
        <v>1686229.698973994</v>
      </c>
      <c r="AZ90" s="57">
        <f t="shared" si="16"/>
        <v>1466578541.562305</v>
      </c>
      <c r="BA90" s="58">
        <f t="shared" si="17"/>
        <v>1468264771.2612789</v>
      </c>
    </row>
    <row r="91" spans="1:53" x14ac:dyDescent="0.35">
      <c r="A91">
        <v>2110</v>
      </c>
      <c r="B91" s="51">
        <f>'Temp Relocation Housing Costs'!B91+'Temp Relocation Living Costs'!B91</f>
        <v>0</v>
      </c>
      <c r="C91" s="51">
        <f>'Temp Relocation Housing Costs'!C91+'Temp Relocation Living Costs'!C91</f>
        <v>0</v>
      </c>
      <c r="D91" s="51">
        <f>'Temp Relocation Housing Costs'!D91+'Temp Relocation Living Costs'!D91</f>
        <v>0</v>
      </c>
      <c r="E91" s="51">
        <f>'Temp Relocation Housing Costs'!E91+'Temp Relocation Living Costs'!E91</f>
        <v>0</v>
      </c>
      <c r="F91" s="51">
        <f>'Temp Relocation Housing Costs'!F91+'Temp Relocation Living Costs'!F91</f>
        <v>0</v>
      </c>
      <c r="G91" s="51">
        <f>'Temp Relocation Housing Costs'!G91+'Temp Relocation Living Costs'!G91</f>
        <v>0</v>
      </c>
      <c r="H91" s="52">
        <f>'Temp Relocation Housing Costs'!H91+'Temp Relocation Living Costs'!H91</f>
        <v>382917.40965458419</v>
      </c>
      <c r="I91" s="52">
        <f>'Temp Relocation Housing Costs'!I91+'Temp Relocation Living Costs'!I91</f>
        <v>439556.76930076908</v>
      </c>
      <c r="J91" s="52">
        <f>'Temp Relocation Housing Costs'!J91+'Temp Relocation Living Costs'!J91</f>
        <v>302784.27731132711</v>
      </c>
      <c r="K91" s="52">
        <f>'Temp Relocation Housing Costs'!K91+'Temp Relocation Living Costs'!K91</f>
        <v>273168.33683405718</v>
      </c>
      <c r="L91" s="52">
        <f>'Temp Relocation Housing Costs'!L91+'Temp Relocation Living Costs'!L91</f>
        <v>225001.76177772807</v>
      </c>
      <c r="M91" s="52">
        <f>'Temp Relocation Housing Costs'!M91+'Temp Relocation Living Costs'!M91</f>
        <v>95561.221005779094</v>
      </c>
      <c r="N91" s="53">
        <f>'Temp Relocation Housing Costs'!N91+'Temp Relocation Living Costs'!N91</f>
        <v>266121073.90103975</v>
      </c>
      <c r="O91" s="53">
        <f>'Temp Relocation Housing Costs'!O91+'Temp Relocation Living Costs'!O91</f>
        <v>512145019.44159019</v>
      </c>
      <c r="P91" s="53">
        <f>'Temp Relocation Housing Costs'!P91+'Temp Relocation Living Costs'!P91</f>
        <v>409121323.06094933</v>
      </c>
      <c r="Q91" s="53">
        <f>'Temp Relocation Housing Costs'!Q91+'Temp Relocation Living Costs'!Q91</f>
        <v>167201112.09672153</v>
      </c>
      <c r="R91" s="53">
        <f>'Temp Relocation Housing Costs'!R91+'Temp Relocation Living Costs'!R91</f>
        <v>107421033.04722607</v>
      </c>
      <c r="S91" s="53">
        <f>'Temp Relocation Housing Costs'!S91+'Temp Relocation Living Costs'!S91</f>
        <v>60830842.67779088</v>
      </c>
      <c r="U91" s="68">
        <v>2110</v>
      </c>
      <c r="V91" s="55">
        <f t="shared" si="9"/>
        <v>0</v>
      </c>
      <c r="W91" s="56">
        <f t="shared" si="10"/>
        <v>1718989.7758842448</v>
      </c>
      <c r="X91" s="57">
        <f t="shared" si="11"/>
        <v>1522840404.2253177</v>
      </c>
      <c r="Y91" s="58">
        <f t="shared" si="12"/>
        <v>1524559394.0012019</v>
      </c>
      <c r="Z91" s="96">
        <f t="shared" si="13"/>
        <v>13037633.609811015</v>
      </c>
      <c r="AC91">
        <v>2110</v>
      </c>
      <c r="AD91" s="51">
        <f>'Temp Relocation Housing Costs'!V91+'Temp Relocation Living Costs'!V91</f>
        <v>0</v>
      </c>
      <c r="AE91" s="51">
        <f>'Temp Relocation Housing Costs'!W91+'Temp Relocation Living Costs'!W91</f>
        <v>0</v>
      </c>
      <c r="AF91" s="51">
        <f>'Temp Relocation Housing Costs'!X91+'Temp Relocation Living Costs'!X91</f>
        <v>0</v>
      </c>
      <c r="AG91" s="51">
        <f>'Temp Relocation Housing Costs'!Y91+'Temp Relocation Living Costs'!Y91</f>
        <v>0</v>
      </c>
      <c r="AH91" s="51">
        <f>'Temp Relocation Housing Costs'!Z91+'Temp Relocation Living Costs'!Z91</f>
        <v>0</v>
      </c>
      <c r="AI91" s="51">
        <f>'Temp Relocation Housing Costs'!AA91+'Temp Relocation Living Costs'!AA91</f>
        <v>0</v>
      </c>
      <c r="AJ91" s="52">
        <f>'Temp Relocation Housing Costs'!AB91+'Temp Relocation Living Costs'!AB91</f>
        <v>356486.7925218938</v>
      </c>
      <c r="AK91" s="52">
        <f>'Temp Relocation Housing Costs'!AC91+'Temp Relocation Living Costs'!AC91</f>
        <v>401399.71431436267</v>
      </c>
      <c r="AL91" s="52">
        <f>'Temp Relocation Housing Costs'!AD91+'Temp Relocation Living Costs'!AD91</f>
        <v>273596.39983523579</v>
      </c>
      <c r="AM91" s="52">
        <f>'Temp Relocation Housing Costs'!AE91+'Temp Relocation Living Costs'!AE91</f>
        <v>272465.42481266492</v>
      </c>
      <c r="AN91" s="52">
        <f>'Temp Relocation Housing Costs'!AF91+'Temp Relocation Living Costs'!AF91</f>
        <v>220405.65487552961</v>
      </c>
      <c r="AO91" s="52">
        <f>'Temp Relocation Housing Costs'!AG91+'Temp Relocation Living Costs'!AG91</f>
        <v>87403.542640453874</v>
      </c>
      <c r="AP91" s="53">
        <f>'Temp Relocation Housing Costs'!AH91+'Temp Relocation Living Costs'!AH91</f>
        <v>247752245.43339795</v>
      </c>
      <c r="AQ91" s="53">
        <f>'Temp Relocation Housing Costs'!AI91+'Temp Relocation Living Costs'!AI91</f>
        <v>467686721.82753325</v>
      </c>
      <c r="AR91" s="53">
        <f>'Temp Relocation Housing Costs'!AJ91+'Temp Relocation Living Costs'!AJ91</f>
        <v>369682739.40529591</v>
      </c>
      <c r="AS91" s="53">
        <f>'Temp Relocation Housing Costs'!AK91+'Temp Relocation Living Costs'!AK91</f>
        <v>166770873.09814268</v>
      </c>
      <c r="AT91" s="53">
        <f>'Temp Relocation Housing Costs'!AL91+'Temp Relocation Living Costs'!AL91</f>
        <v>105226745.55574691</v>
      </c>
      <c r="AU91" s="53">
        <f>'Temp Relocation Housing Costs'!AM91+'Temp Relocation Living Costs'!AM91</f>
        <v>55637957.488231555</v>
      </c>
      <c r="AW91" s="68">
        <v>2110</v>
      </c>
      <c r="AX91" s="55">
        <f t="shared" si="14"/>
        <v>0</v>
      </c>
      <c r="AY91" s="56">
        <f t="shared" si="15"/>
        <v>1611757.5290001407</v>
      </c>
      <c r="AZ91" s="57">
        <f t="shared" si="16"/>
        <v>1412757282.8083482</v>
      </c>
      <c r="BA91" s="58">
        <f t="shared" si="17"/>
        <v>1414369040.3373482</v>
      </c>
    </row>
    <row r="92" spans="1:53" x14ac:dyDescent="0.35">
      <c r="A92">
        <v>2111</v>
      </c>
      <c r="B92" s="51">
        <f>'Temp Relocation Housing Costs'!B92+'Temp Relocation Living Costs'!B92</f>
        <v>0</v>
      </c>
      <c r="C92" s="51">
        <f>'Temp Relocation Housing Costs'!C92+'Temp Relocation Living Costs'!C92</f>
        <v>0</v>
      </c>
      <c r="D92" s="51">
        <f>'Temp Relocation Housing Costs'!D92+'Temp Relocation Living Costs'!D92</f>
        <v>0</v>
      </c>
      <c r="E92" s="51">
        <f>'Temp Relocation Housing Costs'!E92+'Temp Relocation Living Costs'!E92</f>
        <v>0</v>
      </c>
      <c r="F92" s="51">
        <f>'Temp Relocation Housing Costs'!F92+'Temp Relocation Living Costs'!F92</f>
        <v>0</v>
      </c>
      <c r="G92" s="51">
        <f>'Temp Relocation Housing Costs'!G92+'Temp Relocation Living Costs'!G92</f>
        <v>0</v>
      </c>
      <c r="H92" s="52">
        <f>'Temp Relocation Housing Costs'!H92+'Temp Relocation Living Costs'!H92</f>
        <v>385227.68454693467</v>
      </c>
      <c r="I92" s="52">
        <f>'Temp Relocation Housing Costs'!I92+'Temp Relocation Living Costs'!I92</f>
        <v>442208.76929417317</v>
      </c>
      <c r="J92" s="52">
        <f>'Temp Relocation Housing Costs'!J92+'Temp Relocation Living Costs'!J92</f>
        <v>304611.08094060537</v>
      </c>
      <c r="K92" s="52">
        <f>'Temp Relocation Housing Costs'!K92+'Temp Relocation Living Costs'!K92</f>
        <v>274816.45711812092</v>
      </c>
      <c r="L92" s="52">
        <f>'Temp Relocation Housing Costs'!L92+'Temp Relocation Living Costs'!L92</f>
        <v>226359.27623871487</v>
      </c>
      <c r="M92" s="52">
        <f>'Temp Relocation Housing Costs'!M92+'Temp Relocation Living Costs'!M92</f>
        <v>96137.775333176105</v>
      </c>
      <c r="N92" s="53">
        <f>'Temp Relocation Housing Costs'!N92+'Temp Relocation Living Costs'!N92</f>
        <v>269817988.51353836</v>
      </c>
      <c r="O92" s="53">
        <f>'Temp Relocation Housing Costs'!O92+'Temp Relocation Living Costs'!O92</f>
        <v>519259662.33077407</v>
      </c>
      <c r="P92" s="53">
        <f>'Temp Relocation Housing Costs'!P92+'Temp Relocation Living Costs'!P92</f>
        <v>414804775.99211866</v>
      </c>
      <c r="Q92" s="53">
        <f>'Temp Relocation Housing Costs'!Q92+'Temp Relocation Living Costs'!Q92</f>
        <v>169523845.22520068</v>
      </c>
      <c r="R92" s="53">
        <f>'Temp Relocation Housing Costs'!R92+'Temp Relocation Living Costs'!R92</f>
        <v>108913310.15606436</v>
      </c>
      <c r="S92" s="53">
        <f>'Temp Relocation Housing Costs'!S92+'Temp Relocation Living Costs'!S92</f>
        <v>61675895.750400074</v>
      </c>
      <c r="U92" s="68">
        <v>2111</v>
      </c>
      <c r="V92" s="55">
        <f t="shared" si="9"/>
        <v>0</v>
      </c>
      <c r="W92" s="56">
        <f t="shared" si="10"/>
        <v>1729361.0434717252</v>
      </c>
      <c r="X92" s="57">
        <f t="shared" si="11"/>
        <v>1543995477.968096</v>
      </c>
      <c r="Y92" s="58">
        <f t="shared" si="12"/>
        <v>1545724839.0115678</v>
      </c>
      <c r="Z92" s="96">
        <f t="shared" si="13"/>
        <v>12522390.07726392</v>
      </c>
      <c r="AC92">
        <v>2111</v>
      </c>
      <c r="AD92" s="51">
        <f>'Temp Relocation Housing Costs'!V92+'Temp Relocation Living Costs'!V92</f>
        <v>0</v>
      </c>
      <c r="AE92" s="51">
        <f>'Temp Relocation Housing Costs'!W92+'Temp Relocation Living Costs'!W92</f>
        <v>0</v>
      </c>
      <c r="AF92" s="51">
        <f>'Temp Relocation Housing Costs'!X92+'Temp Relocation Living Costs'!X92</f>
        <v>0</v>
      </c>
      <c r="AG92" s="51">
        <f>'Temp Relocation Housing Costs'!Y92+'Temp Relocation Living Costs'!Y92</f>
        <v>0</v>
      </c>
      <c r="AH92" s="51">
        <f>'Temp Relocation Housing Costs'!Z92+'Temp Relocation Living Costs'!Z92</f>
        <v>0</v>
      </c>
      <c r="AI92" s="51">
        <f>'Temp Relocation Housing Costs'!AA92+'Temp Relocation Living Costs'!AA92</f>
        <v>0</v>
      </c>
      <c r="AJ92" s="52">
        <f>'Temp Relocation Housing Costs'!AB92+'Temp Relocation Living Costs'!AB92</f>
        <v>358637.60224078561</v>
      </c>
      <c r="AK92" s="52">
        <f>'Temp Relocation Housing Costs'!AC92+'Temp Relocation Living Costs'!AC92</f>
        <v>403821.49942623219</v>
      </c>
      <c r="AL92" s="52">
        <f>'Temp Relocation Housing Costs'!AD92+'Temp Relocation Living Costs'!AD92</f>
        <v>275247.10277336283</v>
      </c>
      <c r="AM92" s="52">
        <f>'Temp Relocation Housing Costs'!AE92+'Temp Relocation Living Costs'!AE92</f>
        <v>274109.30418222962</v>
      </c>
      <c r="AN92" s="52">
        <f>'Temp Relocation Housing Costs'!AF92+'Temp Relocation Living Costs'!AF92</f>
        <v>221735.43941327196</v>
      </c>
      <c r="AO92" s="52">
        <f>'Temp Relocation Housing Costs'!AG92+'Temp Relocation Living Costs'!AG92</f>
        <v>87930.878836128235</v>
      </c>
      <c r="AP92" s="53">
        <f>'Temp Relocation Housing Costs'!AH92+'Temp Relocation Living Costs'!AH92</f>
        <v>251193982.9966647</v>
      </c>
      <c r="AQ92" s="53">
        <f>'Temp Relocation Housing Costs'!AI92+'Temp Relocation Living Costs'!AI92</f>
        <v>474183756.61944431</v>
      </c>
      <c r="AR92" s="53">
        <f>'Temp Relocation Housing Costs'!AJ92+'Temp Relocation Living Costs'!AJ92</f>
        <v>374818317.36333531</v>
      </c>
      <c r="AS92" s="53">
        <f>'Temp Relocation Housing Costs'!AK92+'Temp Relocation Living Costs'!AK92</f>
        <v>169087629.41006458</v>
      </c>
      <c r="AT92" s="53">
        <f>'Temp Relocation Housing Costs'!AL92+'Temp Relocation Living Costs'!AL92</f>
        <v>106688539.94718008</v>
      </c>
      <c r="AU92" s="53">
        <f>'Temp Relocation Housing Costs'!AM92+'Temp Relocation Living Costs'!AM92</f>
        <v>56410871.767558075</v>
      </c>
      <c r="AW92" s="68">
        <v>2111</v>
      </c>
      <c r="AX92" s="55">
        <f t="shared" si="14"/>
        <v>0</v>
      </c>
      <c r="AY92" s="56">
        <f t="shared" si="15"/>
        <v>1621481.8268720105</v>
      </c>
      <c r="AZ92" s="57">
        <f t="shared" si="16"/>
        <v>1432383098.1042469</v>
      </c>
      <c r="BA92" s="58">
        <f t="shared" si="17"/>
        <v>1434004579.931119</v>
      </c>
    </row>
    <row r="93" spans="1:53" x14ac:dyDescent="0.35">
      <c r="A93">
        <v>2112</v>
      </c>
      <c r="B93" s="51">
        <f>'Temp Relocation Housing Costs'!B93+'Temp Relocation Living Costs'!B93</f>
        <v>0</v>
      </c>
      <c r="C93" s="51">
        <f>'Temp Relocation Housing Costs'!C93+'Temp Relocation Living Costs'!C93</f>
        <v>0</v>
      </c>
      <c r="D93" s="51">
        <f>'Temp Relocation Housing Costs'!D93+'Temp Relocation Living Costs'!D93</f>
        <v>0</v>
      </c>
      <c r="E93" s="51">
        <f>'Temp Relocation Housing Costs'!E93+'Temp Relocation Living Costs'!E93</f>
        <v>0</v>
      </c>
      <c r="F93" s="51">
        <f>'Temp Relocation Housing Costs'!F93+'Temp Relocation Living Costs'!F93</f>
        <v>0</v>
      </c>
      <c r="G93" s="51">
        <f>'Temp Relocation Housing Costs'!G93+'Temp Relocation Living Costs'!G93</f>
        <v>0</v>
      </c>
      <c r="H93" s="52">
        <f>'Temp Relocation Housing Costs'!H93+'Temp Relocation Living Costs'!H93</f>
        <v>387551.89813714451</v>
      </c>
      <c r="I93" s="52">
        <f>'Temp Relocation Housing Costs'!I93+'Temp Relocation Living Costs'!I93</f>
        <v>444876.7697326988</v>
      </c>
      <c r="J93" s="52">
        <f>'Temp Relocation Housing Costs'!J93+'Temp Relocation Living Costs'!J93</f>
        <v>306448.90631622268</v>
      </c>
      <c r="K93" s="52">
        <f>'Temp Relocation Housing Costs'!K93+'Temp Relocation Living Costs'!K93</f>
        <v>276474.52108929801</v>
      </c>
      <c r="L93" s="52">
        <f>'Temp Relocation Housing Costs'!L93+'Temp Relocation Living Costs'!L93</f>
        <v>227724.98106006708</v>
      </c>
      <c r="M93" s="52">
        <f>'Temp Relocation Housing Costs'!M93+'Temp Relocation Living Costs'!M93</f>
        <v>96717.808214833334</v>
      </c>
      <c r="N93" s="53">
        <f>'Temp Relocation Housing Costs'!N93+'Temp Relocation Living Costs'!N93</f>
        <v>273566260.11724323</v>
      </c>
      <c r="O93" s="53">
        <f>'Temp Relocation Housing Costs'!O93+'Temp Relocation Living Costs'!O93</f>
        <v>526473140.78707093</v>
      </c>
      <c r="P93" s="53">
        <f>'Temp Relocation Housing Costs'!P93+'Temp Relocation Living Costs'!P93</f>
        <v>420567182.61110651</v>
      </c>
      <c r="Q93" s="53">
        <f>'Temp Relocation Housing Costs'!Q93+'Temp Relocation Living Costs'!Q93</f>
        <v>171878845.41888341</v>
      </c>
      <c r="R93" s="53">
        <f>'Temp Relocation Housing Costs'!R93+'Temp Relocation Living Costs'!R93</f>
        <v>110426317.75786476</v>
      </c>
      <c r="S93" s="53">
        <f>'Temp Relocation Housing Costs'!S93+'Temp Relocation Living Costs'!S93</f>
        <v>62532688.175352432</v>
      </c>
      <c r="U93" s="68">
        <v>2112</v>
      </c>
      <c r="V93" s="55">
        <f t="shared" si="9"/>
        <v>0</v>
      </c>
      <c r="W93" s="56">
        <f t="shared" si="10"/>
        <v>1739794.8845502643</v>
      </c>
      <c r="X93" s="57">
        <f t="shared" si="11"/>
        <v>1565444434.867521</v>
      </c>
      <c r="Y93" s="58">
        <f t="shared" si="12"/>
        <v>1567184229.7520714</v>
      </c>
      <c r="Z93" s="96">
        <f t="shared" si="13"/>
        <v>12027509.634816106</v>
      </c>
      <c r="AC93">
        <v>2112</v>
      </c>
      <c r="AD93" s="51">
        <f>'Temp Relocation Housing Costs'!V93+'Temp Relocation Living Costs'!V93</f>
        <v>0</v>
      </c>
      <c r="AE93" s="51">
        <f>'Temp Relocation Housing Costs'!W93+'Temp Relocation Living Costs'!W93</f>
        <v>0</v>
      </c>
      <c r="AF93" s="51">
        <f>'Temp Relocation Housing Costs'!X93+'Temp Relocation Living Costs'!X93</f>
        <v>0</v>
      </c>
      <c r="AG93" s="51">
        <f>'Temp Relocation Housing Costs'!Y93+'Temp Relocation Living Costs'!Y93</f>
        <v>0</v>
      </c>
      <c r="AH93" s="51">
        <f>'Temp Relocation Housing Costs'!Z93+'Temp Relocation Living Costs'!Z93</f>
        <v>0</v>
      </c>
      <c r="AI93" s="51">
        <f>'Temp Relocation Housing Costs'!AA93+'Temp Relocation Living Costs'!AA93</f>
        <v>0</v>
      </c>
      <c r="AJ93" s="52">
        <f>'Temp Relocation Housing Costs'!AB93+'Temp Relocation Living Costs'!AB93</f>
        <v>360801.38854827435</v>
      </c>
      <c r="AK93" s="52">
        <f>'Temp Relocation Housing Costs'!AC93+'Temp Relocation Living Costs'!AC93</f>
        <v>406257.89601618436</v>
      </c>
      <c r="AL93" s="52">
        <f>'Temp Relocation Housing Costs'!AD93+'Temp Relocation Living Costs'!AD93</f>
        <v>276907.76498066011</v>
      </c>
      <c r="AM93" s="52">
        <f>'Temp Relocation Housing Costs'!AE93+'Temp Relocation Living Costs'!AE93</f>
        <v>275763.10165198456</v>
      </c>
      <c r="AN93" s="52">
        <f>'Temp Relocation Housing Costs'!AF93+'Temp Relocation Living Costs'!AF93</f>
        <v>223073.24700703713</v>
      </c>
      <c r="AO93" s="52">
        <f>'Temp Relocation Housing Costs'!AG93+'Temp Relocation Living Costs'!AG93</f>
        <v>88461.396635829937</v>
      </c>
      <c r="AP93" s="53">
        <f>'Temp Relocation Housing Costs'!AH93+'Temp Relocation Living Costs'!AH93</f>
        <v>254683532.66929761</v>
      </c>
      <c r="AQ93" s="53">
        <f>'Temp Relocation Housing Costs'!AI93+'Temp Relocation Living Costs'!AI93</f>
        <v>480771047.25809479</v>
      </c>
      <c r="AR93" s="53">
        <f>'Temp Relocation Housing Costs'!AJ93+'Temp Relocation Living Costs'!AJ93</f>
        <v>380025238.01107019</v>
      </c>
      <c r="AS93" s="53">
        <f>'Temp Relocation Housing Costs'!AK93+'Temp Relocation Living Costs'!AK93</f>
        <v>171436569.75813821</v>
      </c>
      <c r="AT93" s="53">
        <f>'Temp Relocation Housing Costs'!AL93+'Temp Relocation Living Costs'!AL93</f>
        <v>108170641.37017205</v>
      </c>
      <c r="AU93" s="53">
        <f>'Temp Relocation Housing Costs'!AM93+'Temp Relocation Living Costs'!AM93</f>
        <v>57194523.257777236</v>
      </c>
      <c r="AW93" s="68">
        <v>2112</v>
      </c>
      <c r="AX93" s="55">
        <f t="shared" si="14"/>
        <v>0</v>
      </c>
      <c r="AY93" s="56">
        <f t="shared" si="15"/>
        <v>1631264.7948399703</v>
      </c>
      <c r="AZ93" s="57">
        <f t="shared" si="16"/>
        <v>1452281552.3245499</v>
      </c>
      <c r="BA93" s="58">
        <f t="shared" si="17"/>
        <v>1453912817.1193898</v>
      </c>
    </row>
    <row r="94" spans="1:53" x14ac:dyDescent="0.35">
      <c r="A94">
        <v>2113</v>
      </c>
      <c r="B94" s="51">
        <f>'Temp Relocation Housing Costs'!B94+'Temp Relocation Living Costs'!B94</f>
        <v>0</v>
      </c>
      <c r="C94" s="51">
        <f>'Temp Relocation Housing Costs'!C94+'Temp Relocation Living Costs'!C94</f>
        <v>0</v>
      </c>
      <c r="D94" s="51">
        <f>'Temp Relocation Housing Costs'!D94+'Temp Relocation Living Costs'!D94</f>
        <v>0</v>
      </c>
      <c r="E94" s="51">
        <f>'Temp Relocation Housing Costs'!E94+'Temp Relocation Living Costs'!E94</f>
        <v>0</v>
      </c>
      <c r="F94" s="51">
        <f>'Temp Relocation Housing Costs'!F94+'Temp Relocation Living Costs'!F94</f>
        <v>0</v>
      </c>
      <c r="G94" s="51">
        <f>'Temp Relocation Housing Costs'!G94+'Temp Relocation Living Costs'!G94</f>
        <v>0</v>
      </c>
      <c r="H94" s="52">
        <f>'Temp Relocation Housing Costs'!H94+'Temp Relocation Living Costs'!H94</f>
        <v>389890.13452226116</v>
      </c>
      <c r="I94" s="52">
        <f>'Temp Relocation Housing Costs'!I94+'Temp Relocation Living Costs'!I94</f>
        <v>447560.86715263739</v>
      </c>
      <c r="J94" s="52">
        <f>'Temp Relocation Housing Costs'!J94+'Temp Relocation Living Costs'!J94</f>
        <v>308297.81993623613</v>
      </c>
      <c r="K94" s="52">
        <f>'Temp Relocation Housing Costs'!K94+'Temp Relocation Living Costs'!K94</f>
        <v>278142.58874133666</v>
      </c>
      <c r="L94" s="52">
        <f>'Temp Relocation Housing Costs'!L94+'Temp Relocation Living Costs'!L94</f>
        <v>229098.92565709812</v>
      </c>
      <c r="M94" s="52">
        <f>'Temp Relocation Housing Costs'!M94+'Temp Relocation Living Costs'!M94</f>
        <v>97301.340638087364</v>
      </c>
      <c r="N94" s="53">
        <f>'Temp Relocation Housing Costs'!N94+'Temp Relocation Living Costs'!N94</f>
        <v>277366602.15588278</v>
      </c>
      <c r="O94" s="53">
        <f>'Temp Relocation Housing Costs'!O94+'Temp Relocation Living Costs'!O94</f>
        <v>533786827.81956637</v>
      </c>
      <c r="P94" s="53">
        <f>'Temp Relocation Housing Costs'!P94+'Temp Relocation Living Costs'!P94</f>
        <v>426409639.73087054</v>
      </c>
      <c r="Q94" s="53">
        <f>'Temp Relocation Housing Costs'!Q94+'Temp Relocation Living Costs'!Q94</f>
        <v>174266560.92706883</v>
      </c>
      <c r="R94" s="53">
        <f>'Temp Relocation Housing Costs'!R94+'Temp Relocation Living Costs'!R94</f>
        <v>111960343.83757037</v>
      </c>
      <c r="S94" s="53">
        <f>'Temp Relocation Housing Costs'!S94+'Temp Relocation Living Costs'!S94</f>
        <v>63401383.033995025</v>
      </c>
      <c r="U94" s="68">
        <v>2113</v>
      </c>
      <c r="V94" s="55">
        <f t="shared" si="9"/>
        <v>0</v>
      </c>
      <c r="W94" s="56">
        <f t="shared" si="10"/>
        <v>1750291.6766476571</v>
      </c>
      <c r="X94" s="57">
        <f t="shared" si="11"/>
        <v>1587191357.5049539</v>
      </c>
      <c r="Y94" s="58">
        <f t="shared" si="12"/>
        <v>1588941649.1816015</v>
      </c>
      <c r="Z94" s="96">
        <f t="shared" si="13"/>
        <v>11552187.468633128</v>
      </c>
      <c r="AC94">
        <v>2113</v>
      </c>
      <c r="AD94" s="51">
        <f>'Temp Relocation Housing Costs'!V94+'Temp Relocation Living Costs'!V94</f>
        <v>0</v>
      </c>
      <c r="AE94" s="51">
        <f>'Temp Relocation Housing Costs'!W94+'Temp Relocation Living Costs'!W94</f>
        <v>0</v>
      </c>
      <c r="AF94" s="51">
        <f>'Temp Relocation Housing Costs'!X94+'Temp Relocation Living Costs'!X94</f>
        <v>0</v>
      </c>
      <c r="AG94" s="51">
        <f>'Temp Relocation Housing Costs'!Y94+'Temp Relocation Living Costs'!Y94</f>
        <v>0</v>
      </c>
      <c r="AH94" s="51">
        <f>'Temp Relocation Housing Costs'!Z94+'Temp Relocation Living Costs'!Z94</f>
        <v>0</v>
      </c>
      <c r="AI94" s="51">
        <f>'Temp Relocation Housing Costs'!AA94+'Temp Relocation Living Costs'!AA94</f>
        <v>0</v>
      </c>
      <c r="AJ94" s="52">
        <f>'Temp Relocation Housing Costs'!AB94+'Temp Relocation Living Costs'!AB94</f>
        <v>362978.22973666579</v>
      </c>
      <c r="AK94" s="52">
        <f>'Temp Relocation Housing Costs'!AC94+'Temp Relocation Living Costs'!AC94</f>
        <v>408708.99224038573</v>
      </c>
      <c r="AL94" s="52">
        <f>'Temp Relocation Housing Costs'!AD94+'Temp Relocation Living Costs'!AD94</f>
        <v>278578.44654488773</v>
      </c>
      <c r="AM94" s="52">
        <f>'Temp Relocation Housing Costs'!AE94+'Temp Relocation Living Costs'!AE94</f>
        <v>277426.87706130324</v>
      </c>
      <c r="AN94" s="52">
        <f>'Temp Relocation Housing Costs'!AF94+'Temp Relocation Living Costs'!AF94</f>
        <v>224419.12606273303</v>
      </c>
      <c r="AO94" s="52">
        <f>'Temp Relocation Housing Costs'!AG94+'Temp Relocation Living Costs'!AG94</f>
        <v>88995.115235290752</v>
      </c>
      <c r="AP94" s="53">
        <f>'Temp Relocation Housing Costs'!AH94+'Temp Relocation Living Costs'!AH94</f>
        <v>258221558.65005112</v>
      </c>
      <c r="AQ94" s="53">
        <f>'Temp Relocation Housing Costs'!AI94+'Temp Relocation Living Costs'!AI94</f>
        <v>487449847.56436318</v>
      </c>
      <c r="AR94" s="53">
        <f>'Temp Relocation Housing Costs'!AJ94+'Temp Relocation Living Costs'!AJ94</f>
        <v>385304492.43059731</v>
      </c>
      <c r="AS94" s="53">
        <f>'Temp Relocation Housing Costs'!AK94+'Temp Relocation Living Costs'!AK94</f>
        <v>173818141.23823524</v>
      </c>
      <c r="AT94" s="53">
        <f>'Temp Relocation Housing Costs'!AL94+'Temp Relocation Living Costs'!AL94</f>
        <v>109673331.92700274</v>
      </c>
      <c r="AU94" s="53">
        <f>'Temp Relocation Housing Costs'!AM94+'Temp Relocation Living Costs'!AM94</f>
        <v>57989061.118635252</v>
      </c>
      <c r="AW94" s="68">
        <v>2113</v>
      </c>
      <c r="AX94" s="55">
        <f t="shared" si="14"/>
        <v>0</v>
      </c>
      <c r="AY94" s="56">
        <f t="shared" si="15"/>
        <v>1641106.7868812664</v>
      </c>
      <c r="AZ94" s="57">
        <f t="shared" si="16"/>
        <v>1472456432.9288847</v>
      </c>
      <c r="BA94" s="58">
        <f t="shared" si="17"/>
        <v>1474097539.715766</v>
      </c>
    </row>
    <row r="95" spans="1:53" x14ac:dyDescent="0.35">
      <c r="A95">
        <v>2114</v>
      </c>
      <c r="B95" s="51">
        <f>'Temp Relocation Housing Costs'!B95+'Temp Relocation Living Costs'!B95</f>
        <v>0</v>
      </c>
      <c r="C95" s="51">
        <f>'Temp Relocation Housing Costs'!C95+'Temp Relocation Living Costs'!C95</f>
        <v>0</v>
      </c>
      <c r="D95" s="51">
        <f>'Temp Relocation Housing Costs'!D95+'Temp Relocation Living Costs'!D95</f>
        <v>0</v>
      </c>
      <c r="E95" s="51">
        <f>'Temp Relocation Housing Costs'!E95+'Temp Relocation Living Costs'!E95</f>
        <v>0</v>
      </c>
      <c r="F95" s="51">
        <f>'Temp Relocation Housing Costs'!F95+'Temp Relocation Living Costs'!F95</f>
        <v>0</v>
      </c>
      <c r="G95" s="51">
        <f>'Temp Relocation Housing Costs'!G95+'Temp Relocation Living Costs'!G95</f>
        <v>0</v>
      </c>
      <c r="H95" s="52">
        <f>'Temp Relocation Housing Costs'!H95+'Temp Relocation Living Costs'!H95</f>
        <v>392242.4783067198</v>
      </c>
      <c r="I95" s="52">
        <f>'Temp Relocation Housing Costs'!I95+'Temp Relocation Living Costs'!I95</f>
        <v>450261.15867271757</v>
      </c>
      <c r="J95" s="52">
        <f>'Temp Relocation Housing Costs'!J95+'Temp Relocation Living Costs'!J95</f>
        <v>310157.88869990909</v>
      </c>
      <c r="K95" s="52">
        <f>'Temp Relocation Housing Costs'!K95+'Temp Relocation Living Costs'!K95</f>
        <v>279820.72042994841</v>
      </c>
      <c r="L95" s="52">
        <f>'Temp Relocation Housing Costs'!L95+'Temp Relocation Living Costs'!L95</f>
        <v>230481.15974326181</v>
      </c>
      <c r="M95" s="52">
        <f>'Temp Relocation Housing Costs'!M95+'Temp Relocation Living Costs'!M95</f>
        <v>97888.39371689879</v>
      </c>
      <c r="N95" s="53">
        <f>'Temp Relocation Housing Costs'!N95+'Temp Relocation Living Costs'!N95</f>
        <v>281219737.98424077</v>
      </c>
      <c r="O95" s="53">
        <f>'Temp Relocation Housing Costs'!O95+'Temp Relocation Living Costs'!O95</f>
        <v>541202115.5109849</v>
      </c>
      <c r="P95" s="53">
        <f>'Temp Relocation Housing Costs'!P95+'Temp Relocation Living Costs'!P95</f>
        <v>432333259.40113211</v>
      </c>
      <c r="Q95" s="53">
        <f>'Temp Relocation Housing Costs'!Q95+'Temp Relocation Living Costs'!Q95</f>
        <v>176687446.22606897</v>
      </c>
      <c r="R95" s="53">
        <f>'Temp Relocation Housing Costs'!R95+'Temp Relocation Living Costs'!R95</f>
        <v>113515680.38076879</v>
      </c>
      <c r="S95" s="53">
        <f>'Temp Relocation Housing Costs'!S95+'Temp Relocation Living Costs'!S95</f>
        <v>64282145.673176929</v>
      </c>
      <c r="U95" s="68">
        <v>2114</v>
      </c>
      <c r="V95" s="55">
        <f t="shared" si="9"/>
        <v>0</v>
      </c>
      <c r="W95" s="56">
        <f t="shared" si="10"/>
        <v>1760851.7995694557</v>
      </c>
      <c r="X95" s="57">
        <f t="shared" si="11"/>
        <v>1609240385.1763725</v>
      </c>
      <c r="Y95" s="58">
        <f t="shared" si="12"/>
        <v>1611001236.9759419</v>
      </c>
      <c r="Z95" s="96">
        <f t="shared" si="13"/>
        <v>11095650.575466555</v>
      </c>
      <c r="AC95">
        <v>2114</v>
      </c>
      <c r="AD95" s="51">
        <f>'Temp Relocation Housing Costs'!V95+'Temp Relocation Living Costs'!V95</f>
        <v>0</v>
      </c>
      <c r="AE95" s="51">
        <f>'Temp Relocation Housing Costs'!W95+'Temp Relocation Living Costs'!W95</f>
        <v>0</v>
      </c>
      <c r="AF95" s="51">
        <f>'Temp Relocation Housing Costs'!X95+'Temp Relocation Living Costs'!X95</f>
        <v>0</v>
      </c>
      <c r="AG95" s="51">
        <f>'Temp Relocation Housing Costs'!Y95+'Temp Relocation Living Costs'!Y95</f>
        <v>0</v>
      </c>
      <c r="AH95" s="51">
        <f>'Temp Relocation Housing Costs'!Z95+'Temp Relocation Living Costs'!Z95</f>
        <v>0</v>
      </c>
      <c r="AI95" s="51">
        <f>'Temp Relocation Housing Costs'!AA95+'Temp Relocation Living Costs'!AA95</f>
        <v>0</v>
      </c>
      <c r="AJ95" s="52">
        <f>'Temp Relocation Housing Costs'!AB95+'Temp Relocation Living Costs'!AB95</f>
        <v>365168.20457063033</v>
      </c>
      <c r="AK95" s="52">
        <f>'Temp Relocation Housing Costs'!AC95+'Temp Relocation Living Costs'!AC95</f>
        <v>411174.87678687996</v>
      </c>
      <c r="AL95" s="52">
        <f>'Temp Relocation Housing Costs'!AD95+'Temp Relocation Living Costs'!AD95</f>
        <v>280259.20791633648</v>
      </c>
      <c r="AM95" s="52">
        <f>'Temp Relocation Housing Costs'!AE95+'Temp Relocation Living Costs'!AE95</f>
        <v>279100.69061059074</v>
      </c>
      <c r="AN95" s="52">
        <f>'Temp Relocation Housing Costs'!AF95+'Temp Relocation Living Costs'!AF95</f>
        <v>225773.12527831763</v>
      </c>
      <c r="AO95" s="52">
        <f>'Temp Relocation Housing Costs'!AG95+'Temp Relocation Living Costs'!AG95</f>
        <v>89532.053946057145</v>
      </c>
      <c r="AP95" s="53">
        <f>'Temp Relocation Housing Costs'!AH95+'Temp Relocation Living Costs'!AH95</f>
        <v>261808734.36463037</v>
      </c>
      <c r="AQ95" s="53">
        <f>'Temp Relocation Housing Costs'!AI95+'Temp Relocation Living Costs'!AI95</f>
        <v>494221428.77702224</v>
      </c>
      <c r="AR95" s="53">
        <f>'Temp Relocation Housing Costs'!AJ95+'Temp Relocation Living Costs'!AJ95</f>
        <v>390657085.47198021</v>
      </c>
      <c r="AS95" s="53">
        <f>'Temp Relocation Housing Costs'!AK95+'Temp Relocation Living Costs'!AK95</f>
        <v>176232797.15721714</v>
      </c>
      <c r="AT95" s="53">
        <f>'Temp Relocation Housing Costs'!AL95+'Temp Relocation Living Costs'!AL95</f>
        <v>111196897.63887541</v>
      </c>
      <c r="AU95" s="53">
        <f>'Temp Relocation Housing Costs'!AM95+'Temp Relocation Living Costs'!AM95</f>
        <v>58794636.581983484</v>
      </c>
      <c r="AW95" s="68">
        <v>2114</v>
      </c>
      <c r="AX95" s="55">
        <f t="shared" si="14"/>
        <v>0</v>
      </c>
      <c r="AY95" s="56">
        <f t="shared" si="15"/>
        <v>1651008.1591088125</v>
      </c>
      <c r="AZ95" s="57">
        <f t="shared" si="16"/>
        <v>1492911579.9917088</v>
      </c>
      <c r="BA95" s="58">
        <f t="shared" si="17"/>
        <v>1494562588.1508176</v>
      </c>
    </row>
    <row r="96" spans="1:53" x14ac:dyDescent="0.35">
      <c r="A96">
        <v>2115</v>
      </c>
      <c r="B96" s="51">
        <f>'Temp Relocation Housing Costs'!B96+'Temp Relocation Living Costs'!B96</f>
        <v>0</v>
      </c>
      <c r="C96" s="51">
        <f>'Temp Relocation Housing Costs'!C96+'Temp Relocation Living Costs'!C96</f>
        <v>0</v>
      </c>
      <c r="D96" s="51">
        <f>'Temp Relocation Housing Costs'!D96+'Temp Relocation Living Costs'!D96</f>
        <v>0</v>
      </c>
      <c r="E96" s="51">
        <f>'Temp Relocation Housing Costs'!E96+'Temp Relocation Living Costs'!E96</f>
        <v>0</v>
      </c>
      <c r="F96" s="51">
        <f>'Temp Relocation Housing Costs'!F96+'Temp Relocation Living Costs'!F96</f>
        <v>0</v>
      </c>
      <c r="G96" s="51">
        <f>'Temp Relocation Housing Costs'!G96+'Temp Relocation Living Costs'!G96</f>
        <v>0</v>
      </c>
      <c r="H96" s="52">
        <f>'Temp Relocation Housing Costs'!H96+'Temp Relocation Living Costs'!H96</f>
        <v>394609.01460540306</v>
      </c>
      <c r="I96" s="52">
        <f>'Temp Relocation Housing Costs'!I96+'Temp Relocation Living Costs'!I96</f>
        <v>452977.74199761933</v>
      </c>
      <c r="J96" s="52">
        <f>'Temp Relocation Housing Costs'!J96+'Temp Relocation Living Costs'!J96</f>
        <v>312029.17991013173</v>
      </c>
      <c r="K96" s="52">
        <f>'Temp Relocation Housing Costs'!K96+'Temp Relocation Living Costs'!K96</f>
        <v>281508.97687499196</v>
      </c>
      <c r="L96" s="52">
        <f>'Temp Relocation Housing Costs'!L96+'Temp Relocation Living Costs'!L96</f>
        <v>231871.73333195026</v>
      </c>
      <c r="M96" s="52">
        <f>'Temp Relocation Housing Costs'!M96+'Temp Relocation Living Costs'!M96</f>
        <v>98478.988692616083</v>
      </c>
      <c r="N96" s="53">
        <f>'Temp Relocation Housing Costs'!N96+'Temp Relocation Living Costs'!N96</f>
        <v>285126401.00583816</v>
      </c>
      <c r="O96" s="53">
        <f>'Temp Relocation Housing Costs'!O96+'Temp Relocation Living Costs'!O96</f>
        <v>548720415.28265858</v>
      </c>
      <c r="P96" s="53">
        <f>'Temp Relocation Housing Costs'!P96+'Temp Relocation Living Costs'!P96</f>
        <v>438339169.12004292</v>
      </c>
      <c r="Q96" s="53">
        <f>'Temp Relocation Housing Costs'!Q96+'Temp Relocation Living Costs'!Q96</f>
        <v>179141962.10571378</v>
      </c>
      <c r="R96" s="53">
        <f>'Temp Relocation Housing Costs'!R96+'Temp Relocation Living Costs'!R96</f>
        <v>115092623.429268</v>
      </c>
      <c r="S96" s="53">
        <f>'Temp Relocation Housing Costs'!S96+'Temp Relocation Living Costs'!S96</f>
        <v>65175143.736721165</v>
      </c>
      <c r="U96" s="68">
        <v>2115</v>
      </c>
      <c r="V96" s="55">
        <f t="shared" si="9"/>
        <v>0</v>
      </c>
      <c r="W96" s="56">
        <f t="shared" si="10"/>
        <v>1771475.6354127126</v>
      </c>
      <c r="X96" s="57">
        <f t="shared" si="11"/>
        <v>1631595714.6802428</v>
      </c>
      <c r="Y96" s="58">
        <f t="shared" si="12"/>
        <v>1633367190.3156555</v>
      </c>
      <c r="Z96" s="96">
        <f t="shared" si="13"/>
        <v>10657156.505243739</v>
      </c>
      <c r="AC96">
        <v>2115</v>
      </c>
      <c r="AD96" s="51">
        <f>'Temp Relocation Housing Costs'!V96+'Temp Relocation Living Costs'!V96</f>
        <v>0</v>
      </c>
      <c r="AE96" s="51">
        <f>'Temp Relocation Housing Costs'!W96+'Temp Relocation Living Costs'!W96</f>
        <v>0</v>
      </c>
      <c r="AF96" s="51">
        <f>'Temp Relocation Housing Costs'!X96+'Temp Relocation Living Costs'!X96</f>
        <v>0</v>
      </c>
      <c r="AG96" s="51">
        <f>'Temp Relocation Housing Costs'!Y96+'Temp Relocation Living Costs'!Y96</f>
        <v>0</v>
      </c>
      <c r="AH96" s="51">
        <f>'Temp Relocation Housing Costs'!Z96+'Temp Relocation Living Costs'!Z96</f>
        <v>0</v>
      </c>
      <c r="AI96" s="51">
        <f>'Temp Relocation Housing Costs'!AA96+'Temp Relocation Living Costs'!AA96</f>
        <v>0</v>
      </c>
      <c r="AJ96" s="52">
        <f>'Temp Relocation Housing Costs'!AB96+'Temp Relocation Living Costs'!AB96</f>
        <v>367371.39229005331</v>
      </c>
      <c r="AK96" s="52">
        <f>'Temp Relocation Housing Costs'!AC96+'Temp Relocation Living Costs'!AC96</f>
        <v>413655.6388787966</v>
      </c>
      <c r="AL96" s="52">
        <f>'Temp Relocation Housing Costs'!AD96+'Temp Relocation Living Costs'!AD96</f>
        <v>281950.10991001502</v>
      </c>
      <c r="AM96" s="52">
        <f>'Temp Relocation Housing Costs'!AE96+'Temp Relocation Living Costs'!AE96</f>
        <v>280784.6028634627</v>
      </c>
      <c r="AN96" s="52">
        <f>'Temp Relocation Housing Costs'!AF96+'Temp Relocation Living Costs'!AF96</f>
        <v>227135.2936455603</v>
      </c>
      <c r="AO96" s="52">
        <f>'Temp Relocation Housing Costs'!AG96+'Temp Relocation Living Costs'!AG96</f>
        <v>90072.232196188765</v>
      </c>
      <c r="AP96" s="53">
        <f>'Temp Relocation Housing Costs'!AH96+'Temp Relocation Living Costs'!AH96</f>
        <v>265445742.59387079</v>
      </c>
      <c r="AQ96" s="53">
        <f>'Temp Relocation Housing Costs'!AI96+'Temp Relocation Living Costs'!AI96</f>
        <v>501087079.79470581</v>
      </c>
      <c r="AR96" s="53">
        <f>'Temp Relocation Housing Costs'!AJ96+'Temp Relocation Living Costs'!AJ96</f>
        <v>396084035.94451046</v>
      </c>
      <c r="AS96" s="53">
        <f>'Temp Relocation Housing Costs'!AK96+'Temp Relocation Living Costs'!AK96</f>
        <v>178680997.11921757</v>
      </c>
      <c r="AT96" s="53">
        <f>'Temp Relocation Housing Costs'!AL96+'Temp Relocation Living Costs'!AL96</f>
        <v>112741628.50035743</v>
      </c>
      <c r="AU96" s="53">
        <f>'Temp Relocation Housing Costs'!AM96+'Temp Relocation Living Costs'!AM96</f>
        <v>59611402.980563834</v>
      </c>
      <c r="AW96" s="68">
        <v>2115</v>
      </c>
      <c r="AX96" s="55">
        <f t="shared" si="14"/>
        <v>0</v>
      </c>
      <c r="AY96" s="56">
        <f t="shared" si="15"/>
        <v>1660969.2697840766</v>
      </c>
      <c r="AZ96" s="57">
        <f t="shared" si="16"/>
        <v>1513650886.9332259</v>
      </c>
      <c r="BA96" s="58">
        <f t="shared" si="17"/>
        <v>1515311856.2030098</v>
      </c>
    </row>
    <row r="97" spans="1:53" x14ac:dyDescent="0.35">
      <c r="A97">
        <v>2116</v>
      </c>
      <c r="B97" s="51">
        <f>'Temp Relocation Housing Costs'!B97+'Temp Relocation Living Costs'!B97</f>
        <v>0</v>
      </c>
      <c r="C97" s="51">
        <f>'Temp Relocation Housing Costs'!C97+'Temp Relocation Living Costs'!C97</f>
        <v>0</v>
      </c>
      <c r="D97" s="51">
        <f>'Temp Relocation Housing Costs'!D97+'Temp Relocation Living Costs'!D97</f>
        <v>0</v>
      </c>
      <c r="E97" s="51">
        <f>'Temp Relocation Housing Costs'!E97+'Temp Relocation Living Costs'!E97</f>
        <v>0</v>
      </c>
      <c r="F97" s="51">
        <f>'Temp Relocation Housing Costs'!F97+'Temp Relocation Living Costs'!F97</f>
        <v>0</v>
      </c>
      <c r="G97" s="51">
        <f>'Temp Relocation Housing Costs'!G97+'Temp Relocation Living Costs'!G97</f>
        <v>0</v>
      </c>
      <c r="H97" s="52">
        <f>'Temp Relocation Housing Costs'!H97+'Temp Relocation Living Costs'!H97</f>
        <v>396989.8290467218</v>
      </c>
      <c r="I97" s="52">
        <f>'Temp Relocation Housing Costs'!I97+'Temp Relocation Living Costs'!I97</f>
        <v>455710.71542150917</v>
      </c>
      <c r="J97" s="52">
        <f>'Temp Relocation Housing Costs'!J97+'Temp Relocation Living Costs'!J97</f>
        <v>313911.76127585582</v>
      </c>
      <c r="K97" s="52">
        <f>'Temp Relocation Housing Costs'!K97+'Temp Relocation Living Costs'!K97</f>
        <v>283207.41916267015</v>
      </c>
      <c r="L97" s="52">
        <f>'Temp Relocation Housing Costs'!L97+'Temp Relocation Living Costs'!L97</f>
        <v>233270.69673830422</v>
      </c>
      <c r="M97" s="52">
        <f>'Temp Relocation Housing Costs'!M97+'Temp Relocation Living Costs'!M97</f>
        <v>99073.146934744189</v>
      </c>
      <c r="N97" s="53">
        <f>'Temp Relocation Housing Costs'!N97+'Temp Relocation Living Costs'!N97</f>
        <v>289087334.81252944</v>
      </c>
      <c r="O97" s="53">
        <f>'Temp Relocation Housing Costs'!O97+'Temp Relocation Living Costs'!O97</f>
        <v>556343158.16317594</v>
      </c>
      <c r="P97" s="53">
        <f>'Temp Relocation Housing Costs'!P97+'Temp Relocation Living Costs'!P97</f>
        <v>444428512.04879189</v>
      </c>
      <c r="Q97" s="53">
        <f>'Temp Relocation Housing Costs'!Q97+'Temp Relocation Living Costs'!Q97</f>
        <v>181630575.75705719</v>
      </c>
      <c r="R97" s="53">
        <f>'Temp Relocation Housing Costs'!R97+'Temp Relocation Living Costs'!R97</f>
        <v>116691473.13744515</v>
      </c>
      <c r="S97" s="53">
        <f>'Temp Relocation Housing Costs'!S97+'Temp Relocation Living Costs'!S97</f>
        <v>66080547.197333917</v>
      </c>
      <c r="U97" s="68">
        <v>2116</v>
      </c>
      <c r="V97" s="55">
        <f t="shared" si="9"/>
        <v>0</v>
      </c>
      <c r="W97" s="56">
        <f t="shared" si="10"/>
        <v>1782163.5685798053</v>
      </c>
      <c r="X97" s="57">
        <f t="shared" si="11"/>
        <v>1654261601.1163335</v>
      </c>
      <c r="Y97" s="58">
        <f t="shared" si="12"/>
        <v>1656043764.6849134</v>
      </c>
      <c r="Z97" s="96">
        <f t="shared" si="13"/>
        <v>10235992.153364521</v>
      </c>
      <c r="AC97">
        <v>2116</v>
      </c>
      <c r="AD97" s="51">
        <f>'Temp Relocation Housing Costs'!V97+'Temp Relocation Living Costs'!V97</f>
        <v>0</v>
      </c>
      <c r="AE97" s="51">
        <f>'Temp Relocation Housing Costs'!W97+'Temp Relocation Living Costs'!W97</f>
        <v>0</v>
      </c>
      <c r="AF97" s="51">
        <f>'Temp Relocation Housing Costs'!X97+'Temp Relocation Living Costs'!X97</f>
        <v>0</v>
      </c>
      <c r="AG97" s="51">
        <f>'Temp Relocation Housing Costs'!Y97+'Temp Relocation Living Costs'!Y97</f>
        <v>0</v>
      </c>
      <c r="AH97" s="51">
        <f>'Temp Relocation Housing Costs'!Z97+'Temp Relocation Living Costs'!Z97</f>
        <v>0</v>
      </c>
      <c r="AI97" s="51">
        <f>'Temp Relocation Housing Costs'!AA97+'Temp Relocation Living Costs'!AA97</f>
        <v>0</v>
      </c>
      <c r="AJ97" s="52">
        <f>'Temp Relocation Housing Costs'!AB97+'Temp Relocation Living Costs'!AB97</f>
        <v>369587.87261290191</v>
      </c>
      <c r="AK97" s="52">
        <f>'Temp Relocation Housing Costs'!AC97+'Temp Relocation Living Costs'!AC97</f>
        <v>416151.3682775799</v>
      </c>
      <c r="AL97" s="52">
        <f>'Temp Relocation Housing Costs'!AD97+'Temp Relocation Living Costs'!AD97</f>
        <v>283651.21370785002</v>
      </c>
      <c r="AM97" s="52">
        <f>'Temp Relocation Housing Costs'!AE97+'Temp Relocation Living Costs'!AE97</f>
        <v>282478.67474893579</v>
      </c>
      <c r="AN97" s="52">
        <f>'Temp Relocation Housing Costs'!AF97+'Temp Relocation Living Costs'!AF97</f>
        <v>228505.68045181537</v>
      </c>
      <c r="AO97" s="52">
        <f>'Temp Relocation Housing Costs'!AG97+'Temp Relocation Living Costs'!AG97</f>
        <v>90615.669530961648</v>
      </c>
      <c r="AP97" s="53">
        <f>'Temp Relocation Housing Costs'!AH97+'Temp Relocation Living Costs'!AH97</f>
        <v>269133275.60369831</v>
      </c>
      <c r="AQ97" s="53">
        <f>'Temp Relocation Housing Costs'!AI97+'Temp Relocation Living Costs'!AI97</f>
        <v>508048107.42123717</v>
      </c>
      <c r="AR97" s="53">
        <f>'Temp Relocation Housing Costs'!AJ97+'Temp Relocation Living Costs'!AJ97</f>
        <v>401586376.81062776</v>
      </c>
      <c r="AS97" s="53">
        <f>'Temp Relocation Housing Costs'!AK97+'Temp Relocation Living Costs'!AK97</f>
        <v>181163207.11312252</v>
      </c>
      <c r="AT97" s="53">
        <f>'Temp Relocation Housing Costs'!AL97+'Temp Relocation Living Costs'!AL97</f>
        <v>114307818.53457792</v>
      </c>
      <c r="AU97" s="53">
        <f>'Temp Relocation Housing Costs'!AM97+'Temp Relocation Living Costs'!AM97</f>
        <v>60439515.777193926</v>
      </c>
      <c r="AW97" s="68">
        <v>2116</v>
      </c>
      <c r="AX97" s="55">
        <f t="shared" si="14"/>
        <v>0</v>
      </c>
      <c r="AY97" s="56">
        <f t="shared" si="15"/>
        <v>1670990.4793300447</v>
      </c>
      <c r="AZ97" s="57">
        <f t="shared" si="16"/>
        <v>1534678301.2604575</v>
      </c>
      <c r="BA97" s="58">
        <f t="shared" si="17"/>
        <v>1536349291.7397876</v>
      </c>
    </row>
    <row r="98" spans="1:53" x14ac:dyDescent="0.35">
      <c r="A98">
        <v>2117</v>
      </c>
      <c r="B98" s="51">
        <f>'Temp Relocation Housing Costs'!B98+'Temp Relocation Living Costs'!B98</f>
        <v>0</v>
      </c>
      <c r="C98" s="51">
        <f>'Temp Relocation Housing Costs'!C98+'Temp Relocation Living Costs'!C98</f>
        <v>0</v>
      </c>
      <c r="D98" s="51">
        <f>'Temp Relocation Housing Costs'!D98+'Temp Relocation Living Costs'!D98</f>
        <v>0</v>
      </c>
      <c r="E98" s="51">
        <f>'Temp Relocation Housing Costs'!E98+'Temp Relocation Living Costs'!E98</f>
        <v>0</v>
      </c>
      <c r="F98" s="51">
        <f>'Temp Relocation Housing Costs'!F98+'Temp Relocation Living Costs'!F98</f>
        <v>0</v>
      </c>
      <c r="G98" s="51">
        <f>'Temp Relocation Housing Costs'!G98+'Temp Relocation Living Costs'!G98</f>
        <v>0</v>
      </c>
      <c r="H98" s="52">
        <f>'Temp Relocation Housing Costs'!H98+'Temp Relocation Living Costs'!H98</f>
        <v>399385.00777571328</v>
      </c>
      <c r="I98" s="52">
        <f>'Temp Relocation Housing Costs'!I98+'Temp Relocation Living Costs'!I98</f>
        <v>458460.17783159669</v>
      </c>
      <c r="J98" s="52">
        <f>'Temp Relocation Housing Costs'!J98+'Temp Relocation Living Costs'!J98</f>
        <v>315805.70091454545</v>
      </c>
      <c r="K98" s="52">
        <f>'Temp Relocation Housing Costs'!K98+'Temp Relocation Living Costs'!K98</f>
        <v>284916.10874774045</v>
      </c>
      <c r="L98" s="52">
        <f>'Temp Relocation Housing Costs'!L98+'Temp Relocation Living Costs'!L98</f>
        <v>234678.10058103298</v>
      </c>
      <c r="M98" s="52">
        <f>'Temp Relocation Housing Costs'!M98+'Temp Relocation Living Costs'!M98</f>
        <v>99670.889941717818</v>
      </c>
      <c r="N98" s="53">
        <f>'Temp Relocation Housing Costs'!N98+'Temp Relocation Living Costs'!N98</f>
        <v>293103293.32603729</v>
      </c>
      <c r="O98" s="53">
        <f>'Temp Relocation Housing Costs'!O98+'Temp Relocation Living Costs'!O98</f>
        <v>564071795.060763</v>
      </c>
      <c r="P98" s="53">
        <f>'Temp Relocation Housing Costs'!P98+'Temp Relocation Living Costs'!P98</f>
        <v>450602447.22919488</v>
      </c>
      <c r="Q98" s="53">
        <f>'Temp Relocation Housing Costs'!Q98+'Temp Relocation Living Costs'!Q98</f>
        <v>184153760.8613022</v>
      </c>
      <c r="R98" s="53">
        <f>'Temp Relocation Housing Costs'!R98+'Temp Relocation Living Costs'!R98</f>
        <v>118312533.82937756</v>
      </c>
      <c r="S98" s="53">
        <f>'Temp Relocation Housing Costs'!S98+'Temp Relocation Living Costs'!S98</f>
        <v>66998528.388957143</v>
      </c>
      <c r="U98" s="68">
        <v>2117</v>
      </c>
      <c r="V98" s="55">
        <f t="shared" si="9"/>
        <v>0</v>
      </c>
      <c r="W98" s="56">
        <f t="shared" si="10"/>
        <v>1792915.9857923465</v>
      </c>
      <c r="X98" s="57">
        <f t="shared" si="11"/>
        <v>1677242358.695632</v>
      </c>
      <c r="Y98" s="58">
        <f t="shared" si="12"/>
        <v>1679035274.6814244</v>
      </c>
      <c r="Z98" s="96">
        <f t="shared" si="13"/>
        <v>9831472.600739684</v>
      </c>
      <c r="AC98">
        <v>2117</v>
      </c>
      <c r="AD98" s="51">
        <f>'Temp Relocation Housing Costs'!V98+'Temp Relocation Living Costs'!V98</f>
        <v>0</v>
      </c>
      <c r="AE98" s="51">
        <f>'Temp Relocation Housing Costs'!W98+'Temp Relocation Living Costs'!W98</f>
        <v>0</v>
      </c>
      <c r="AF98" s="51">
        <f>'Temp Relocation Housing Costs'!X98+'Temp Relocation Living Costs'!X98</f>
        <v>0</v>
      </c>
      <c r="AG98" s="51">
        <f>'Temp Relocation Housing Costs'!Y98+'Temp Relocation Living Costs'!Y98</f>
        <v>0</v>
      </c>
      <c r="AH98" s="51">
        <f>'Temp Relocation Housing Costs'!Z98+'Temp Relocation Living Costs'!Z98</f>
        <v>0</v>
      </c>
      <c r="AI98" s="51">
        <f>'Temp Relocation Housing Costs'!AA98+'Temp Relocation Living Costs'!AA98</f>
        <v>0</v>
      </c>
      <c r="AJ98" s="52">
        <f>'Temp Relocation Housing Costs'!AB98+'Temp Relocation Living Costs'!AB98</f>
        <v>371817.7257381099</v>
      </c>
      <c r="AK98" s="52">
        <f>'Temp Relocation Housing Costs'!AC98+'Temp Relocation Living Costs'!AC98</f>
        <v>418662.15528623603</v>
      </c>
      <c r="AL98" s="52">
        <f>'Temp Relocation Housing Costs'!AD98+'Temp Relocation Living Costs'!AD98</f>
        <v>285362.58086090034</v>
      </c>
      <c r="AM98" s="52">
        <f>'Temp Relocation Housing Costs'!AE98+'Temp Relocation Living Costs'!AE98</f>
        <v>284182.9675636334</v>
      </c>
      <c r="AN98" s="52">
        <f>'Temp Relocation Housing Costs'!AF98+'Temp Relocation Living Costs'!AF98</f>
        <v>229884.33528180467</v>
      </c>
      <c r="AO98" s="52">
        <f>'Temp Relocation Housing Costs'!AG98+'Temp Relocation Living Costs'!AG98</f>
        <v>91162.385613575243</v>
      </c>
      <c r="AP98" s="53">
        <f>'Temp Relocation Housing Costs'!AH98+'Temp Relocation Living Costs'!AH98</f>
        <v>272872035.27689475</v>
      </c>
      <c r="AQ98" s="53">
        <f>'Temp Relocation Housing Costs'!AI98+'Temp Relocation Living Costs'!AI98</f>
        <v>515105836.61436486</v>
      </c>
      <c r="AR98" s="53">
        <f>'Temp Relocation Housing Costs'!AJ98+'Temp Relocation Living Costs'!AJ98</f>
        <v>407165155.38253319</v>
      </c>
      <c r="AS98" s="53">
        <f>'Temp Relocation Housing Costs'!AK98+'Temp Relocation Living Costs'!AK98</f>
        <v>183679899.60126668</v>
      </c>
      <c r="AT98" s="53">
        <f>'Temp Relocation Housing Costs'!AL98+'Temp Relocation Living Costs'!AL98</f>
        <v>115895765.84919187</v>
      </c>
      <c r="AU98" s="53">
        <f>'Temp Relocation Housing Costs'!AM98+'Temp Relocation Living Costs'!AM98</f>
        <v>61279132.594357893</v>
      </c>
      <c r="AW98" s="68">
        <v>2117</v>
      </c>
      <c r="AX98" s="55">
        <f t="shared" si="14"/>
        <v>0</v>
      </c>
      <c r="AY98" s="56">
        <f t="shared" si="15"/>
        <v>1681072.1503442598</v>
      </c>
      <c r="AZ98" s="57">
        <f t="shared" si="16"/>
        <v>1555997825.3186092</v>
      </c>
      <c r="BA98" s="58">
        <f t="shared" si="17"/>
        <v>1557678897.4689536</v>
      </c>
    </row>
    <row r="99" spans="1:53" x14ac:dyDescent="0.35">
      <c r="A99">
        <v>2118</v>
      </c>
      <c r="B99" s="51">
        <f>'Temp Relocation Housing Costs'!B99+'Temp Relocation Living Costs'!B99</f>
        <v>0</v>
      </c>
      <c r="C99" s="51">
        <f>'Temp Relocation Housing Costs'!C99+'Temp Relocation Living Costs'!C99</f>
        <v>0</v>
      </c>
      <c r="D99" s="51">
        <f>'Temp Relocation Housing Costs'!D99+'Temp Relocation Living Costs'!D99</f>
        <v>0</v>
      </c>
      <c r="E99" s="51">
        <f>'Temp Relocation Housing Costs'!E99+'Temp Relocation Living Costs'!E99</f>
        <v>0</v>
      </c>
      <c r="F99" s="51">
        <f>'Temp Relocation Housing Costs'!F99+'Temp Relocation Living Costs'!F99</f>
        <v>0</v>
      </c>
      <c r="G99" s="51">
        <f>'Temp Relocation Housing Costs'!G99+'Temp Relocation Living Costs'!G99</f>
        <v>0</v>
      </c>
      <c r="H99" s="52">
        <f>'Temp Relocation Housing Costs'!H99+'Temp Relocation Living Costs'!H99</f>
        <v>401794.63745715749</v>
      </c>
      <c r="I99" s="52">
        <f>'Temp Relocation Housing Costs'!I99+'Temp Relocation Living Costs'!I99</f>
        <v>461226.22871171287</v>
      </c>
      <c r="J99" s="52">
        <f>'Temp Relocation Housing Costs'!J99+'Temp Relocation Living Costs'!J99</f>
        <v>317711.06735464063</v>
      </c>
      <c r="K99" s="52">
        <f>'Temp Relocation Housing Costs'!K99+'Temp Relocation Living Costs'!K99</f>
        <v>286635.10745573835</v>
      </c>
      <c r="L99" s="52">
        <f>'Temp Relocation Housing Costs'!L99+'Temp Relocation Living Costs'!L99</f>
        <v>236093.99578424648</v>
      </c>
      <c r="M99" s="52">
        <f>'Temp Relocation Housing Costs'!M99+'Temp Relocation Living Costs'!M99</f>
        <v>100272.23934167926</v>
      </c>
      <c r="N99" s="53">
        <f>'Temp Relocation Housing Costs'!N99+'Temp Relocation Living Costs'!N99</f>
        <v>297175040.94145334</v>
      </c>
      <c r="O99" s="53">
        <f>'Temp Relocation Housing Costs'!O99+'Temp Relocation Living Costs'!O99</f>
        <v>571907797.03944862</v>
      </c>
      <c r="P99" s="53">
        <f>'Temp Relocation Housing Costs'!P99+'Temp Relocation Living Costs'!P99</f>
        <v>456862149.80430442</v>
      </c>
      <c r="Q99" s="53">
        <f>'Temp Relocation Housing Costs'!Q99+'Temp Relocation Living Costs'!Q99</f>
        <v>186711997.67996129</v>
      </c>
      <c r="R99" s="53">
        <f>'Temp Relocation Housing Costs'!R99+'Temp Relocation Living Costs'!R99</f>
        <v>119956114.05676767</v>
      </c>
      <c r="S99" s="53">
        <f>'Temp Relocation Housing Costs'!S99+'Temp Relocation Living Costs'!S99</f>
        <v>67929262.039570421</v>
      </c>
      <c r="U99" s="68">
        <v>2118</v>
      </c>
      <c r="V99" s="55">
        <f t="shared" si="9"/>
        <v>0</v>
      </c>
      <c r="W99" s="56">
        <f t="shared" si="10"/>
        <v>1803733.276105175</v>
      </c>
      <c r="X99" s="57">
        <f t="shared" si="11"/>
        <v>1700542361.5615056</v>
      </c>
      <c r="Y99" s="58">
        <f t="shared" si="12"/>
        <v>1702346094.8376107</v>
      </c>
      <c r="Z99" s="96">
        <f t="shared" si="13"/>
        <v>9442939.9996837173</v>
      </c>
      <c r="AC99">
        <v>2118</v>
      </c>
      <c r="AD99" s="51">
        <f>'Temp Relocation Housing Costs'!V99+'Temp Relocation Living Costs'!V99</f>
        <v>0</v>
      </c>
      <c r="AE99" s="51">
        <f>'Temp Relocation Housing Costs'!W99+'Temp Relocation Living Costs'!W99</f>
        <v>0</v>
      </c>
      <c r="AF99" s="51">
        <f>'Temp Relocation Housing Costs'!X99+'Temp Relocation Living Costs'!X99</f>
        <v>0</v>
      </c>
      <c r="AG99" s="51">
        <f>'Temp Relocation Housing Costs'!Y99+'Temp Relocation Living Costs'!Y99</f>
        <v>0</v>
      </c>
      <c r="AH99" s="51">
        <f>'Temp Relocation Housing Costs'!Z99+'Temp Relocation Living Costs'!Z99</f>
        <v>0</v>
      </c>
      <c r="AI99" s="51">
        <f>'Temp Relocation Housing Costs'!AA99+'Temp Relocation Living Costs'!AA99</f>
        <v>0</v>
      </c>
      <c r="AJ99" s="52">
        <f>'Temp Relocation Housing Costs'!AB99+'Temp Relocation Living Costs'!AB99</f>
        <v>374061.03234847926</v>
      </c>
      <c r="AK99" s="52">
        <f>'Temp Relocation Housing Costs'!AC99+'Temp Relocation Living Costs'!AC99</f>
        <v>421188.09075260104</v>
      </c>
      <c r="AL99" s="52">
        <f>'Temp Relocation Housing Costs'!AD99+'Temp Relocation Living Costs'!AD99</f>
        <v>287084.27329158399</v>
      </c>
      <c r="AM99" s="52">
        <f>'Temp Relocation Housing Costs'!AE99+'Temp Relocation Living Costs'!AE99</f>
        <v>285897.54297400231</v>
      </c>
      <c r="AN99" s="52">
        <f>'Temp Relocation Housing Costs'!AF99+'Temp Relocation Living Costs'!AF99</f>
        <v>231271.3080194123</v>
      </c>
      <c r="AO99" s="52">
        <f>'Temp Relocation Housing Costs'!AG99+'Temp Relocation Living Costs'!AG99</f>
        <v>91712.400225864112</v>
      </c>
      <c r="AP99" s="53">
        <f>'Temp Relocation Housing Costs'!AH99+'Temp Relocation Living Costs'!AH99</f>
        <v>276662733.24669379</v>
      </c>
      <c r="AQ99" s="53">
        <f>'Temp Relocation Housing Costs'!AI99+'Temp Relocation Living Costs'!AI99</f>
        <v>522261610.73795462</v>
      </c>
      <c r="AR99" s="53">
        <f>'Temp Relocation Housing Costs'!AJ99+'Temp Relocation Living Costs'!AJ99</f>
        <v>412821433.52153444</v>
      </c>
      <c r="AS99" s="53">
        <f>'Temp Relocation Housing Costs'!AK99+'Temp Relocation Living Costs'!AK99</f>
        <v>186231553.60936198</v>
      </c>
      <c r="AT99" s="53">
        <f>'Temp Relocation Housing Costs'!AL99+'Temp Relocation Living Costs'!AL99</f>
        <v>117505772.69312157</v>
      </c>
      <c r="AU99" s="53">
        <f>'Temp Relocation Housing Costs'!AM99+'Temp Relocation Living Costs'!AM99</f>
        <v>62130413.244208157</v>
      </c>
      <c r="AW99" s="68">
        <v>2118</v>
      </c>
      <c r="AX99" s="55">
        <f t="shared" si="14"/>
        <v>0</v>
      </c>
      <c r="AY99" s="56">
        <f t="shared" si="15"/>
        <v>1691214.6476119428</v>
      </c>
      <c r="AZ99" s="57">
        <f t="shared" si="16"/>
        <v>1577613517.0528746</v>
      </c>
      <c r="BA99" s="58">
        <f t="shared" si="17"/>
        <v>1579304731.7004864</v>
      </c>
    </row>
    <row r="100" spans="1:53" x14ac:dyDescent="0.35">
      <c r="A100">
        <v>2119</v>
      </c>
      <c r="B100" s="51">
        <f>'Temp Relocation Housing Costs'!B100+'Temp Relocation Living Costs'!B100</f>
        <v>0</v>
      </c>
      <c r="C100" s="51">
        <f>'Temp Relocation Housing Costs'!C100+'Temp Relocation Living Costs'!C100</f>
        <v>0</v>
      </c>
      <c r="D100" s="51">
        <f>'Temp Relocation Housing Costs'!D100+'Temp Relocation Living Costs'!D100</f>
        <v>0</v>
      </c>
      <c r="E100" s="51">
        <f>'Temp Relocation Housing Costs'!E100+'Temp Relocation Living Costs'!E100</f>
        <v>0</v>
      </c>
      <c r="F100" s="51">
        <f>'Temp Relocation Housing Costs'!F100+'Temp Relocation Living Costs'!F100</f>
        <v>0</v>
      </c>
      <c r="G100" s="51">
        <f>'Temp Relocation Housing Costs'!G100+'Temp Relocation Living Costs'!G100</f>
        <v>0</v>
      </c>
      <c r="H100" s="52">
        <f>'Temp Relocation Housing Costs'!H100+'Temp Relocation Living Costs'!H100</f>
        <v>404218.80527871387</v>
      </c>
      <c r="I100" s="52">
        <f>'Temp Relocation Housing Costs'!I100+'Temp Relocation Living Costs'!I100</f>
        <v>464008.96814590937</v>
      </c>
      <c r="J100" s="52">
        <f>'Temp Relocation Housing Costs'!J100+'Temp Relocation Living Costs'!J100</f>
        <v>319627.92953803774</v>
      </c>
      <c r="K100" s="52">
        <f>'Temp Relocation Housing Costs'!K100+'Temp Relocation Living Costs'!K100</f>
        <v>288364.47748521413</v>
      </c>
      <c r="L100" s="52">
        <f>'Temp Relocation Housing Costs'!L100+'Temp Relocation Living Costs'!L100</f>
        <v>237518.43357929753</v>
      </c>
      <c r="M100" s="52">
        <f>'Temp Relocation Housing Costs'!M100+'Temp Relocation Living Costs'!M100</f>
        <v>100877.21689326098</v>
      </c>
      <c r="N100" s="53">
        <f>'Temp Relocation Housing Costs'!N100+'Temp Relocation Living Costs'!N100</f>
        <v>301303352.67273283</v>
      </c>
      <c r="O100" s="53">
        <f>'Temp Relocation Housing Costs'!O100+'Temp Relocation Living Costs'!O100</f>
        <v>579852655.5990653</v>
      </c>
      <c r="P100" s="53">
        <f>'Temp Relocation Housing Costs'!P100+'Temp Relocation Living Costs'!P100</f>
        <v>463208811.24208719</v>
      </c>
      <c r="Q100" s="53">
        <f>'Temp Relocation Housing Costs'!Q100+'Temp Relocation Living Costs'!Q100</f>
        <v>189305773.14626864</v>
      </c>
      <c r="R100" s="53">
        <f>'Temp Relocation Housing Costs'!R100+'Temp Relocation Living Costs'!R100</f>
        <v>121622526.65767251</v>
      </c>
      <c r="S100" s="53">
        <f>'Temp Relocation Housing Costs'!S100+'Temp Relocation Living Costs'!S100</f>
        <v>68872925.304448605</v>
      </c>
      <c r="U100" s="68">
        <v>2119</v>
      </c>
      <c r="V100" s="55">
        <f t="shared" si="9"/>
        <v>0</v>
      </c>
      <c r="W100" s="56">
        <f t="shared" si="10"/>
        <v>1814615.8309204339</v>
      </c>
      <c r="X100" s="57">
        <f t="shared" si="11"/>
        <v>1724166044.6222749</v>
      </c>
      <c r="Y100" s="58">
        <f t="shared" si="12"/>
        <v>1725980660.4531953</v>
      </c>
      <c r="Z100" s="96">
        <f t="shared" si="13"/>
        <v>9069762.5038490482</v>
      </c>
      <c r="AC100">
        <v>2119</v>
      </c>
      <c r="AD100" s="51">
        <f>'Temp Relocation Housing Costs'!V100+'Temp Relocation Living Costs'!V100</f>
        <v>0</v>
      </c>
      <c r="AE100" s="51">
        <f>'Temp Relocation Housing Costs'!W100+'Temp Relocation Living Costs'!W100</f>
        <v>0</v>
      </c>
      <c r="AF100" s="51">
        <f>'Temp Relocation Housing Costs'!X100+'Temp Relocation Living Costs'!X100</f>
        <v>0</v>
      </c>
      <c r="AG100" s="51">
        <f>'Temp Relocation Housing Costs'!Y100+'Temp Relocation Living Costs'!Y100</f>
        <v>0</v>
      </c>
      <c r="AH100" s="51">
        <f>'Temp Relocation Housing Costs'!Z100+'Temp Relocation Living Costs'!Z100</f>
        <v>0</v>
      </c>
      <c r="AI100" s="51">
        <f>'Temp Relocation Housing Costs'!AA100+'Temp Relocation Living Costs'!AA100</f>
        <v>0</v>
      </c>
      <c r="AJ100" s="52">
        <f>'Temp Relocation Housing Costs'!AB100+'Temp Relocation Living Costs'!AB100</f>
        <v>376317.87361359945</v>
      </c>
      <c r="AK100" s="52">
        <f>'Temp Relocation Housing Costs'!AC100+'Temp Relocation Living Costs'!AC100</f>
        <v>423729.26607262774</v>
      </c>
      <c r="AL100" s="52">
        <f>'Temp Relocation Housing Costs'!AD100+'Temp Relocation Living Costs'!AD100</f>
        <v>288816.35329591832</v>
      </c>
      <c r="AM100" s="52">
        <f>'Temp Relocation Housing Costs'!AE100+'Temp Relocation Living Costs'!AE100</f>
        <v>287622.46301854483</v>
      </c>
      <c r="AN100" s="52">
        <f>'Temp Relocation Housing Costs'!AF100+'Temp Relocation Living Costs'!AF100</f>
        <v>232666.64884948911</v>
      </c>
      <c r="AO100" s="52">
        <f>'Temp Relocation Housing Costs'!AG100+'Temp Relocation Living Costs'!AG100</f>
        <v>92265.733269013392</v>
      </c>
      <c r="AP100" s="53">
        <f>'Temp Relocation Housing Costs'!AH100+'Temp Relocation Living Costs'!AH100</f>
        <v>280506091.0322327</v>
      </c>
      <c r="AQ100" s="53">
        <f>'Temp Relocation Housing Costs'!AI100+'Temp Relocation Living Costs'!AI100</f>
        <v>529516791.81768459</v>
      </c>
      <c r="AR100" s="53">
        <f>'Temp Relocation Housing Costs'!AJ100+'Temp Relocation Living Costs'!AJ100</f>
        <v>418556287.84015906</v>
      </c>
      <c r="AS100" s="53">
        <f>'Temp Relocation Housing Costs'!AK100+'Temp Relocation Living Costs'!AK100</f>
        <v>188818654.81767437</v>
      </c>
      <c r="AT100" s="53">
        <f>'Temp Relocation Housing Costs'!AL100+'Temp Relocation Living Costs'!AL100</f>
        <v>119138145.51408686</v>
      </c>
      <c r="AU100" s="53">
        <f>'Temp Relocation Housing Costs'!AM100+'Temp Relocation Living Costs'!AM100</f>
        <v>62993519.758983858</v>
      </c>
      <c r="AW100" s="68">
        <v>2119</v>
      </c>
      <c r="AX100" s="55">
        <f t="shared" si="14"/>
        <v>0</v>
      </c>
      <c r="AY100" s="56">
        <f t="shared" si="15"/>
        <v>1701418.338119193</v>
      </c>
      <c r="AZ100" s="57">
        <f t="shared" si="16"/>
        <v>1599529490.7808216</v>
      </c>
      <c r="BA100" s="58">
        <f t="shared" si="17"/>
        <v>1601230909.1189408</v>
      </c>
    </row>
    <row r="101" spans="1:53" x14ac:dyDescent="0.35">
      <c r="A101">
        <v>2120</v>
      </c>
      <c r="B101" s="51">
        <f>'Temp Relocation Housing Costs'!B101+'Temp Relocation Living Costs'!B101</f>
        <v>0</v>
      </c>
      <c r="C101" s="51">
        <f>'Temp Relocation Housing Costs'!C101+'Temp Relocation Living Costs'!C101</f>
        <v>0</v>
      </c>
      <c r="D101" s="51">
        <f>'Temp Relocation Housing Costs'!D101+'Temp Relocation Living Costs'!D101</f>
        <v>0</v>
      </c>
      <c r="E101" s="51">
        <f>'Temp Relocation Housing Costs'!E101+'Temp Relocation Living Costs'!E101</f>
        <v>0</v>
      </c>
      <c r="F101" s="51">
        <f>'Temp Relocation Housing Costs'!F101+'Temp Relocation Living Costs'!F101</f>
        <v>0</v>
      </c>
      <c r="G101" s="51">
        <f>'Temp Relocation Housing Costs'!G101+'Temp Relocation Living Costs'!G101</f>
        <v>0</v>
      </c>
      <c r="H101" s="52">
        <f>'Temp Relocation Housing Costs'!H101+'Temp Relocation Living Costs'!H101</f>
        <v>385847.42366227141</v>
      </c>
      <c r="I101" s="52">
        <f>'Temp Relocation Housing Costs'!I101+'Temp Relocation Living Costs'!I101</f>
        <v>442920.17733276915</v>
      </c>
      <c r="J101" s="52">
        <f>'Temp Relocation Housing Costs'!J101+'Temp Relocation Living Costs'!J101</f>
        <v>305101.12724152446</v>
      </c>
      <c r="K101" s="52">
        <f>'Temp Relocation Housing Costs'!K101+'Temp Relocation Living Costs'!K101</f>
        <v>275258.5710025751</v>
      </c>
      <c r="L101" s="52">
        <f>'Temp Relocation Housing Costs'!L101+'Temp Relocation Living Costs'!L101</f>
        <v>226723.43412048658</v>
      </c>
      <c r="M101" s="52">
        <f>'Temp Relocation Housing Costs'!M101+'Temp Relocation Living Costs'!M101</f>
        <v>96292.437996908324</v>
      </c>
      <c r="N101" s="53">
        <f>'Temp Relocation Housing Costs'!N101+'Temp Relocation Living Costs'!N101</f>
        <v>289856010.13735008</v>
      </c>
      <c r="O101" s="53">
        <f>'Temp Relocation Housing Costs'!O101+'Temp Relocation Living Costs'!O101</f>
        <v>557822459.42032075</v>
      </c>
      <c r="P101" s="53">
        <f>'Temp Relocation Housing Costs'!P101+'Temp Relocation Living Costs'!P101</f>
        <v>445610235.31965125</v>
      </c>
      <c r="Q101" s="53">
        <f>'Temp Relocation Housing Costs'!Q101+'Temp Relocation Living Costs'!Q101</f>
        <v>182113526.49548349</v>
      </c>
      <c r="R101" s="53">
        <f>'Temp Relocation Housing Costs'!R101+'Temp Relocation Living Costs'!R101</f>
        <v>117001752.57627253</v>
      </c>
      <c r="S101" s="53">
        <f>'Temp Relocation Housing Costs'!S101+'Temp Relocation Living Costs'!S101</f>
        <v>66256253.566878527</v>
      </c>
      <c r="U101" s="68">
        <v>2120</v>
      </c>
      <c r="V101" s="55">
        <f t="shared" si="9"/>
        <v>0</v>
      </c>
      <c r="W101" s="56">
        <f t="shared" si="10"/>
        <v>1732143.1713565348</v>
      </c>
      <c r="X101" s="57">
        <f t="shared" si="11"/>
        <v>1658660237.5159566</v>
      </c>
      <c r="Y101" s="58">
        <f t="shared" si="12"/>
        <v>1660392380.6873131</v>
      </c>
      <c r="Z101" s="96">
        <f t="shared" si="13"/>
        <v>8265542.0583320092</v>
      </c>
      <c r="AC101">
        <v>2120</v>
      </c>
      <c r="AD101" s="51">
        <f>'Temp Relocation Housing Costs'!V101+'Temp Relocation Living Costs'!V101</f>
        <v>0</v>
      </c>
      <c r="AE101" s="51">
        <f>'Temp Relocation Housing Costs'!W101+'Temp Relocation Living Costs'!W101</f>
        <v>0</v>
      </c>
      <c r="AF101" s="51">
        <f>'Temp Relocation Housing Costs'!X101+'Temp Relocation Living Costs'!X101</f>
        <v>0</v>
      </c>
      <c r="AG101" s="51">
        <f>'Temp Relocation Housing Costs'!Y101+'Temp Relocation Living Costs'!Y101</f>
        <v>0</v>
      </c>
      <c r="AH101" s="51">
        <f>'Temp Relocation Housing Costs'!Z101+'Temp Relocation Living Costs'!Z101</f>
        <v>0</v>
      </c>
      <c r="AI101" s="51">
        <f>'Temp Relocation Housing Costs'!AA101+'Temp Relocation Living Costs'!AA101</f>
        <v>0</v>
      </c>
      <c r="AJ101" s="52">
        <f>'Temp Relocation Housing Costs'!AB101+'Temp Relocation Living Costs'!AB101</f>
        <v>359214.56427974324</v>
      </c>
      <c r="AK101" s="52">
        <f>'Temp Relocation Housing Costs'!AC101+'Temp Relocation Living Costs'!AC101</f>
        <v>404471.15153808042</v>
      </c>
      <c r="AL101" s="52">
        <f>'Temp Relocation Housing Costs'!AD101+'Temp Relocation Living Costs'!AD101</f>
        <v>275689.90946357342</v>
      </c>
      <c r="AM101" s="52">
        <f>'Temp Relocation Housing Costs'!AE101+'Temp Relocation Living Costs'!AE101</f>
        <v>274550.28042691259</v>
      </c>
      <c r="AN101" s="52">
        <f>'Temp Relocation Housing Costs'!AF101+'Temp Relocation Living Costs'!AF101</f>
        <v>222092.15864860523</v>
      </c>
      <c r="AO101" s="52">
        <f>'Temp Relocation Housing Costs'!AG101+'Temp Relocation Living Costs'!AG101</f>
        <v>88072.338568246865</v>
      </c>
      <c r="AP101" s="53">
        <f>'Temp Relocation Housing Costs'!AH101+'Temp Relocation Living Costs'!AH101</f>
        <v>269848893.63026762</v>
      </c>
      <c r="AQ101" s="53">
        <f>'Temp Relocation Housing Costs'!AI101+'Temp Relocation Living Costs'!AI101</f>
        <v>509398993.45797688</v>
      </c>
      <c r="AR101" s="53">
        <f>'Temp Relocation Housing Costs'!AJ101+'Temp Relocation Living Costs'!AJ101</f>
        <v>402654184.01442164</v>
      </c>
      <c r="AS101" s="53">
        <f>'Temp Relocation Housing Costs'!AK101+'Temp Relocation Living Costs'!AK101</f>
        <v>181644915.13109404</v>
      </c>
      <c r="AT101" s="53">
        <f>'Temp Relocation Housing Costs'!AL101+'Temp Relocation Living Costs'!AL101</f>
        <v>114611759.90094252</v>
      </c>
      <c r="AU101" s="53">
        <f>'Temp Relocation Housing Costs'!AM101+'Temp Relocation Living Costs'!AM101</f>
        <v>60600222.79831668</v>
      </c>
      <c r="AW101" s="68">
        <v>2120</v>
      </c>
      <c r="AX101" s="55">
        <f t="shared" si="14"/>
        <v>0</v>
      </c>
      <c r="AY101" s="56">
        <f t="shared" si="15"/>
        <v>1624090.4029251619</v>
      </c>
      <c r="AZ101" s="57">
        <f t="shared" si="16"/>
        <v>1538758968.9330194</v>
      </c>
      <c r="BA101" s="58">
        <f t="shared" si="17"/>
        <v>1540383059.3359447</v>
      </c>
    </row>
    <row r="102" spans="1:53" x14ac:dyDescent="0.35">
      <c r="A102">
        <v>2121</v>
      </c>
      <c r="B102" s="51">
        <f>'Temp Relocation Housing Costs'!B102+'Temp Relocation Living Costs'!B102</f>
        <v>0</v>
      </c>
      <c r="C102" s="51">
        <f>'Temp Relocation Housing Costs'!C102+'Temp Relocation Living Costs'!C102</f>
        <v>0</v>
      </c>
      <c r="D102" s="51">
        <f>'Temp Relocation Housing Costs'!D102+'Temp Relocation Living Costs'!D102</f>
        <v>0</v>
      </c>
      <c r="E102" s="51">
        <f>'Temp Relocation Housing Costs'!E102+'Temp Relocation Living Costs'!E102</f>
        <v>0</v>
      </c>
      <c r="F102" s="51">
        <f>'Temp Relocation Housing Costs'!F102+'Temp Relocation Living Costs'!F102</f>
        <v>0</v>
      </c>
      <c r="G102" s="51">
        <f>'Temp Relocation Housing Costs'!G102+'Temp Relocation Living Costs'!G102</f>
        <v>0</v>
      </c>
      <c r="H102" s="52">
        <f>'Temp Relocation Housing Costs'!H102+'Temp Relocation Living Costs'!H102</f>
        <v>388175.37635569734</v>
      </c>
      <c r="I102" s="52">
        <f>'Temp Relocation Housing Costs'!I102+'Temp Relocation Living Costs'!I102</f>
        <v>445592.4699452424</v>
      </c>
      <c r="J102" s="52">
        <f>'Temp Relocation Housing Costs'!J102+'Temp Relocation Living Costs'!J102</f>
        <v>306941.90923816903</v>
      </c>
      <c r="K102" s="52">
        <f>'Temp Relocation Housing Costs'!K102+'Temp Relocation Living Costs'!K102</f>
        <v>276919.30240171723</v>
      </c>
      <c r="L102" s="52">
        <f>'Temp Relocation Housing Costs'!L102+'Temp Relocation Living Costs'!L102</f>
        <v>228091.33603392669</v>
      </c>
      <c r="M102" s="52">
        <f>'Temp Relocation Housing Costs'!M102+'Temp Relocation Living Costs'!M102</f>
        <v>96873.404012603831</v>
      </c>
      <c r="N102" s="53">
        <f>'Temp Relocation Housing Costs'!N102+'Temp Relocation Living Costs'!N102</f>
        <v>293882646.97482139</v>
      </c>
      <c r="O102" s="53">
        <f>'Temp Relocation Housing Costs'!O102+'Temp Relocation Living Costs'!O102</f>
        <v>565571646.5522567</v>
      </c>
      <c r="P102" s="53">
        <f>'Temp Relocation Housing Costs'!P102+'Temp Relocation Living Costs'!P102</f>
        <v>451800586.82501435</v>
      </c>
      <c r="Q102" s="53">
        <f>'Temp Relocation Housing Costs'!Q102+'Temp Relocation Living Costs'!Q102</f>
        <v>184643420.67998233</v>
      </c>
      <c r="R102" s="53">
        <f>'Temp Relocation Housing Costs'!R102+'Temp Relocation Living Costs'!R102</f>
        <v>118627123.62429413</v>
      </c>
      <c r="S102" s="53">
        <f>'Temp Relocation Housing Costs'!S102+'Temp Relocation Living Costs'!S102</f>
        <v>67176675.645409197</v>
      </c>
      <c r="U102" s="68">
        <v>2121</v>
      </c>
      <c r="V102" s="55">
        <f t="shared" si="9"/>
        <v>0</v>
      </c>
      <c r="W102" s="56">
        <f t="shared" si="10"/>
        <v>1742593.7979873565</v>
      </c>
      <c r="X102" s="57">
        <f t="shared" si="11"/>
        <v>1681702100.3017781</v>
      </c>
      <c r="Y102" s="58">
        <f t="shared" si="12"/>
        <v>1683444694.0997655</v>
      </c>
      <c r="Z102" s="96">
        <f t="shared" si="13"/>
        <v>7938895.4005911592</v>
      </c>
      <c r="AC102">
        <v>2121</v>
      </c>
      <c r="AD102" s="51">
        <f>'Temp Relocation Housing Costs'!V102+'Temp Relocation Living Costs'!V102</f>
        <v>0</v>
      </c>
      <c r="AE102" s="51">
        <f>'Temp Relocation Housing Costs'!W102+'Temp Relocation Living Costs'!W102</f>
        <v>0</v>
      </c>
      <c r="AF102" s="51">
        <f>'Temp Relocation Housing Costs'!X102+'Temp Relocation Living Costs'!X102</f>
        <v>0</v>
      </c>
      <c r="AG102" s="51">
        <f>'Temp Relocation Housing Costs'!Y102+'Temp Relocation Living Costs'!Y102</f>
        <v>0</v>
      </c>
      <c r="AH102" s="51">
        <f>'Temp Relocation Housing Costs'!Z102+'Temp Relocation Living Costs'!Z102</f>
        <v>0</v>
      </c>
      <c r="AI102" s="51">
        <f>'Temp Relocation Housing Costs'!AA102+'Temp Relocation Living Costs'!AA102</f>
        <v>0</v>
      </c>
      <c r="AJ102" s="52">
        <f>'Temp Relocation Housing Costs'!AB102+'Temp Relocation Living Costs'!AB102</f>
        <v>361381.83160135907</v>
      </c>
      <c r="AK102" s="52">
        <f>'Temp Relocation Housing Costs'!AC102+'Temp Relocation Living Costs'!AC102</f>
        <v>406911.46770683711</v>
      </c>
      <c r="AL102" s="52">
        <f>'Temp Relocation Housing Costs'!AD102+'Temp Relocation Living Costs'!AD102</f>
        <v>277353.24327877548</v>
      </c>
      <c r="AM102" s="52">
        <f>'Temp Relocation Housing Costs'!AE102+'Temp Relocation Living Costs'!AE102</f>
        <v>276206.73846085323</v>
      </c>
      <c r="AN102" s="52">
        <f>'Temp Relocation Housing Costs'!AF102+'Temp Relocation Living Costs'!AF102</f>
        <v>223432.11845449815</v>
      </c>
      <c r="AO102" s="52">
        <f>'Temp Relocation Housing Costs'!AG102+'Temp Relocation Living Costs'!AG102</f>
        <v>88603.709844074605</v>
      </c>
      <c r="AP102" s="53">
        <f>'Temp Relocation Housing Costs'!AH102+'Temp Relocation Living Costs'!AH102</f>
        <v>273597594.56328475</v>
      </c>
      <c r="AQ102" s="53">
        <f>'Temp Relocation Housing Costs'!AI102+'Temp Relocation Living Costs'!AI102</f>
        <v>516475488.96019769</v>
      </c>
      <c r="AR102" s="53">
        <f>'Temp Relocation Housing Costs'!AJ102+'Temp Relocation Living Costs'!AJ102</f>
        <v>408247796.40612638</v>
      </c>
      <c r="AS102" s="53">
        <f>'Temp Relocation Housing Costs'!AK102+'Temp Relocation Living Costs'!AK102</f>
        <v>184168299.43580315</v>
      </c>
      <c r="AT102" s="53">
        <f>'Temp Relocation Housing Costs'!AL102+'Temp Relocation Living Costs'!AL102</f>
        <v>116203929.52408007</v>
      </c>
      <c r="AU102" s="53">
        <f>'Temp Relocation Housing Costs'!AM102+'Temp Relocation Living Costs'!AM102</f>
        <v>61442072.133657493</v>
      </c>
      <c r="AW102" s="68">
        <v>2121</v>
      </c>
      <c r="AX102" s="55">
        <f t="shared" si="14"/>
        <v>0</v>
      </c>
      <c r="AY102" s="56">
        <f t="shared" si="15"/>
        <v>1633889.1093463977</v>
      </c>
      <c r="AZ102" s="57">
        <f t="shared" si="16"/>
        <v>1560135181.0231495</v>
      </c>
      <c r="BA102" s="58">
        <f t="shared" si="17"/>
        <v>1561769070.1324959</v>
      </c>
    </row>
    <row r="103" spans="1:53" x14ac:dyDescent="0.35">
      <c r="A103">
        <v>2122</v>
      </c>
      <c r="B103" s="51">
        <f>'Temp Relocation Housing Costs'!B103+'Temp Relocation Living Costs'!B103</f>
        <v>0</v>
      </c>
      <c r="C103" s="51">
        <f>'Temp Relocation Housing Costs'!C103+'Temp Relocation Living Costs'!C103</f>
        <v>0</v>
      </c>
      <c r="D103" s="51">
        <f>'Temp Relocation Housing Costs'!D103+'Temp Relocation Living Costs'!D103</f>
        <v>0</v>
      </c>
      <c r="E103" s="51">
        <f>'Temp Relocation Housing Costs'!E103+'Temp Relocation Living Costs'!E103</f>
        <v>0</v>
      </c>
      <c r="F103" s="51">
        <f>'Temp Relocation Housing Costs'!F103+'Temp Relocation Living Costs'!F103</f>
        <v>0</v>
      </c>
      <c r="G103" s="51">
        <f>'Temp Relocation Housing Costs'!G103+'Temp Relocation Living Costs'!G103</f>
        <v>0</v>
      </c>
      <c r="H103" s="52">
        <f>'Temp Relocation Housing Costs'!H103+'Temp Relocation Living Costs'!H103</f>
        <v>390517.37440335</v>
      </c>
      <c r="I103" s="52">
        <f>'Temp Relocation Housing Costs'!I103+'Temp Relocation Living Costs'!I103</f>
        <v>448280.88543531788</v>
      </c>
      <c r="J103" s="52">
        <f>'Temp Relocation Housing Costs'!J103+'Temp Relocation Living Costs'!J103</f>
        <v>308793.79731754039</v>
      </c>
      <c r="K103" s="52">
        <f>'Temp Relocation Housing Costs'!K103+'Temp Relocation Living Costs'!K103</f>
        <v>278590.05357524834</v>
      </c>
      <c r="L103" s="52">
        <f>'Temp Relocation Housing Costs'!L103+'Temp Relocation Living Costs'!L103</f>
        <v>229467.49097887217</v>
      </c>
      <c r="M103" s="52">
        <f>'Temp Relocation Housing Costs'!M103+'Temp Relocation Living Costs'!M103</f>
        <v>97457.875199820774</v>
      </c>
      <c r="N103" s="53">
        <f>'Temp Relocation Housing Costs'!N103+'Temp Relocation Living Costs'!N103</f>
        <v>297965221.25589848</v>
      </c>
      <c r="O103" s="53">
        <f>'Temp Relocation Housing Costs'!O103+'Temp Relocation Living Costs'!O103</f>
        <v>573428484.24610841</v>
      </c>
      <c r="P103" s="53">
        <f>'Temp Relocation Housing Costs'!P103+'Temp Relocation Living Costs'!P103</f>
        <v>458076933.7782436</v>
      </c>
      <c r="Q103" s="53">
        <f>'Temp Relocation Housing Costs'!Q103+'Temp Relocation Living Costs'!Q103</f>
        <v>187208459.78044605</v>
      </c>
      <c r="R103" s="53">
        <f>'Temp Relocation Housing Costs'!R103+'Temp Relocation Living Costs'!R103</f>
        <v>120275074.08660299</v>
      </c>
      <c r="S103" s="53">
        <f>'Temp Relocation Housing Costs'!S103+'Temp Relocation Living Costs'!S103</f>
        <v>68109884.091369957</v>
      </c>
      <c r="U103" s="68">
        <v>2122</v>
      </c>
      <c r="V103" s="55">
        <f t="shared" si="9"/>
        <v>0</v>
      </c>
      <c r="W103" s="56">
        <f t="shared" si="10"/>
        <v>1753107.4769101499</v>
      </c>
      <c r="X103" s="57">
        <f t="shared" si="11"/>
        <v>1705064057.2386694</v>
      </c>
      <c r="Y103" s="58">
        <f t="shared" si="12"/>
        <v>1706817164.7155795</v>
      </c>
      <c r="Z103" s="96">
        <f t="shared" si="13"/>
        <v>7625157.997214268</v>
      </c>
      <c r="AC103">
        <v>2122</v>
      </c>
      <c r="AD103" s="51">
        <f>'Temp Relocation Housing Costs'!V103+'Temp Relocation Living Costs'!V103</f>
        <v>0</v>
      </c>
      <c r="AE103" s="51">
        <f>'Temp Relocation Housing Costs'!W103+'Temp Relocation Living Costs'!W103</f>
        <v>0</v>
      </c>
      <c r="AF103" s="51">
        <f>'Temp Relocation Housing Costs'!X103+'Temp Relocation Living Costs'!X103</f>
        <v>0</v>
      </c>
      <c r="AG103" s="51">
        <f>'Temp Relocation Housing Costs'!Y103+'Temp Relocation Living Costs'!Y103</f>
        <v>0</v>
      </c>
      <c r="AH103" s="51">
        <f>'Temp Relocation Housing Costs'!Z103+'Temp Relocation Living Costs'!Z103</f>
        <v>0</v>
      </c>
      <c r="AI103" s="51">
        <f>'Temp Relocation Housing Costs'!AA103+'Temp Relocation Living Costs'!AA103</f>
        <v>0</v>
      </c>
      <c r="AJ103" s="52">
        <f>'Temp Relocation Housing Costs'!AB103+'Temp Relocation Living Costs'!AB103</f>
        <v>363562.17480605521</v>
      </c>
      <c r="AK103" s="52">
        <f>'Temp Relocation Housing Costs'!AC103+'Temp Relocation Living Costs'!AC103</f>
        <v>409366.50715803524</v>
      </c>
      <c r="AL103" s="52">
        <f>'Temp Relocation Housing Costs'!AD103+'Temp Relocation Living Costs'!AD103</f>
        <v>279026.61256965459</v>
      </c>
      <c r="AM103" s="52">
        <f>'Temp Relocation Housing Costs'!AE103+'Temp Relocation Living Costs'!AE103</f>
        <v>277873.1904864735</v>
      </c>
      <c r="AN103" s="52">
        <f>'Temp Relocation Housing Costs'!AF103+'Temp Relocation Living Costs'!AF103</f>
        <v>224780.16270737175</v>
      </c>
      <c r="AO103" s="52">
        <f>'Temp Relocation Housing Costs'!AG103+'Temp Relocation Living Costs'!AG103</f>
        <v>89138.287068981997</v>
      </c>
      <c r="AP103" s="53">
        <f>'Temp Relocation Housing Costs'!AH103+'Temp Relocation Living Costs'!AH103</f>
        <v>277398371.89541596</v>
      </c>
      <c r="AQ103" s="53">
        <f>'Temp Relocation Housing Costs'!AI103+'Temp Relocation Living Costs'!AI103</f>
        <v>523650290.09167218</v>
      </c>
      <c r="AR103" s="53">
        <f>'Temp Relocation Housing Costs'!AJ103+'Temp Relocation Living Costs'!AJ103</f>
        <v>413919114.43415844</v>
      </c>
      <c r="AS103" s="53">
        <f>'Temp Relocation Housing Costs'!AK103+'Temp Relocation Living Costs'!AK103</f>
        <v>186726738.22218964</v>
      </c>
      <c r="AT103" s="53">
        <f>'Temp Relocation Housing Costs'!AL103+'Temp Relocation Living Costs'!AL103</f>
        <v>117818217.33221918</v>
      </c>
      <c r="AU103" s="53">
        <f>'Temp Relocation Housing Costs'!AM103+'Temp Relocation Living Costs'!AM103</f>
        <v>62295616.315496989</v>
      </c>
      <c r="AW103" s="68">
        <v>2122</v>
      </c>
      <c r="AX103" s="55">
        <f t="shared" si="14"/>
        <v>0</v>
      </c>
      <c r="AY103" s="56">
        <f t="shared" si="15"/>
        <v>1643746.934796572</v>
      </c>
      <c r="AZ103" s="57">
        <f t="shared" si="16"/>
        <v>1581808348.2911522</v>
      </c>
      <c r="BA103" s="58">
        <f t="shared" si="17"/>
        <v>1583452095.2259488</v>
      </c>
    </row>
    <row r="104" spans="1:53" x14ac:dyDescent="0.35">
      <c r="A104">
        <v>2123</v>
      </c>
      <c r="B104" s="51">
        <f>'Temp Relocation Housing Costs'!B104+'Temp Relocation Living Costs'!B104</f>
        <v>0</v>
      </c>
      <c r="C104" s="51">
        <f>'Temp Relocation Housing Costs'!C104+'Temp Relocation Living Costs'!C104</f>
        <v>0</v>
      </c>
      <c r="D104" s="51">
        <f>'Temp Relocation Housing Costs'!D104+'Temp Relocation Living Costs'!D104</f>
        <v>0</v>
      </c>
      <c r="E104" s="51">
        <f>'Temp Relocation Housing Costs'!E104+'Temp Relocation Living Costs'!E104</f>
        <v>0</v>
      </c>
      <c r="F104" s="51">
        <f>'Temp Relocation Housing Costs'!F104+'Temp Relocation Living Costs'!F104</f>
        <v>0</v>
      </c>
      <c r="G104" s="51">
        <f>'Temp Relocation Housing Costs'!G104+'Temp Relocation Living Costs'!G104</f>
        <v>0</v>
      </c>
      <c r="H104" s="52">
        <f>'Temp Relocation Housing Costs'!H104+'Temp Relocation Living Costs'!H104</f>
        <v>392873.50254577253</v>
      </c>
      <c r="I104" s="52">
        <f>'Temp Relocation Housing Costs'!I104+'Temp Relocation Living Costs'!I104</f>
        <v>450985.52107796475</v>
      </c>
      <c r="J104" s="52">
        <f>'Temp Relocation Housing Costs'!J104+'Temp Relocation Living Costs'!J104</f>
        <v>310656.85848652665</v>
      </c>
      <c r="K104" s="52">
        <f>'Temp Relocation Housing Costs'!K104+'Temp Relocation Living Costs'!K104</f>
        <v>280270.884975978</v>
      </c>
      <c r="L104" s="52">
        <f>'Temp Relocation Housing Costs'!L104+'Temp Relocation Living Costs'!L104</f>
        <v>230851.94874875361</v>
      </c>
      <c r="M104" s="52">
        <f>'Temp Relocation Housing Costs'!M104+'Temp Relocation Living Costs'!M104</f>
        <v>98045.872706486945</v>
      </c>
      <c r="N104" s="53">
        <f>'Temp Relocation Housing Costs'!N104+'Temp Relocation Living Costs'!N104</f>
        <v>302104510.05527765</v>
      </c>
      <c r="O104" s="53">
        <f>'Temp Relocation Housing Costs'!O104+'Temp Relocation Living Costs'!O104</f>
        <v>581394467.96756554</v>
      </c>
      <c r="P104" s="53">
        <f>'Temp Relocation Housing Costs'!P104+'Temp Relocation Living Costs'!P104</f>
        <v>464440470.81538606</v>
      </c>
      <c r="Q104" s="53">
        <f>'Temp Relocation Housing Costs'!Q104+'Temp Relocation Living Costs'!Q104</f>
        <v>189809132.02485114</v>
      </c>
      <c r="R104" s="53">
        <f>'Temp Relocation Housing Costs'!R104+'Temp Relocation Living Costs'!R104</f>
        <v>121945917.63308389</v>
      </c>
      <c r="S104" s="53">
        <f>'Temp Relocation Housing Costs'!S104+'Temp Relocation Living Costs'!S104</f>
        <v>69056056.531086639</v>
      </c>
      <c r="U104" s="68">
        <v>2123</v>
      </c>
      <c r="V104" s="55">
        <f t="shared" si="9"/>
        <v>0</v>
      </c>
      <c r="W104" s="56">
        <f t="shared" si="10"/>
        <v>1763684.5885414823</v>
      </c>
      <c r="X104" s="57">
        <f t="shared" si="11"/>
        <v>1728750555.0272508</v>
      </c>
      <c r="Y104" s="58">
        <f t="shared" si="12"/>
        <v>1730514239.6157923</v>
      </c>
      <c r="Z104" s="96">
        <f t="shared" si="13"/>
        <v>7323819.6450046338</v>
      </c>
      <c r="AC104">
        <v>2123</v>
      </c>
      <c r="AD104" s="51">
        <f>'Temp Relocation Housing Costs'!V104+'Temp Relocation Living Costs'!V104</f>
        <v>0</v>
      </c>
      <c r="AE104" s="51">
        <f>'Temp Relocation Housing Costs'!W104+'Temp Relocation Living Costs'!W104</f>
        <v>0</v>
      </c>
      <c r="AF104" s="51">
        <f>'Temp Relocation Housing Costs'!X104+'Temp Relocation Living Costs'!X104</f>
        <v>0</v>
      </c>
      <c r="AG104" s="51">
        <f>'Temp Relocation Housing Costs'!Y104+'Temp Relocation Living Costs'!Y104</f>
        <v>0</v>
      </c>
      <c r="AH104" s="51">
        <f>'Temp Relocation Housing Costs'!Z104+'Temp Relocation Living Costs'!Z104</f>
        <v>0</v>
      </c>
      <c r="AI104" s="51">
        <f>'Temp Relocation Housing Costs'!AA104+'Temp Relocation Living Costs'!AA104</f>
        <v>0</v>
      </c>
      <c r="AJ104" s="52">
        <f>'Temp Relocation Housing Costs'!AB104+'Temp Relocation Living Costs'!AB104</f>
        <v>365755.67278521589</v>
      </c>
      <c r="AK104" s="52">
        <f>'Temp Relocation Housing Costs'!AC104+'Temp Relocation Living Costs'!AC104</f>
        <v>411836.35872239614</v>
      </c>
      <c r="AL104" s="52">
        <f>'Temp Relocation Housing Costs'!AD104+'Temp Relocation Living Costs'!AD104</f>
        <v>280710.07788375131</v>
      </c>
      <c r="AM104" s="52">
        <f>'Temp Relocation Housing Costs'!AE104+'Temp Relocation Living Costs'!AE104</f>
        <v>279549.69680102664</v>
      </c>
      <c r="AN104" s="52">
        <f>'Temp Relocation Housing Costs'!AF104+'Temp Relocation Living Costs'!AF104</f>
        <v>226136.34018352715</v>
      </c>
      <c r="AO104" s="52">
        <f>'Temp Relocation Housing Costs'!AG104+'Temp Relocation Living Costs'!AG104</f>
        <v>89676.089585583075</v>
      </c>
      <c r="AP104" s="53">
        <f>'Temp Relocation Housing Costs'!AH104+'Temp Relocation Living Costs'!AH104</f>
        <v>281251949.06429827</v>
      </c>
      <c r="AQ104" s="53">
        <f>'Temp Relocation Housing Costs'!AI104+'Temp Relocation Living Costs'!AI104</f>
        <v>530924762.49966699</v>
      </c>
      <c r="AR104" s="53">
        <f>'Temp Relocation Housing Costs'!AJ104+'Temp Relocation Living Costs'!AJ104</f>
        <v>419669217.57372862</v>
      </c>
      <c r="AS104" s="53">
        <f>'Temp Relocation Housing Costs'!AK104+'Temp Relocation Living Costs'!AK104</f>
        <v>189320718.46193022</v>
      </c>
      <c r="AT104" s="53">
        <f>'Temp Relocation Housing Costs'!AL104+'Temp Relocation Living Costs'!AL104</f>
        <v>119454930.58791575</v>
      </c>
      <c r="AU104" s="53">
        <f>'Temp Relocation Housing Costs'!AM104+'Temp Relocation Living Costs'!AM104</f>
        <v>63161017.806913704</v>
      </c>
      <c r="AW104" s="68">
        <v>2123</v>
      </c>
      <c r="AX104" s="55">
        <f t="shared" si="14"/>
        <v>0</v>
      </c>
      <c r="AY104" s="56">
        <f t="shared" si="15"/>
        <v>1653664.2359615001</v>
      </c>
      <c r="AZ104" s="57">
        <f t="shared" si="16"/>
        <v>1603782595.9944534</v>
      </c>
      <c r="BA104" s="58">
        <f t="shared" si="17"/>
        <v>1605436260.2304149</v>
      </c>
    </row>
    <row r="105" spans="1:53" x14ac:dyDescent="0.35">
      <c r="A105">
        <v>2124</v>
      </c>
      <c r="B105" s="51">
        <f>'Temp Relocation Housing Costs'!B105+'Temp Relocation Living Costs'!B105</f>
        <v>0</v>
      </c>
      <c r="C105" s="51">
        <f>'Temp Relocation Housing Costs'!C105+'Temp Relocation Living Costs'!C105</f>
        <v>0</v>
      </c>
      <c r="D105" s="51">
        <f>'Temp Relocation Housing Costs'!D105+'Temp Relocation Living Costs'!D105</f>
        <v>0</v>
      </c>
      <c r="E105" s="51">
        <f>'Temp Relocation Housing Costs'!E105+'Temp Relocation Living Costs'!E105</f>
        <v>0</v>
      </c>
      <c r="F105" s="51">
        <f>'Temp Relocation Housing Costs'!F105+'Temp Relocation Living Costs'!F105</f>
        <v>0</v>
      </c>
      <c r="G105" s="51">
        <f>'Temp Relocation Housing Costs'!G105+'Temp Relocation Living Costs'!G105</f>
        <v>0</v>
      </c>
      <c r="H105" s="52">
        <f>'Temp Relocation Housing Costs'!H105+'Temp Relocation Living Costs'!H105</f>
        <v>395243.84603477718</v>
      </c>
      <c r="I105" s="52">
        <f>'Temp Relocation Housing Costs'!I105+'Temp Relocation Living Costs'!I105</f>
        <v>453706.4747350468</v>
      </c>
      <c r="J105" s="52">
        <f>'Temp Relocation Housing Costs'!J105+'Temp Relocation Living Costs'!J105</f>
        <v>312531.16015629226</v>
      </c>
      <c r="K105" s="52">
        <f>'Temp Relocation Housing Costs'!K105+'Temp Relocation Living Costs'!K105</f>
        <v>281961.85742144851</v>
      </c>
      <c r="L105" s="52">
        <f>'Temp Relocation Housing Costs'!L105+'Temp Relocation Living Costs'!L105</f>
        <v>232244.75943742276</v>
      </c>
      <c r="M105" s="52">
        <f>'Temp Relocation Housing Costs'!M105+'Temp Relocation Living Costs'!M105</f>
        <v>98637.417808123122</v>
      </c>
      <c r="N105" s="53">
        <f>'Temp Relocation Housing Costs'!N105+'Temp Relocation Living Costs'!N105</f>
        <v>306301301.24266177</v>
      </c>
      <c r="O105" s="53">
        <f>'Temp Relocation Housing Costs'!O105+'Temp Relocation Living Costs'!O105</f>
        <v>589471113.95710647</v>
      </c>
      <c r="P105" s="53">
        <f>'Temp Relocation Housing Costs'!P105+'Temp Relocation Living Costs'!P105</f>
        <v>470892409.16819632</v>
      </c>
      <c r="Q105" s="53">
        <f>'Temp Relocation Housing Costs'!Q105+'Temp Relocation Living Costs'!Q105</f>
        <v>192445932.42356473</v>
      </c>
      <c r="R105" s="53">
        <f>'Temp Relocation Housing Costs'!R105+'Temp Relocation Living Costs'!R105</f>
        <v>123639972.29107744</v>
      </c>
      <c r="S105" s="53">
        <f>'Temp Relocation Housing Costs'!S105+'Temp Relocation Living Costs'!S105</f>
        <v>70015373.0584438</v>
      </c>
      <c r="U105" s="68">
        <v>2124</v>
      </c>
      <c r="V105" s="55">
        <f t="shared" si="9"/>
        <v>0</v>
      </c>
      <c r="W105" s="56">
        <f t="shared" si="10"/>
        <v>1774325.5155931106</v>
      </c>
      <c r="X105" s="57">
        <f t="shared" si="11"/>
        <v>1752766102.1410506</v>
      </c>
      <c r="Y105" s="58">
        <f t="shared" si="12"/>
        <v>1754540427.6566436</v>
      </c>
      <c r="Z105" s="96">
        <f t="shared" si="13"/>
        <v>7034390.3062125016</v>
      </c>
      <c r="AC105">
        <v>2124</v>
      </c>
      <c r="AD105" s="51">
        <f>'Temp Relocation Housing Costs'!V105+'Temp Relocation Living Costs'!V105</f>
        <v>0</v>
      </c>
      <c r="AE105" s="51">
        <f>'Temp Relocation Housing Costs'!W105+'Temp Relocation Living Costs'!W105</f>
        <v>0</v>
      </c>
      <c r="AF105" s="51">
        <f>'Temp Relocation Housing Costs'!X105+'Temp Relocation Living Costs'!X105</f>
        <v>0</v>
      </c>
      <c r="AG105" s="51">
        <f>'Temp Relocation Housing Costs'!Y105+'Temp Relocation Living Costs'!Y105</f>
        <v>0</v>
      </c>
      <c r="AH105" s="51">
        <f>'Temp Relocation Housing Costs'!Z105+'Temp Relocation Living Costs'!Z105</f>
        <v>0</v>
      </c>
      <c r="AI105" s="51">
        <f>'Temp Relocation Housing Costs'!AA105+'Temp Relocation Living Costs'!AA105</f>
        <v>0</v>
      </c>
      <c r="AJ105" s="52">
        <f>'Temp Relocation Housing Costs'!AB105+'Temp Relocation Living Costs'!AB105</f>
        <v>367962.40490620426</v>
      </c>
      <c r="AK105" s="52">
        <f>'Temp Relocation Housing Costs'!AC105+'Temp Relocation Living Costs'!AC105</f>
        <v>414321.11176658835</v>
      </c>
      <c r="AL105" s="52">
        <f>'Temp Relocation Housing Costs'!AD105+'Temp Relocation Living Costs'!AD105</f>
        <v>282403.70013391122</v>
      </c>
      <c r="AM105" s="52">
        <f>'Temp Relocation Housing Costs'!AE105+'Temp Relocation Living Costs'!AE105</f>
        <v>281236.31806556036</v>
      </c>
      <c r="AN105" s="52">
        <f>'Temp Relocation Housing Costs'!AF105+'Temp Relocation Living Costs'!AF105</f>
        <v>227500.69995354986</v>
      </c>
      <c r="AO105" s="52">
        <f>'Temp Relocation Housing Costs'!AG105+'Temp Relocation Living Costs'!AG105</f>
        <v>90217.136853192627</v>
      </c>
      <c r="AP105" s="53">
        <f>'Temp Relocation Housing Costs'!AH105+'Temp Relocation Living Costs'!AH105</f>
        <v>285159059.55745745</v>
      </c>
      <c r="AQ105" s="53">
        <f>'Temp Relocation Housing Costs'!AI105+'Temp Relocation Living Costs'!AI105</f>
        <v>538300290.80281925</v>
      </c>
      <c r="AR105" s="53">
        <f>'Temp Relocation Housing Costs'!AJ105+'Temp Relocation Living Costs'!AJ105</f>
        <v>425499200.29595792</v>
      </c>
      <c r="AS105" s="53">
        <f>'Temp Relocation Housing Costs'!AK105+'Temp Relocation Living Costs'!AK105</f>
        <v>191950733.89163992</v>
      </c>
      <c r="AT105" s="53">
        <f>'Temp Relocation Housing Costs'!AL105+'Temp Relocation Living Costs'!AL105</f>
        <v>121114380.82217146</v>
      </c>
      <c r="AU105" s="53">
        <f>'Temp Relocation Housing Costs'!AM105+'Temp Relocation Living Costs'!AM105</f>
        <v>64038441.327899098</v>
      </c>
      <c r="AW105" s="68">
        <v>2124</v>
      </c>
      <c r="AX105" s="55">
        <f t="shared" si="14"/>
        <v>0</v>
      </c>
      <c r="AY105" s="56">
        <f t="shared" si="15"/>
        <v>1663641.3716790066</v>
      </c>
      <c r="AZ105" s="57">
        <f t="shared" si="16"/>
        <v>1626062106.6979451</v>
      </c>
      <c r="BA105" s="58">
        <f t="shared" si="17"/>
        <v>1627725748.0696242</v>
      </c>
    </row>
    <row r="106" spans="1:53" x14ac:dyDescent="0.35">
      <c r="A106">
        <v>2125</v>
      </c>
      <c r="B106" s="51">
        <f>'Temp Relocation Housing Costs'!B106+'Temp Relocation Living Costs'!B106</f>
        <v>0</v>
      </c>
      <c r="C106" s="51">
        <f>'Temp Relocation Housing Costs'!C106+'Temp Relocation Living Costs'!C106</f>
        <v>0</v>
      </c>
      <c r="D106" s="51">
        <f>'Temp Relocation Housing Costs'!D106+'Temp Relocation Living Costs'!D106</f>
        <v>0</v>
      </c>
      <c r="E106" s="51">
        <f>'Temp Relocation Housing Costs'!E106+'Temp Relocation Living Costs'!E106</f>
        <v>0</v>
      </c>
      <c r="F106" s="51">
        <f>'Temp Relocation Housing Costs'!F106+'Temp Relocation Living Costs'!F106</f>
        <v>0</v>
      </c>
      <c r="G106" s="51">
        <f>'Temp Relocation Housing Costs'!G106+'Temp Relocation Living Costs'!G106</f>
        <v>0</v>
      </c>
      <c r="H106" s="52">
        <f>'Temp Relocation Housing Costs'!H106+'Temp Relocation Living Costs'!H106</f>
        <v>397628.49063653062</v>
      </c>
      <c r="I106" s="52">
        <f>'Temp Relocation Housing Costs'!I106+'Temp Relocation Living Costs'!I106</f>
        <v>456443.84485886223</v>
      </c>
      <c r="J106" s="52">
        <f>'Temp Relocation Housing Costs'!J106+'Temp Relocation Living Costs'!J106</f>
        <v>314416.7701447166</v>
      </c>
      <c r="K106" s="52">
        <f>'Temp Relocation Housing Costs'!K106+'Temp Relocation Living Costs'!K106</f>
        <v>283663.03209613595</v>
      </c>
      <c r="L106" s="52">
        <f>'Temp Relocation Housing Costs'!L106+'Temp Relocation Living Costs'!L106</f>
        <v>233645.97344096543</v>
      </c>
      <c r="M106" s="52">
        <f>'Temp Relocation Housing Costs'!M106+'Temp Relocation Living Costs'!M106</f>
        <v>99232.531908612727</v>
      </c>
      <c r="N106" s="53">
        <f>'Temp Relocation Housing Costs'!N106+'Temp Relocation Living Costs'!N106</f>
        <v>310556393.63272345</v>
      </c>
      <c r="O106" s="53">
        <f>'Temp Relocation Housing Costs'!O106+'Temp Relocation Living Costs'!O106</f>
        <v>597659959.51859808</v>
      </c>
      <c r="P106" s="53">
        <f>'Temp Relocation Housing Costs'!P106+'Temp Relocation Living Costs'!P106</f>
        <v>477433976.89468139</v>
      </c>
      <c r="Q106" s="53">
        <f>'Temp Relocation Housing Costs'!Q106+'Temp Relocation Living Costs'!Q106</f>
        <v>195119362.86356497</v>
      </c>
      <c r="R106" s="53">
        <f>'Temp Relocation Housing Costs'!R106+'Temp Relocation Living Costs'!R106</f>
        <v>125357560.505913</v>
      </c>
      <c r="S106" s="53">
        <f>'Temp Relocation Housing Costs'!S106+'Temp Relocation Living Costs'!S106</f>
        <v>70988016.269163594</v>
      </c>
      <c r="U106" s="68">
        <v>2125</v>
      </c>
      <c r="V106" s="55">
        <f t="shared" si="9"/>
        <v>0</v>
      </c>
      <c r="W106" s="56">
        <f t="shared" si="10"/>
        <v>1785030.6430858234</v>
      </c>
      <c r="X106" s="57">
        <f t="shared" si="11"/>
        <v>1777115269.6846445</v>
      </c>
      <c r="Y106" s="58">
        <f t="shared" si="12"/>
        <v>1778900300.3277302</v>
      </c>
      <c r="Z106" s="96">
        <f t="shared" si="13"/>
        <v>6756399.3114595991</v>
      </c>
      <c r="AC106">
        <v>2125</v>
      </c>
      <c r="AD106" s="51">
        <f>'Temp Relocation Housing Costs'!V106+'Temp Relocation Living Costs'!V106</f>
        <v>0</v>
      </c>
      <c r="AE106" s="51">
        <f>'Temp Relocation Housing Costs'!W106+'Temp Relocation Living Costs'!W106</f>
        <v>0</v>
      </c>
      <c r="AF106" s="51">
        <f>'Temp Relocation Housing Costs'!X106+'Temp Relocation Living Costs'!X106</f>
        <v>0</v>
      </c>
      <c r="AG106" s="51">
        <f>'Temp Relocation Housing Costs'!Y106+'Temp Relocation Living Costs'!Y106</f>
        <v>0</v>
      </c>
      <c r="AH106" s="51">
        <f>'Temp Relocation Housing Costs'!Z106+'Temp Relocation Living Costs'!Z106</f>
        <v>0</v>
      </c>
      <c r="AI106" s="51">
        <f>'Temp Relocation Housing Costs'!AA106+'Temp Relocation Living Costs'!AA106</f>
        <v>0</v>
      </c>
      <c r="AJ106" s="52">
        <f>'Temp Relocation Housing Costs'!AB106+'Temp Relocation Living Costs'!AB106</f>
        <v>370182.45101523481</v>
      </c>
      <c r="AK106" s="52">
        <f>'Temp Relocation Housing Costs'!AC106+'Temp Relocation Living Costs'!AC106</f>
        <v>416820.85619646043</v>
      </c>
      <c r="AL106" s="52">
        <f>'Temp Relocation Housing Costs'!AD106+'Temp Relocation Living Costs'!AD106</f>
        <v>284107.54060048802</v>
      </c>
      <c r="AM106" s="52">
        <f>'Temp Relocation Housing Costs'!AE106+'Temp Relocation Living Costs'!AE106</f>
        <v>282933.11530711193</v>
      </c>
      <c r="AN106" s="52">
        <f>'Temp Relocation Housing Costs'!AF106+'Temp Relocation Living Costs'!AF106</f>
        <v>228873.29138408566</v>
      </c>
      <c r="AO106" s="52">
        <f>'Temp Relocation Housing Costs'!AG106+'Temp Relocation Living Costs'!AG106</f>
        <v>90761.448448530384</v>
      </c>
      <c r="AP106" s="53">
        <f>'Temp Relocation Housing Costs'!AH106+'Temp Relocation Living Costs'!AH106</f>
        <v>289120447.05191928</v>
      </c>
      <c r="AQ106" s="53">
        <f>'Temp Relocation Housing Costs'!AI106+'Temp Relocation Living Costs'!AI106</f>
        <v>545778278.8546834</v>
      </c>
      <c r="AR106" s="53">
        <f>'Temp Relocation Housing Costs'!AJ106+'Temp Relocation Living Costs'!AJ106</f>
        <v>431410172.27619874</v>
      </c>
      <c r="AS106" s="53">
        <f>'Temp Relocation Housing Costs'!AK106+'Temp Relocation Living Costs'!AK106</f>
        <v>194617285.10685006</v>
      </c>
      <c r="AT106" s="53">
        <f>'Temp Relocation Housing Costs'!AL106+'Temp Relocation Living Costs'!AL106</f>
        <v>122796883.89373098</v>
      </c>
      <c r="AU106" s="53">
        <f>'Temp Relocation Housing Costs'!AM106+'Temp Relocation Living Costs'!AM106</f>
        <v>64928053.886710517</v>
      </c>
      <c r="AW106" s="68">
        <v>2125</v>
      </c>
      <c r="AX106" s="55">
        <f t="shared" si="14"/>
        <v>0</v>
      </c>
      <c r="AY106" s="56">
        <f t="shared" si="15"/>
        <v>1673678.7029519114</v>
      </c>
      <c r="AZ106" s="57">
        <f t="shared" si="16"/>
        <v>1648651121.0700927</v>
      </c>
      <c r="BA106" s="58">
        <f t="shared" si="17"/>
        <v>1650324799.7730446</v>
      </c>
    </row>
    <row r="107" spans="1:53" x14ac:dyDescent="0.35">
      <c r="A107">
        <v>2126</v>
      </c>
      <c r="B107" s="51">
        <f>'Temp Relocation Housing Costs'!B107+'Temp Relocation Living Costs'!B107</f>
        <v>0</v>
      </c>
      <c r="C107" s="51">
        <f>'Temp Relocation Housing Costs'!C107+'Temp Relocation Living Costs'!C107</f>
        <v>0</v>
      </c>
      <c r="D107" s="51">
        <f>'Temp Relocation Housing Costs'!D107+'Temp Relocation Living Costs'!D107</f>
        <v>0</v>
      </c>
      <c r="E107" s="51">
        <f>'Temp Relocation Housing Costs'!E107+'Temp Relocation Living Costs'!E107</f>
        <v>0</v>
      </c>
      <c r="F107" s="51">
        <f>'Temp Relocation Housing Costs'!F107+'Temp Relocation Living Costs'!F107</f>
        <v>0</v>
      </c>
      <c r="G107" s="51">
        <f>'Temp Relocation Housing Costs'!G107+'Temp Relocation Living Costs'!G107</f>
        <v>0</v>
      </c>
      <c r="H107" s="52">
        <f>'Temp Relocation Housing Costs'!H107+'Temp Relocation Living Costs'!H107</f>
        <v>400027.52263465646</v>
      </c>
      <c r="I107" s="52">
        <f>'Temp Relocation Housing Costs'!I107+'Temp Relocation Living Costs'!I107</f>
        <v>459197.73049570643</v>
      </c>
      <c r="J107" s="52">
        <f>'Temp Relocation Housing Costs'!J107+'Temp Relocation Living Costs'!J107</f>
        <v>316313.75667884818</v>
      </c>
      <c r="K107" s="52">
        <f>'Temp Relocation Housing Costs'!K107+'Temp Relocation Living Costs'!K107</f>
        <v>285374.47055366362</v>
      </c>
      <c r="L107" s="52">
        <f>'Temp Relocation Housing Costs'!L107+'Temp Relocation Living Costs'!L107</f>
        <v>235055.64145952417</v>
      </c>
      <c r="M107" s="52">
        <f>'Temp Relocation Housing Costs'!M107+'Temp Relocation Living Costs'!M107</f>
        <v>99831.236540976242</v>
      </c>
      <c r="N107" s="53">
        <f>'Temp Relocation Housing Costs'!N107+'Temp Relocation Living Costs'!N107</f>
        <v>314870597.13715035</v>
      </c>
      <c r="O107" s="53">
        <f>'Temp Relocation Housing Costs'!O107+'Temp Relocation Living Costs'!O107</f>
        <v>605962563.31190491</v>
      </c>
      <c r="P107" s="53">
        <f>'Temp Relocation Housing Costs'!P107+'Temp Relocation Living Costs'!P107</f>
        <v>484066419.1128487</v>
      </c>
      <c r="Q107" s="53">
        <f>'Temp Relocation Housing Costs'!Q107+'Temp Relocation Living Costs'!Q107</f>
        <v>197829932.20396972</v>
      </c>
      <c r="R107" s="53">
        <f>'Temp Relocation Housing Costs'!R107+'Temp Relocation Living Costs'!R107</f>
        <v>127099009.20228279</v>
      </c>
      <c r="S107" s="53">
        <f>'Temp Relocation Housing Costs'!S107+'Temp Relocation Living Costs'!S107</f>
        <v>71974171.295560926</v>
      </c>
      <c r="U107" s="68">
        <v>2126</v>
      </c>
      <c r="V107" s="55">
        <f t="shared" si="9"/>
        <v>0</v>
      </c>
      <c r="W107" s="56">
        <f t="shared" si="10"/>
        <v>1795800.3583633748</v>
      </c>
      <c r="X107" s="57">
        <f t="shared" si="11"/>
        <v>1801802692.2637172</v>
      </c>
      <c r="Y107" s="58">
        <f t="shared" si="12"/>
        <v>1803598492.6220806</v>
      </c>
      <c r="Z107" s="96">
        <f t="shared" si="13"/>
        <v>6489394.594171836</v>
      </c>
      <c r="AC107">
        <v>2126</v>
      </c>
      <c r="AD107" s="51">
        <f>'Temp Relocation Housing Costs'!V107+'Temp Relocation Living Costs'!V107</f>
        <v>0</v>
      </c>
      <c r="AE107" s="51">
        <f>'Temp Relocation Housing Costs'!W107+'Temp Relocation Living Costs'!W107</f>
        <v>0</v>
      </c>
      <c r="AF107" s="51">
        <f>'Temp Relocation Housing Costs'!X107+'Temp Relocation Living Costs'!X107</f>
        <v>0</v>
      </c>
      <c r="AG107" s="51">
        <f>'Temp Relocation Housing Costs'!Y107+'Temp Relocation Living Costs'!Y107</f>
        <v>0</v>
      </c>
      <c r="AH107" s="51">
        <f>'Temp Relocation Housing Costs'!Z107+'Temp Relocation Living Costs'!Z107</f>
        <v>0</v>
      </c>
      <c r="AI107" s="51">
        <f>'Temp Relocation Housing Costs'!AA107+'Temp Relocation Living Costs'!AA107</f>
        <v>0</v>
      </c>
      <c r="AJ107" s="52">
        <f>'Temp Relocation Housing Costs'!AB107+'Temp Relocation Living Costs'!AB107</f>
        <v>372415.89144026209</v>
      </c>
      <c r="AK107" s="52">
        <f>'Temp Relocation Housing Costs'!AC107+'Temp Relocation Living Costs'!AC107</f>
        <v>419335.68246029475</v>
      </c>
      <c r="AL107" s="52">
        <f>'Temp Relocation Housing Costs'!AD107+'Temp Relocation Living Costs'!AD107</f>
        <v>285821.66093356151</v>
      </c>
      <c r="AM107" s="52">
        <f>'Temp Relocation Housing Costs'!AE107+'Temp Relocation Living Costs'!AE107</f>
        <v>284640.14992091589</v>
      </c>
      <c r="AN107" s="52">
        <f>'Temp Relocation Housing Costs'!AF107+'Temp Relocation Living Costs'!AF107</f>
        <v>230254.16413962643</v>
      </c>
      <c r="AO107" s="52">
        <f>'Temp Relocation Housing Costs'!AG107+'Temp Relocation Living Costs'!AG107</f>
        <v>91309.044066429153</v>
      </c>
      <c r="AP107" s="53">
        <f>'Temp Relocation Housing Costs'!AH107+'Temp Relocation Living Costs'!AH107</f>
        <v>293136865.5557611</v>
      </c>
      <c r="AQ107" s="53">
        <f>'Temp Relocation Housing Costs'!AI107+'Temp Relocation Living Costs'!AI107</f>
        <v>553360150.01093972</v>
      </c>
      <c r="AR107" s="53">
        <f>'Temp Relocation Housing Costs'!AJ107+'Temp Relocation Living Costs'!AJ107</f>
        <v>437403258.60524863</v>
      </c>
      <c r="AS107" s="53">
        <f>'Temp Relocation Housing Costs'!AK107+'Temp Relocation Living Costs'!AK107</f>
        <v>197320879.65729091</v>
      </c>
      <c r="AT107" s="53">
        <f>'Temp Relocation Housing Costs'!AL107+'Temp Relocation Living Costs'!AL107</f>
        <v>124502760.04920162</v>
      </c>
      <c r="AU107" s="53">
        <f>'Temp Relocation Housing Costs'!AM107+'Temp Relocation Living Costs'!AM107</f>
        <v>65830024.811659291</v>
      </c>
      <c r="AW107" s="68">
        <v>2126</v>
      </c>
      <c r="AX107" s="55">
        <f t="shared" si="14"/>
        <v>0</v>
      </c>
      <c r="AY107" s="56">
        <f t="shared" si="15"/>
        <v>1683776.5929610897</v>
      </c>
      <c r="AZ107" s="57">
        <f t="shared" si="16"/>
        <v>1671553938.6901014</v>
      </c>
      <c r="BA107" s="58">
        <f t="shared" si="17"/>
        <v>1673237715.2830625</v>
      </c>
    </row>
    <row r="108" spans="1:53" x14ac:dyDescent="0.35">
      <c r="A108">
        <v>2127</v>
      </c>
      <c r="B108" s="51">
        <f>'Temp Relocation Housing Costs'!B108+'Temp Relocation Living Costs'!B108</f>
        <v>0</v>
      </c>
      <c r="C108" s="51">
        <f>'Temp Relocation Housing Costs'!C108+'Temp Relocation Living Costs'!C108</f>
        <v>0</v>
      </c>
      <c r="D108" s="51">
        <f>'Temp Relocation Housing Costs'!D108+'Temp Relocation Living Costs'!D108</f>
        <v>0</v>
      </c>
      <c r="E108" s="51">
        <f>'Temp Relocation Housing Costs'!E108+'Temp Relocation Living Costs'!E108</f>
        <v>0</v>
      </c>
      <c r="F108" s="51">
        <f>'Temp Relocation Housing Costs'!F108+'Temp Relocation Living Costs'!F108</f>
        <v>0</v>
      </c>
      <c r="G108" s="51">
        <f>'Temp Relocation Housing Costs'!G108+'Temp Relocation Living Costs'!G108</f>
        <v>0</v>
      </c>
      <c r="H108" s="52">
        <f>'Temp Relocation Housing Costs'!H108+'Temp Relocation Living Costs'!H108</f>
        <v>402441.02883335797</v>
      </c>
      <c r="I108" s="52">
        <f>'Temp Relocation Housing Costs'!I108+'Temp Relocation Living Costs'!I108</f>
        <v>461968.23128945607</v>
      </c>
      <c r="J108" s="52">
        <f>'Temp Relocation Housing Costs'!J108+'Temp Relocation Living Costs'!J108</f>
        <v>318222.18839737307</v>
      </c>
      <c r="K108" s="52">
        <f>'Temp Relocation Housing Costs'!K108+'Temp Relocation Living Costs'!K108</f>
        <v>287096.23471902939</v>
      </c>
      <c r="L108" s="52">
        <f>'Temp Relocation Housing Costs'!L108+'Temp Relocation Living Costs'!L108</f>
        <v>236473.81449913376</v>
      </c>
      <c r="M108" s="52">
        <f>'Temp Relocation Housing Costs'!M108+'Temp Relocation Living Costs'!M108</f>
        <v>100433.55336815046</v>
      </c>
      <c r="N108" s="53">
        <f>'Temp Relocation Housing Costs'!N108+'Temp Relocation Living Costs'!N108</f>
        <v>319244732.91880357</v>
      </c>
      <c r="O108" s="53">
        <f>'Temp Relocation Housing Costs'!O108+'Temp Relocation Living Costs'!O108</f>
        <v>614380505.64956427</v>
      </c>
      <c r="P108" s="53">
        <f>'Temp Relocation Housing Costs'!P108+'Temp Relocation Living Costs'!P108</f>
        <v>490790998.23770106</v>
      </c>
      <c r="Q108" s="53">
        <f>'Temp Relocation Housing Costs'!Q108+'Temp Relocation Living Costs'!Q108</f>
        <v>200578156.37289232</v>
      </c>
      <c r="R108" s="53">
        <f>'Temp Relocation Housing Costs'!R108+'Temp Relocation Living Costs'!R108</f>
        <v>128864649.84646846</v>
      </c>
      <c r="S108" s="53">
        <f>'Temp Relocation Housing Costs'!S108+'Temp Relocation Living Costs'!S108</f>
        <v>72974025.841781437</v>
      </c>
      <c r="U108" s="68">
        <v>2127</v>
      </c>
      <c r="V108" s="55">
        <f t="shared" si="9"/>
        <v>0</v>
      </c>
      <c r="W108" s="56">
        <f t="shared" si="10"/>
        <v>1806635.0511065007</v>
      </c>
      <c r="X108" s="57">
        <f t="shared" si="11"/>
        <v>1826833068.8672111</v>
      </c>
      <c r="Y108" s="58">
        <f t="shared" si="12"/>
        <v>1828639703.9183176</v>
      </c>
      <c r="Z108" s="96">
        <f t="shared" si="13"/>
        <v>6232941.955274527</v>
      </c>
      <c r="AC108">
        <v>2127</v>
      </c>
      <c r="AD108" s="51">
        <f>'Temp Relocation Housing Costs'!V108+'Temp Relocation Living Costs'!V108</f>
        <v>0</v>
      </c>
      <c r="AE108" s="51">
        <f>'Temp Relocation Housing Costs'!W108+'Temp Relocation Living Costs'!W108</f>
        <v>0</v>
      </c>
      <c r="AF108" s="51">
        <f>'Temp Relocation Housing Costs'!X108+'Temp Relocation Living Costs'!X108</f>
        <v>0</v>
      </c>
      <c r="AG108" s="51">
        <f>'Temp Relocation Housing Costs'!Y108+'Temp Relocation Living Costs'!Y108</f>
        <v>0</v>
      </c>
      <c r="AH108" s="51">
        <f>'Temp Relocation Housing Costs'!Z108+'Temp Relocation Living Costs'!Z108</f>
        <v>0</v>
      </c>
      <c r="AI108" s="51">
        <f>'Temp Relocation Housing Costs'!AA108+'Temp Relocation Living Costs'!AA108</f>
        <v>0</v>
      </c>
      <c r="AJ108" s="52">
        <f>'Temp Relocation Housing Costs'!AB108+'Temp Relocation Living Costs'!AB108</f>
        <v>374662.80699388735</v>
      </c>
      <c r="AK108" s="52">
        <f>'Temp Relocation Housing Costs'!AC108+'Temp Relocation Living Costs'!AC108</f>
        <v>421865.68155207951</v>
      </c>
      <c r="AL108" s="52">
        <f>'Temp Relocation Housing Costs'!AD108+'Temp Relocation Living Costs'!AD108</f>
        <v>287546.12315516797</v>
      </c>
      <c r="AM108" s="52">
        <f>'Temp Relocation Housing Costs'!AE108+'Temp Relocation Living Costs'!AE108</f>
        <v>286357.48367262585</v>
      </c>
      <c r="AN108" s="52">
        <f>'Temp Relocation Housing Costs'!AF108+'Temp Relocation Living Costs'!AF108</f>
        <v>231643.36818430742</v>
      </c>
      <c r="AO108" s="52">
        <f>'Temp Relocation Housing Costs'!AG108+'Temp Relocation Living Costs'!AG108</f>
        <v>91859.943520547706</v>
      </c>
      <c r="AP108" s="53">
        <f>'Temp Relocation Housing Costs'!AH108+'Temp Relocation Living Costs'!AH108</f>
        <v>297209079.55162877</v>
      </c>
      <c r="AQ108" s="53">
        <f>'Temp Relocation Housing Costs'!AI108+'Temp Relocation Living Costs'!AI108</f>
        <v>561047347.40031517</v>
      </c>
      <c r="AR108" s="53">
        <f>'Temp Relocation Housing Costs'!AJ108+'Temp Relocation Living Costs'!AJ108</f>
        <v>443479600.00350112</v>
      </c>
      <c r="AS108" s="53">
        <f>'Temp Relocation Housing Costs'!AK108+'Temp Relocation Living Costs'!AK108</f>
        <v>200062032.14349872</v>
      </c>
      <c r="AT108" s="53">
        <f>'Temp Relocation Housing Costs'!AL108+'Temp Relocation Living Costs'!AL108</f>
        <v>126232333.98400944</v>
      </c>
      <c r="AU108" s="53">
        <f>'Temp Relocation Housing Costs'!AM108+'Temp Relocation Living Costs'!AM108</f>
        <v>66744525.783340603</v>
      </c>
      <c r="AW108" s="68">
        <v>2127</v>
      </c>
      <c r="AX108" s="55">
        <f t="shared" si="14"/>
        <v>0</v>
      </c>
      <c r="AY108" s="56">
        <f t="shared" si="15"/>
        <v>1693935.4070786159</v>
      </c>
      <c r="AZ108" s="57">
        <f t="shared" si="16"/>
        <v>1694774918.8662939</v>
      </c>
      <c r="BA108" s="58">
        <f t="shared" si="17"/>
        <v>1696468854.2733724</v>
      </c>
    </row>
    <row r="109" spans="1:53" x14ac:dyDescent="0.35">
      <c r="A109">
        <v>2128</v>
      </c>
      <c r="B109" s="51">
        <f>'Temp Relocation Housing Costs'!B109+'Temp Relocation Living Costs'!B109</f>
        <v>0</v>
      </c>
      <c r="C109" s="51">
        <f>'Temp Relocation Housing Costs'!C109+'Temp Relocation Living Costs'!C109</f>
        <v>0</v>
      </c>
      <c r="D109" s="51">
        <f>'Temp Relocation Housing Costs'!D109+'Temp Relocation Living Costs'!D109</f>
        <v>0</v>
      </c>
      <c r="E109" s="51">
        <f>'Temp Relocation Housing Costs'!E109+'Temp Relocation Living Costs'!E109</f>
        <v>0</v>
      </c>
      <c r="F109" s="51">
        <f>'Temp Relocation Housing Costs'!F109+'Temp Relocation Living Costs'!F109</f>
        <v>0</v>
      </c>
      <c r="G109" s="51">
        <f>'Temp Relocation Housing Costs'!G109+'Temp Relocation Living Costs'!G109</f>
        <v>0</v>
      </c>
      <c r="H109" s="52">
        <f>'Temp Relocation Housing Costs'!H109+'Temp Relocation Living Costs'!H109</f>
        <v>404869.09656055819</v>
      </c>
      <c r="I109" s="52">
        <f>'Temp Relocation Housing Costs'!I109+'Temp Relocation Living Costs'!I109</f>
        <v>464755.44748517394</v>
      </c>
      <c r="J109" s="52">
        <f>'Temp Relocation Housing Costs'!J109+'Temp Relocation Living Costs'!J109</f>
        <v>320142.13435309881</v>
      </c>
      <c r="K109" s="52">
        <f>'Temp Relocation Housing Costs'!K109+'Temp Relocation Living Costs'!K109</f>
        <v>288828.38689084642</v>
      </c>
      <c r="L109" s="52">
        <f>'Temp Relocation Housing Costs'!L109+'Temp Relocation Living Costs'!L109</f>
        <v>237900.54387356606</v>
      </c>
      <c r="M109" s="52">
        <f>'Temp Relocation Housing Costs'!M109+'Temp Relocation Living Costs'!M109</f>
        <v>101039.50418377225</v>
      </c>
      <c r="N109" s="53">
        <f>'Temp Relocation Housing Costs'!N109+'Temp Relocation Living Costs'!N109</f>
        <v>323679633.54801726</v>
      </c>
      <c r="O109" s="53">
        <f>'Temp Relocation Housing Costs'!O109+'Temp Relocation Living Costs'!O109</f>
        <v>622915388.79758143</v>
      </c>
      <c r="P109" s="53">
        <f>'Temp Relocation Housing Costs'!P109+'Temp Relocation Living Costs'!P109</f>
        <v>497608994.22152334</v>
      </c>
      <c r="Q109" s="53">
        <f>'Temp Relocation Housing Costs'!Q109+'Temp Relocation Living Costs'!Q109</f>
        <v>203364558.46564329</v>
      </c>
      <c r="R109" s="53">
        <f>'Temp Relocation Housing Costs'!R109+'Temp Relocation Living Costs'!R109</f>
        <v>130654818.50943238</v>
      </c>
      <c r="S109" s="53">
        <f>'Temp Relocation Housing Costs'!S109+'Temp Relocation Living Costs'!S109</f>
        <v>73987770.219529048</v>
      </c>
      <c r="U109" s="68">
        <v>2128</v>
      </c>
      <c r="V109" s="55">
        <f t="shared" si="9"/>
        <v>0</v>
      </c>
      <c r="W109" s="56">
        <f t="shared" si="10"/>
        <v>1817535.1133470153</v>
      </c>
      <c r="X109" s="57">
        <f t="shared" si="11"/>
        <v>1852211163.7617269</v>
      </c>
      <c r="Y109" s="58">
        <f t="shared" si="12"/>
        <v>1854028698.8750739</v>
      </c>
      <c r="Z109" s="96">
        <f t="shared" si="13"/>
        <v>5986624.3569538016</v>
      </c>
      <c r="AC109">
        <v>2128</v>
      </c>
      <c r="AD109" s="51">
        <f>'Temp Relocation Housing Costs'!V109+'Temp Relocation Living Costs'!V109</f>
        <v>0</v>
      </c>
      <c r="AE109" s="51">
        <f>'Temp Relocation Housing Costs'!W109+'Temp Relocation Living Costs'!W109</f>
        <v>0</v>
      </c>
      <c r="AF109" s="51">
        <f>'Temp Relocation Housing Costs'!X109+'Temp Relocation Living Costs'!X109</f>
        <v>0</v>
      </c>
      <c r="AG109" s="51">
        <f>'Temp Relocation Housing Costs'!Y109+'Temp Relocation Living Costs'!Y109</f>
        <v>0</v>
      </c>
      <c r="AH109" s="51">
        <f>'Temp Relocation Housing Costs'!Z109+'Temp Relocation Living Costs'!Z109</f>
        <v>0</v>
      </c>
      <c r="AI109" s="51">
        <f>'Temp Relocation Housing Costs'!AA109+'Temp Relocation Living Costs'!AA109</f>
        <v>0</v>
      </c>
      <c r="AJ109" s="52">
        <f>'Temp Relocation Housing Costs'!AB109+'Temp Relocation Living Costs'!AB109</f>
        <v>376923.27897628245</v>
      </c>
      <c r="AK109" s="52">
        <f>'Temp Relocation Housing Costs'!AC109+'Temp Relocation Living Costs'!AC109</f>
        <v>424410.94501480175</v>
      </c>
      <c r="AL109" s="52">
        <f>'Temp Relocation Housing Costs'!AD109+'Temp Relocation Living Costs'!AD109</f>
        <v>289280.98966154427</v>
      </c>
      <c r="AM109" s="52">
        <f>'Temp Relocation Housing Costs'!AE109+'Temp Relocation Living Costs'!AE109</f>
        <v>288085.17870054924</v>
      </c>
      <c r="AN109" s="52">
        <f>'Temp Relocation Housing Costs'!AF109+'Temp Relocation Living Costs'!AF109</f>
        <v>233040.95378371506</v>
      </c>
      <c r="AO109" s="52">
        <f>'Temp Relocation Housing Costs'!AG109+'Temp Relocation Living Costs'!AG109</f>
        <v>92414.166744087473</v>
      </c>
      <c r="AP109" s="53">
        <f>'Temp Relocation Housing Costs'!AH109+'Temp Relocation Living Costs'!AH109</f>
        <v>301337864.14224809</v>
      </c>
      <c r="AQ109" s="53">
        <f>'Temp Relocation Housing Costs'!AI109+'Temp Relocation Living Costs'!AI109</f>
        <v>568841334.19926786</v>
      </c>
      <c r="AR109" s="53">
        <f>'Temp Relocation Housing Costs'!AJ109+'Temp Relocation Living Costs'!AJ109</f>
        <v>449640353.03806794</v>
      </c>
      <c r="AS109" s="53">
        <f>'Temp Relocation Housing Costs'!AK109+'Temp Relocation Living Costs'!AK109</f>
        <v>202841264.3147642</v>
      </c>
      <c r="AT109" s="53">
        <f>'Temp Relocation Housing Costs'!AL109+'Temp Relocation Living Costs'!AL109</f>
        <v>127985934.90420133</v>
      </c>
      <c r="AU109" s="53">
        <f>'Temp Relocation Housing Costs'!AM109+'Temp Relocation Living Costs'!AM109</f>
        <v>67671730.86731106</v>
      </c>
      <c r="AW109" s="68">
        <v>2128</v>
      </c>
      <c r="AX109" s="55">
        <f t="shared" si="14"/>
        <v>0</v>
      </c>
      <c r="AY109" s="56">
        <f t="shared" si="15"/>
        <v>1704155.5128809805</v>
      </c>
      <c r="AZ109" s="57">
        <f t="shared" si="16"/>
        <v>1718318481.4658604</v>
      </c>
      <c r="BA109" s="58">
        <f t="shared" si="17"/>
        <v>1720022636.9787414</v>
      </c>
    </row>
    <row r="110" spans="1:53" x14ac:dyDescent="0.35">
      <c r="A110">
        <v>2129</v>
      </c>
      <c r="B110" s="51">
        <f>'Temp Relocation Housing Costs'!B110+'Temp Relocation Living Costs'!B110</f>
        <v>0</v>
      </c>
      <c r="C110" s="51">
        <f>'Temp Relocation Housing Costs'!C110+'Temp Relocation Living Costs'!C110</f>
        <v>0</v>
      </c>
      <c r="D110" s="51">
        <f>'Temp Relocation Housing Costs'!D110+'Temp Relocation Living Costs'!D110</f>
        <v>0</v>
      </c>
      <c r="E110" s="51">
        <f>'Temp Relocation Housing Costs'!E110+'Temp Relocation Living Costs'!E110</f>
        <v>0</v>
      </c>
      <c r="F110" s="51">
        <f>'Temp Relocation Housing Costs'!F110+'Temp Relocation Living Costs'!F110</f>
        <v>0</v>
      </c>
      <c r="G110" s="51">
        <f>'Temp Relocation Housing Costs'!G110+'Temp Relocation Living Costs'!G110</f>
        <v>0</v>
      </c>
      <c r="H110" s="52">
        <f>'Temp Relocation Housing Costs'!H110+'Temp Relocation Living Costs'!H110</f>
        <v>407311.81367106043</v>
      </c>
      <c r="I110" s="52">
        <f>'Temp Relocation Housing Costs'!I110+'Temp Relocation Living Costs'!I110</f>
        <v>467559.47993273672</v>
      </c>
      <c r="J110" s="52">
        <f>'Temp Relocation Housing Costs'!J110+'Temp Relocation Living Costs'!J110</f>
        <v>322073.66401545249</v>
      </c>
      <c r="K110" s="52">
        <f>'Temp Relocation Housing Costs'!K110+'Temp Relocation Living Costs'!K110</f>
        <v>290570.98974359711</v>
      </c>
      <c r="L110" s="52">
        <f>'Temp Relocation Housing Costs'!L110+'Temp Relocation Living Costs'!L110</f>
        <v>239335.88120618669</v>
      </c>
      <c r="M110" s="52">
        <f>'Temp Relocation Housing Costs'!M110+'Temp Relocation Living Costs'!M110</f>
        <v>101649.11091296718</v>
      </c>
      <c r="N110" s="53">
        <f>'Temp Relocation Housing Costs'!N110+'Temp Relocation Living Costs'!N110</f>
        <v>328176143.16106975</v>
      </c>
      <c r="O110" s="53">
        <f>'Temp Relocation Housing Costs'!O110+'Temp Relocation Living Costs'!O110</f>
        <v>631568837.28040385</v>
      </c>
      <c r="P110" s="53">
        <f>'Temp Relocation Housing Costs'!P110+'Temp Relocation Living Costs'!P110</f>
        <v>504521704.79750872</v>
      </c>
      <c r="Q110" s="53">
        <f>'Temp Relocation Housing Costs'!Q110+'Temp Relocation Living Costs'!Q110</f>
        <v>206189668.84429574</v>
      </c>
      <c r="R110" s="53">
        <f>'Temp Relocation Housing Costs'!R110+'Temp Relocation Living Costs'!R110</f>
        <v>132469855.93078476</v>
      </c>
      <c r="S110" s="53">
        <f>'Temp Relocation Housing Costs'!S110+'Temp Relocation Living Costs'!S110</f>
        <v>75015597.384289727</v>
      </c>
      <c r="U110" s="68">
        <v>2129</v>
      </c>
      <c r="V110" s="55">
        <f t="shared" si="9"/>
        <v>0</v>
      </c>
      <c r="W110" s="56">
        <f t="shared" si="10"/>
        <v>1828500.9394820009</v>
      </c>
      <c r="X110" s="57">
        <f t="shared" si="11"/>
        <v>1877941807.3983524</v>
      </c>
      <c r="Y110" s="58">
        <f t="shared" si="12"/>
        <v>1879770308.3378344</v>
      </c>
      <c r="Z110" s="96">
        <f t="shared" si="13"/>
        <v>5750041.2443350991</v>
      </c>
      <c r="AC110">
        <v>2129</v>
      </c>
      <c r="AD110" s="51">
        <f>'Temp Relocation Housing Costs'!V110+'Temp Relocation Living Costs'!V110</f>
        <v>0</v>
      </c>
      <c r="AE110" s="51">
        <f>'Temp Relocation Housing Costs'!W110+'Temp Relocation Living Costs'!W110</f>
        <v>0</v>
      </c>
      <c r="AF110" s="51">
        <f>'Temp Relocation Housing Costs'!X110+'Temp Relocation Living Costs'!X110</f>
        <v>0</v>
      </c>
      <c r="AG110" s="51">
        <f>'Temp Relocation Housing Costs'!Y110+'Temp Relocation Living Costs'!Y110</f>
        <v>0</v>
      </c>
      <c r="AH110" s="51">
        <f>'Temp Relocation Housing Costs'!Z110+'Temp Relocation Living Costs'!Z110</f>
        <v>0</v>
      </c>
      <c r="AI110" s="51">
        <f>'Temp Relocation Housing Costs'!AA110+'Temp Relocation Living Costs'!AA110</f>
        <v>0</v>
      </c>
      <c r="AJ110" s="52">
        <f>'Temp Relocation Housing Costs'!AB110+'Temp Relocation Living Costs'!AB110</f>
        <v>379197.38917813211</v>
      </c>
      <c r="AK110" s="52">
        <f>'Temp Relocation Housing Costs'!AC110+'Temp Relocation Living Costs'!AC110</f>
        <v>426971.56494375964</v>
      </c>
      <c r="AL110" s="52">
        <f>'Temp Relocation Housing Costs'!AD110+'Temp Relocation Living Costs'!AD110</f>
        <v>291026.32322538568</v>
      </c>
      <c r="AM110" s="52">
        <f>'Temp Relocation Housing Costs'!AE110+'Temp Relocation Living Costs'!AE110</f>
        <v>289823.2975178957</v>
      </c>
      <c r="AN110" s="52">
        <f>'Temp Relocation Housing Costs'!AF110+'Temp Relocation Living Costs'!AF110</f>
        <v>234446.97150670557</v>
      </c>
      <c r="AO110" s="52">
        <f>'Temp Relocation Housing Costs'!AG110+'Temp Relocation Living Costs'!AG110</f>
        <v>92971.733790513885</v>
      </c>
      <c r="AP110" s="53">
        <f>'Temp Relocation Housing Costs'!AH110+'Temp Relocation Living Costs'!AH110</f>
        <v>305524005.19795752</v>
      </c>
      <c r="AQ110" s="53">
        <f>'Temp Relocation Housing Costs'!AI110+'Temp Relocation Living Costs'!AI110</f>
        <v>576743593.91048682</v>
      </c>
      <c r="AR110" s="53">
        <f>'Temp Relocation Housing Costs'!AJ110+'Temp Relocation Living Costs'!AJ110</f>
        <v>455886690.34292048</v>
      </c>
      <c r="AS110" s="53">
        <f>'Temp Relocation Housing Costs'!AK110+'Temp Relocation Living Costs'!AK110</f>
        <v>205659105.16844192</v>
      </c>
      <c r="AT110" s="53">
        <f>'Temp Relocation Housing Costs'!AL110+'Temp Relocation Living Costs'!AL110</f>
        <v>129763896.58910561</v>
      </c>
      <c r="AU110" s="53">
        <f>'Temp Relocation Housing Costs'!AM110+'Temp Relocation Living Costs'!AM110</f>
        <v>68611816.54722032</v>
      </c>
      <c r="AW110" s="68">
        <v>2129</v>
      </c>
      <c r="AX110" s="55">
        <f t="shared" si="14"/>
        <v>0</v>
      </c>
      <c r="AY110" s="56">
        <f t="shared" si="15"/>
        <v>1714437.2801623924</v>
      </c>
      <c r="AZ110" s="57">
        <f t="shared" si="16"/>
        <v>1742189107.7561326</v>
      </c>
      <c r="BA110" s="58">
        <f t="shared" si="17"/>
        <v>1743903545.0362949</v>
      </c>
    </row>
    <row r="111" spans="1:53" x14ac:dyDescent="0.35">
      <c r="A111">
        <v>2130</v>
      </c>
      <c r="B111" s="51">
        <f>'Temp Relocation Housing Costs'!B111+'Temp Relocation Living Costs'!B111</f>
        <v>0</v>
      </c>
      <c r="C111" s="51">
        <f>'Temp Relocation Housing Costs'!C111+'Temp Relocation Living Costs'!C111</f>
        <v>0</v>
      </c>
      <c r="D111" s="51">
        <f>'Temp Relocation Housing Costs'!D111+'Temp Relocation Living Costs'!D111</f>
        <v>0</v>
      </c>
      <c r="E111" s="51">
        <f>'Temp Relocation Housing Costs'!E111+'Temp Relocation Living Costs'!E111</f>
        <v>0</v>
      </c>
      <c r="F111" s="51">
        <f>'Temp Relocation Housing Costs'!F111+'Temp Relocation Living Costs'!F111</f>
        <v>0</v>
      </c>
      <c r="G111" s="51">
        <f>'Temp Relocation Housing Costs'!G111+'Temp Relocation Living Costs'!G111</f>
        <v>0</v>
      </c>
      <c r="H111" s="52">
        <f>'Temp Relocation Housing Costs'!H111+'Temp Relocation Living Costs'!H111</f>
        <v>389397.20213980944</v>
      </c>
      <c r="I111" s="52">
        <f>'Temp Relocation Housing Costs'!I111+'Temp Relocation Living Costs'!I111</f>
        <v>446995.02250820131</v>
      </c>
      <c r="J111" s="52">
        <f>'Temp Relocation Housing Costs'!J111+'Temp Relocation Living Costs'!J111</f>
        <v>307908.04352121573</v>
      </c>
      <c r="K111" s="52">
        <f>'Temp Relocation Housing Costs'!K111+'Temp Relocation Living Costs'!K111</f>
        <v>277790.93714313034</v>
      </c>
      <c r="L111" s="52">
        <f>'Temp Relocation Housing Costs'!L111+'Temp Relocation Living Costs'!L111</f>
        <v>228809.27924329569</v>
      </c>
      <c r="M111" s="52">
        <f>'Temp Relocation Housing Costs'!M111+'Temp Relocation Living Costs'!M111</f>
        <v>97178.323979265595</v>
      </c>
      <c r="N111" s="53">
        <f>'Temp Relocation Housing Costs'!N111+'Temp Relocation Living Costs'!N111</f>
        <v>316192876.82013726</v>
      </c>
      <c r="O111" s="53">
        <f>'Temp Relocation Housing Costs'!O111+'Temp Relocation Living Costs'!O111</f>
        <v>608507265.78143728</v>
      </c>
      <c r="P111" s="53">
        <f>'Temp Relocation Housing Costs'!P111+'Temp Relocation Living Costs'!P111</f>
        <v>486099226.23116589</v>
      </c>
      <c r="Q111" s="53">
        <f>'Temp Relocation Housing Costs'!Q111+'Temp Relocation Living Costs'!Q111</f>
        <v>198660706.8219187</v>
      </c>
      <c r="R111" s="53">
        <f>'Temp Relocation Housing Costs'!R111+'Temp Relocation Living Costs'!R111</f>
        <v>127632753.66468723</v>
      </c>
      <c r="S111" s="53">
        <f>'Temp Relocation Housing Costs'!S111+'Temp Relocation Living Costs'!S111</f>
        <v>72276422.395756483</v>
      </c>
      <c r="U111" s="68">
        <v>2130</v>
      </c>
      <c r="V111" s="55">
        <f t="shared" si="9"/>
        <v>0</v>
      </c>
      <c r="W111" s="56">
        <f t="shared" si="10"/>
        <v>1748078.8085349181</v>
      </c>
      <c r="X111" s="57">
        <f t="shared" si="11"/>
        <v>1809369251.7151027</v>
      </c>
      <c r="Y111" s="58">
        <f t="shared" si="12"/>
        <v>1811117330.5236375</v>
      </c>
      <c r="Z111" s="96">
        <f t="shared" si="13"/>
        <v>5248236.280580421</v>
      </c>
      <c r="AC111">
        <v>2130</v>
      </c>
      <c r="AD111" s="51">
        <f>'Temp Relocation Housing Costs'!V111+'Temp Relocation Living Costs'!V111</f>
        <v>0</v>
      </c>
      <c r="AE111" s="51">
        <f>'Temp Relocation Housing Costs'!W111+'Temp Relocation Living Costs'!W111</f>
        <v>0</v>
      </c>
      <c r="AF111" s="51">
        <f>'Temp Relocation Housing Costs'!X111+'Temp Relocation Living Costs'!X111</f>
        <v>0</v>
      </c>
      <c r="AG111" s="51">
        <f>'Temp Relocation Housing Costs'!Y111+'Temp Relocation Living Costs'!Y111</f>
        <v>0</v>
      </c>
      <c r="AH111" s="51">
        <f>'Temp Relocation Housing Costs'!Z111+'Temp Relocation Living Costs'!Z111</f>
        <v>0</v>
      </c>
      <c r="AI111" s="51">
        <f>'Temp Relocation Housing Costs'!AA111+'Temp Relocation Living Costs'!AA111</f>
        <v>0</v>
      </c>
      <c r="AJ111" s="52">
        <f>'Temp Relocation Housing Costs'!AB111+'Temp Relocation Living Costs'!AB111</f>
        <v>362519.32168098621</v>
      </c>
      <c r="AK111" s="52">
        <f>'Temp Relocation Housing Costs'!AC111+'Temp Relocation Living Costs'!AC111</f>
        <v>408192.26745194884</v>
      </c>
      <c r="AL111" s="52">
        <f>'Temp Relocation Housing Costs'!AD111+'Temp Relocation Living Costs'!AD111</f>
        <v>278226.24389804865</v>
      </c>
      <c r="AM111" s="52">
        <f>'Temp Relocation Housing Costs'!AE111+'Temp Relocation Living Costs'!AE111</f>
        <v>277076.13032688375</v>
      </c>
      <c r="AN111" s="52">
        <f>'Temp Relocation Housing Costs'!AF111+'Temp Relocation Living Costs'!AF111</f>
        <v>224135.39625096598</v>
      </c>
      <c r="AO111" s="52">
        <f>'Temp Relocation Housing Costs'!AG111+'Temp Relocation Living Costs'!AG111</f>
        <v>88882.600015501361</v>
      </c>
      <c r="AP111" s="53">
        <f>'Temp Relocation Housing Costs'!AH111+'Temp Relocation Living Costs'!AH111</f>
        <v>294367875.77133226</v>
      </c>
      <c r="AQ111" s="53">
        <f>'Temp Relocation Housing Costs'!AI111+'Temp Relocation Living Costs'!AI111</f>
        <v>555683951.88506436</v>
      </c>
      <c r="AR111" s="53">
        <f>'Temp Relocation Housing Costs'!AJ111+'Temp Relocation Living Costs'!AJ111</f>
        <v>439240106.65452546</v>
      </c>
      <c r="AS111" s="53">
        <f>'Temp Relocation Housing Costs'!AK111+'Temp Relocation Living Costs'!AK111</f>
        <v>198149516.54041749</v>
      </c>
      <c r="AT111" s="53">
        <f>'Temp Relocation Housing Costs'!AL111+'Temp Relocation Living Costs'!AL111</f>
        <v>125025601.72316445</v>
      </c>
      <c r="AU111" s="53">
        <f>'Temp Relocation Housing Costs'!AM111+'Temp Relocation Living Costs'!AM111</f>
        <v>66106473.947051466</v>
      </c>
      <c r="AW111" s="68">
        <v>2130</v>
      </c>
      <c r="AX111" s="55">
        <f t="shared" si="14"/>
        <v>0</v>
      </c>
      <c r="AY111" s="56">
        <f t="shared" si="15"/>
        <v>1639031.9596243349</v>
      </c>
      <c r="AZ111" s="57">
        <f t="shared" si="16"/>
        <v>1678573526.5215557</v>
      </c>
      <c r="BA111" s="58">
        <f t="shared" si="17"/>
        <v>1680212558.48118</v>
      </c>
    </row>
    <row r="112" spans="1:53" x14ac:dyDescent="0.35">
      <c r="A112">
        <v>2131</v>
      </c>
      <c r="B112" s="51">
        <f>'Temp Relocation Housing Costs'!B112+'Temp Relocation Living Costs'!B112</f>
        <v>0</v>
      </c>
      <c r="C112" s="51">
        <f>'Temp Relocation Housing Costs'!C112+'Temp Relocation Living Costs'!C112</f>
        <v>0</v>
      </c>
      <c r="D112" s="51">
        <f>'Temp Relocation Housing Costs'!D112+'Temp Relocation Living Costs'!D112</f>
        <v>0</v>
      </c>
      <c r="E112" s="51">
        <f>'Temp Relocation Housing Costs'!E112+'Temp Relocation Living Costs'!E112</f>
        <v>0</v>
      </c>
      <c r="F112" s="51">
        <f>'Temp Relocation Housing Costs'!F112+'Temp Relocation Living Costs'!F112</f>
        <v>0</v>
      </c>
      <c r="G112" s="51">
        <f>'Temp Relocation Housing Costs'!G112+'Temp Relocation Living Costs'!G112</f>
        <v>0</v>
      </c>
      <c r="H112" s="52">
        <f>'Temp Relocation Housing Costs'!H112+'Temp Relocation Living Costs'!H112</f>
        <v>391746.57189049962</v>
      </c>
      <c r="I112" s="52">
        <f>'Temp Relocation Housing Costs'!I112+'Temp Relocation Living Costs'!I112</f>
        <v>449691.9000892911</v>
      </c>
      <c r="J112" s="52">
        <f>'Temp Relocation Housing Costs'!J112+'Temp Relocation Living Costs'!J112</f>
        <v>309765.76062721387</v>
      </c>
      <c r="K112" s="52">
        <f>'Temp Relocation Housing Costs'!K112+'Temp Relocation Living Costs'!K112</f>
        <v>279466.9471944446</v>
      </c>
      <c r="L112" s="52">
        <f>'Temp Relocation Housing Costs'!L112+'Temp Relocation Living Costs'!L112</f>
        <v>230189.76579116369</v>
      </c>
      <c r="M112" s="52">
        <f>'Temp Relocation Housing Costs'!M112+'Temp Relocation Living Costs'!M112</f>
        <v>97764.634855473909</v>
      </c>
      <c r="N112" s="53">
        <f>'Temp Relocation Housing Costs'!N112+'Temp Relocation Living Costs'!N112</f>
        <v>320585381.51564676</v>
      </c>
      <c r="O112" s="53">
        <f>'Temp Relocation Housing Costs'!O112+'Temp Relocation Living Costs'!O112</f>
        <v>616960558.74956775</v>
      </c>
      <c r="P112" s="53">
        <f>'Temp Relocation Housing Costs'!P112+'Temp Relocation Living Costs'!P112</f>
        <v>492852044.81195414</v>
      </c>
      <c r="Q112" s="53">
        <f>'Temp Relocation Housing Costs'!Q112+'Temp Relocation Living Costs'!Q112</f>
        <v>201420471.98900342</v>
      </c>
      <c r="R112" s="53">
        <f>'Temp Relocation Housing Costs'!R112+'Temp Relocation Living Costs'!R112</f>
        <v>129405809.00803028</v>
      </c>
      <c r="S112" s="53">
        <f>'Temp Relocation Housing Costs'!S112+'Temp Relocation Living Costs'!S112</f>
        <v>73280475.769572943</v>
      </c>
      <c r="U112" s="68">
        <v>2131</v>
      </c>
      <c r="V112" s="55">
        <f t="shared" si="9"/>
        <v>0</v>
      </c>
      <c r="W112" s="56">
        <f t="shared" si="10"/>
        <v>1758625.5804480868</v>
      </c>
      <c r="X112" s="57">
        <f t="shared" si="11"/>
        <v>1834504741.843775</v>
      </c>
      <c r="Y112" s="58">
        <f t="shared" si="12"/>
        <v>1836263367.4242232</v>
      </c>
      <c r="Z112" s="96">
        <f t="shared" si="13"/>
        <v>5040833.8341158265</v>
      </c>
      <c r="AC112">
        <v>2131</v>
      </c>
      <c r="AD112" s="51">
        <f>'Temp Relocation Housing Costs'!V112+'Temp Relocation Living Costs'!V112</f>
        <v>0</v>
      </c>
      <c r="AE112" s="51">
        <f>'Temp Relocation Housing Costs'!W112+'Temp Relocation Living Costs'!W112</f>
        <v>0</v>
      </c>
      <c r="AF112" s="51">
        <f>'Temp Relocation Housing Costs'!X112+'Temp Relocation Living Costs'!X112</f>
        <v>0</v>
      </c>
      <c r="AG112" s="51">
        <f>'Temp Relocation Housing Costs'!Y112+'Temp Relocation Living Costs'!Y112</f>
        <v>0</v>
      </c>
      <c r="AH112" s="51">
        <f>'Temp Relocation Housing Costs'!Z112+'Temp Relocation Living Costs'!Z112</f>
        <v>0</v>
      </c>
      <c r="AI112" s="51">
        <f>'Temp Relocation Housing Costs'!AA112+'Temp Relocation Living Costs'!AA112</f>
        <v>0</v>
      </c>
      <c r="AJ112" s="52">
        <f>'Temp Relocation Housing Costs'!AB112+'Temp Relocation Living Costs'!AB112</f>
        <v>364706.52776186669</v>
      </c>
      <c r="AK112" s="52">
        <f>'Temp Relocation Housing Costs'!AC112+'Temp Relocation Living Costs'!AC112</f>
        <v>410655.03441675357</v>
      </c>
      <c r="AL112" s="52">
        <f>'Temp Relocation Housing Costs'!AD112+'Temp Relocation Living Costs'!AD112</f>
        <v>279904.8803075304</v>
      </c>
      <c r="AM112" s="52">
        <f>'Temp Relocation Housing Costs'!AE112+'Temp Relocation Living Costs'!AE112</f>
        <v>278747.82769823406</v>
      </c>
      <c r="AN112" s="52">
        <f>'Temp Relocation Housing Costs'!AF112+'Temp Relocation Living Costs'!AF112</f>
        <v>225487.68362518787</v>
      </c>
      <c r="AO112" s="52">
        <f>'Temp Relocation Housing Costs'!AG112+'Temp Relocation Living Costs'!AG112</f>
        <v>89418.859882525634</v>
      </c>
      <c r="AP112" s="53">
        <f>'Temp Relocation Housing Costs'!AH112+'Temp Relocation Living Costs'!AH112</f>
        <v>298457190.77910924</v>
      </c>
      <c r="AQ112" s="53">
        <f>'Temp Relocation Housing Costs'!AI112+'Temp Relocation Living Costs'!AI112</f>
        <v>563403431.18649983</v>
      </c>
      <c r="AR112" s="53">
        <f>'Temp Relocation Housing Costs'!AJ112+'Temp Relocation Living Costs'!AJ112</f>
        <v>445341965.27429956</v>
      </c>
      <c r="AS112" s="53">
        <f>'Temp Relocation Housing Costs'!AK112+'Temp Relocation Living Costs'!AK112</f>
        <v>200902180.32769132</v>
      </c>
      <c r="AT112" s="53">
        <f>'Temp Relocation Housing Costs'!AL112+'Temp Relocation Living Costs'!AL112</f>
        <v>126762438.89720458</v>
      </c>
      <c r="AU112" s="53">
        <f>'Temp Relocation Housing Costs'!AM112+'Temp Relocation Living Costs'!AM112</f>
        <v>67024815.309248492</v>
      </c>
      <c r="AW112" s="68">
        <v>2131</v>
      </c>
      <c r="AX112" s="55">
        <f t="shared" si="14"/>
        <v>0</v>
      </c>
      <c r="AY112" s="56">
        <f t="shared" si="15"/>
        <v>1648920.8136920983</v>
      </c>
      <c r="AZ112" s="57">
        <f t="shared" si="16"/>
        <v>1701892021.7740531</v>
      </c>
      <c r="BA112" s="58">
        <f t="shared" si="17"/>
        <v>1703540942.5877452</v>
      </c>
    </row>
    <row r="113" spans="1:53" x14ac:dyDescent="0.35">
      <c r="A113">
        <v>2132</v>
      </c>
      <c r="B113" s="51">
        <f>'Temp Relocation Housing Costs'!B113+'Temp Relocation Living Costs'!B113</f>
        <v>0</v>
      </c>
      <c r="C113" s="51">
        <f>'Temp Relocation Housing Costs'!C113+'Temp Relocation Living Costs'!C113</f>
        <v>0</v>
      </c>
      <c r="D113" s="51">
        <f>'Temp Relocation Housing Costs'!D113+'Temp Relocation Living Costs'!D113</f>
        <v>0</v>
      </c>
      <c r="E113" s="51">
        <f>'Temp Relocation Housing Costs'!E113+'Temp Relocation Living Costs'!E113</f>
        <v>0</v>
      </c>
      <c r="F113" s="51">
        <f>'Temp Relocation Housing Costs'!F113+'Temp Relocation Living Costs'!F113</f>
        <v>0</v>
      </c>
      <c r="G113" s="51">
        <f>'Temp Relocation Housing Costs'!G113+'Temp Relocation Living Costs'!G113</f>
        <v>0</v>
      </c>
      <c r="H113" s="52">
        <f>'Temp Relocation Housing Costs'!H113+'Temp Relocation Living Costs'!H113</f>
        <v>394110.11621202686</v>
      </c>
      <c r="I113" s="52">
        <f>'Temp Relocation Housing Costs'!I113+'Temp Relocation Living Costs'!I113</f>
        <v>452405.04887771211</v>
      </c>
      <c r="J113" s="52">
        <f>'Temp Relocation Housing Costs'!J113+'Temp Relocation Living Costs'!J113</f>
        <v>311634.685991387</v>
      </c>
      <c r="K113" s="52">
        <f>'Temp Relocation Housing Costs'!K113+'Temp Relocation Living Costs'!K113</f>
        <v>281153.06920160953</v>
      </c>
      <c r="L113" s="52">
        <f>'Temp Relocation Housing Costs'!L113+'Temp Relocation Living Costs'!L113</f>
        <v>231578.5812980457</v>
      </c>
      <c r="M113" s="52">
        <f>'Temp Relocation Housing Costs'!M113+'Temp Relocation Living Costs'!M113</f>
        <v>98354.483150619752</v>
      </c>
      <c r="N113" s="53">
        <f>'Temp Relocation Housing Costs'!N113+'Temp Relocation Living Costs'!N113</f>
        <v>325038906.23695225</v>
      </c>
      <c r="O113" s="53">
        <f>'Temp Relocation Housing Costs'!O113+'Temp Relocation Living Costs'!O113</f>
        <v>625531283.61378777</v>
      </c>
      <c r="P113" s="53">
        <f>'Temp Relocation Housing Costs'!P113+'Temp Relocation Living Costs'!P113</f>
        <v>499698672.5500592</v>
      </c>
      <c r="Q113" s="53">
        <f>'Temp Relocation Housing Costs'!Q113+'Temp Relocation Living Costs'!Q113</f>
        <v>204218575.40575653</v>
      </c>
      <c r="R113" s="53">
        <f>'Temp Relocation Housing Costs'!R113+'Temp Relocation Living Costs'!R113</f>
        <v>131203495.37405592</v>
      </c>
      <c r="S113" s="53">
        <f>'Temp Relocation Housing Costs'!S113+'Temp Relocation Living Costs'!S113</f>
        <v>74298477.30440864</v>
      </c>
      <c r="U113" s="68">
        <v>2132</v>
      </c>
      <c r="V113" s="55">
        <f t="shared" si="9"/>
        <v>0</v>
      </c>
      <c r="W113" s="56">
        <f t="shared" si="10"/>
        <v>1769235.9847314011</v>
      </c>
      <c r="X113" s="57">
        <f t="shared" si="11"/>
        <v>1859989410.4850202</v>
      </c>
      <c r="Y113" s="58">
        <f t="shared" si="12"/>
        <v>1861758646.4697516</v>
      </c>
      <c r="Z113" s="96">
        <f t="shared" si="13"/>
        <v>4841627.9025339261</v>
      </c>
      <c r="AC113">
        <v>2132</v>
      </c>
      <c r="AD113" s="51">
        <f>'Temp Relocation Housing Costs'!V113+'Temp Relocation Living Costs'!V113</f>
        <v>0</v>
      </c>
      <c r="AE113" s="51">
        <f>'Temp Relocation Housing Costs'!W113+'Temp Relocation Living Costs'!W113</f>
        <v>0</v>
      </c>
      <c r="AF113" s="51">
        <f>'Temp Relocation Housing Costs'!X113+'Temp Relocation Living Costs'!X113</f>
        <v>0</v>
      </c>
      <c r="AG113" s="51">
        <f>'Temp Relocation Housing Costs'!Y113+'Temp Relocation Living Costs'!Y113</f>
        <v>0</v>
      </c>
      <c r="AH113" s="51">
        <f>'Temp Relocation Housing Costs'!Z113+'Temp Relocation Living Costs'!Z113</f>
        <v>0</v>
      </c>
      <c r="AI113" s="51">
        <f>'Temp Relocation Housing Costs'!AA113+'Temp Relocation Living Costs'!AA113</f>
        <v>0</v>
      </c>
      <c r="AJ113" s="52">
        <f>'Temp Relocation Housing Costs'!AB113+'Temp Relocation Living Costs'!AB113</f>
        <v>366906.93002334813</v>
      </c>
      <c r="AK113" s="52">
        <f>'Temp Relocation Housing Costs'!AC113+'Temp Relocation Living Costs'!AC113</f>
        <v>413132.66011751804</v>
      </c>
      <c r="AL113" s="52">
        <f>'Temp Relocation Housing Costs'!AD113+'Temp Relocation Living Costs'!AD113</f>
        <v>281593.64451860188</v>
      </c>
      <c r="AM113" s="52">
        <f>'Temp Relocation Housing Costs'!AE113+'Temp Relocation Living Costs'!AE113</f>
        <v>280429.6110055258</v>
      </c>
      <c r="AN113" s="52">
        <f>'Temp Relocation Housing Costs'!AF113+'Temp Relocation Living Costs'!AF113</f>
        <v>226848.12982292927</v>
      </c>
      <c r="AO113" s="52">
        <f>'Temp Relocation Housing Costs'!AG113+'Temp Relocation Living Costs'!AG113</f>
        <v>89958.355193212992</v>
      </c>
      <c r="AP113" s="53">
        <f>'Temp Relocation Housing Costs'!AH113+'Temp Relocation Living Costs'!AH113</f>
        <v>302603313.94636679</v>
      </c>
      <c r="AQ113" s="53">
        <f>'Temp Relocation Housing Costs'!AI113+'Temp Relocation Living Costs'!AI113</f>
        <v>571230148.35306203</v>
      </c>
      <c r="AR113" s="53">
        <f>'Temp Relocation Housing Costs'!AJ113+'Temp Relocation Living Costs'!AJ113</f>
        <v>451528590.0118565</v>
      </c>
      <c r="AS113" s="53">
        <f>'Temp Relocation Housing Costs'!AK113+'Temp Relocation Living Costs'!AK113</f>
        <v>203693083.71331522</v>
      </c>
      <c r="AT113" s="53">
        <f>'Temp Relocation Housing Costs'!AL113+'Temp Relocation Living Costs'!AL113</f>
        <v>128523403.95647421</v>
      </c>
      <c r="AU113" s="53">
        <f>'Temp Relocation Housing Costs'!AM113+'Temp Relocation Living Costs'!AM113</f>
        <v>67955914.133871898</v>
      </c>
      <c r="AW113" s="68">
        <v>2132</v>
      </c>
      <c r="AX113" s="55">
        <f t="shared" si="14"/>
        <v>0</v>
      </c>
      <c r="AY113" s="56">
        <f t="shared" si="15"/>
        <v>1658869.3306811363</v>
      </c>
      <c r="AZ113" s="57">
        <f t="shared" si="16"/>
        <v>1725534454.1149466</v>
      </c>
      <c r="BA113" s="58">
        <f t="shared" si="17"/>
        <v>1727193323.4456277</v>
      </c>
    </row>
    <row r="114" spans="1:53" x14ac:dyDescent="0.35">
      <c r="A114">
        <v>2133</v>
      </c>
      <c r="B114" s="51">
        <f>'Temp Relocation Housing Costs'!B114+'Temp Relocation Living Costs'!B114</f>
        <v>0</v>
      </c>
      <c r="C114" s="51">
        <f>'Temp Relocation Housing Costs'!C114+'Temp Relocation Living Costs'!C114</f>
        <v>0</v>
      </c>
      <c r="D114" s="51">
        <f>'Temp Relocation Housing Costs'!D114+'Temp Relocation Living Costs'!D114</f>
        <v>0</v>
      </c>
      <c r="E114" s="51">
        <f>'Temp Relocation Housing Costs'!E114+'Temp Relocation Living Costs'!E114</f>
        <v>0</v>
      </c>
      <c r="F114" s="51">
        <f>'Temp Relocation Housing Costs'!F114+'Temp Relocation Living Costs'!F114</f>
        <v>0</v>
      </c>
      <c r="G114" s="51">
        <f>'Temp Relocation Housing Costs'!G114+'Temp Relocation Living Costs'!G114</f>
        <v>0</v>
      </c>
      <c r="H114" s="52">
        <f>'Temp Relocation Housing Costs'!H114+'Temp Relocation Living Costs'!H114</f>
        <v>396487.92062454316</v>
      </c>
      <c r="I114" s="52">
        <f>'Temp Relocation Housing Costs'!I114+'Temp Relocation Living Costs'!I114</f>
        <v>455134.56704335939</v>
      </c>
      <c r="J114" s="52">
        <f>'Temp Relocation Housing Costs'!J114+'Temp Relocation Living Costs'!J114</f>
        <v>313514.88723708352</v>
      </c>
      <c r="K114" s="52">
        <f>'Temp Relocation Housing Costs'!K114+'Temp Relocation Living Costs'!K114</f>
        <v>282849.36417359748</v>
      </c>
      <c r="L114" s="52">
        <f>'Temp Relocation Housing Costs'!L114+'Temp Relocation Living Costs'!L114</f>
        <v>232975.77601546954</v>
      </c>
      <c r="M114" s="52">
        <f>'Temp Relocation Housing Costs'!M114+'Temp Relocation Living Costs'!M114</f>
        <v>98947.89020719094</v>
      </c>
      <c r="N114" s="53">
        <f>'Temp Relocation Housing Costs'!N114+'Temp Relocation Living Costs'!N114</f>
        <v>329554298.66523027</v>
      </c>
      <c r="O114" s="53">
        <f>'Temp Relocation Housing Costs'!O114+'Temp Relocation Living Costs'!O114</f>
        <v>634221071.72063577</v>
      </c>
      <c r="P114" s="53">
        <f>'Temp Relocation Housing Costs'!P114+'Temp Relocation Living Costs'!P114</f>
        <v>506640412.62842458</v>
      </c>
      <c r="Q114" s="53">
        <f>'Temp Relocation Housing Costs'!Q114+'Temp Relocation Living Costs'!Q114</f>
        <v>207055549.66147423</v>
      </c>
      <c r="R114" s="53">
        <f>'Temp Relocation Housing Costs'!R114+'Temp Relocation Living Costs'!R114</f>
        <v>133026154.9332895</v>
      </c>
      <c r="S114" s="53">
        <f>'Temp Relocation Housing Costs'!S114+'Temp Relocation Living Costs'!S114</f>
        <v>75330620.766054273</v>
      </c>
      <c r="U114" s="68">
        <v>2133</v>
      </c>
      <c r="V114" s="55">
        <f t="shared" si="9"/>
        <v>0</v>
      </c>
      <c r="W114" s="56">
        <f t="shared" si="10"/>
        <v>1779910.405301244</v>
      </c>
      <c r="X114" s="57">
        <f t="shared" si="11"/>
        <v>1885828108.3751087</v>
      </c>
      <c r="Y114" s="58">
        <f t="shared" si="12"/>
        <v>1887608018.7804101</v>
      </c>
      <c r="Z114" s="96">
        <f t="shared" si="13"/>
        <v>4650294.5475768987</v>
      </c>
      <c r="AC114">
        <v>2133</v>
      </c>
      <c r="AD114" s="51">
        <f>'Temp Relocation Housing Costs'!V114+'Temp Relocation Living Costs'!V114</f>
        <v>0</v>
      </c>
      <c r="AE114" s="51">
        <f>'Temp Relocation Housing Costs'!W114+'Temp Relocation Living Costs'!W114</f>
        <v>0</v>
      </c>
      <c r="AF114" s="51">
        <f>'Temp Relocation Housing Costs'!X114+'Temp Relocation Living Costs'!X114</f>
        <v>0</v>
      </c>
      <c r="AG114" s="51">
        <f>'Temp Relocation Housing Costs'!Y114+'Temp Relocation Living Costs'!Y114</f>
        <v>0</v>
      </c>
      <c r="AH114" s="51">
        <f>'Temp Relocation Housing Costs'!Z114+'Temp Relocation Living Costs'!Z114</f>
        <v>0</v>
      </c>
      <c r="AI114" s="51">
        <f>'Temp Relocation Housing Costs'!AA114+'Temp Relocation Living Costs'!AA114</f>
        <v>0</v>
      </c>
      <c r="AJ114" s="52">
        <f>'Temp Relocation Housing Costs'!AB114+'Temp Relocation Living Costs'!AB114</f>
        <v>369120.60808261164</v>
      </c>
      <c r="AK114" s="52">
        <f>'Temp Relocation Housing Costs'!AC114+'Temp Relocation Living Costs'!AC114</f>
        <v>415625.23420220229</v>
      </c>
      <c r="AL114" s="52">
        <f>'Temp Relocation Housing Costs'!AD114+'Temp Relocation Living Costs'!AD114</f>
        <v>283292.59763583849</v>
      </c>
      <c r="AM114" s="52">
        <f>'Temp Relocation Housing Costs'!AE114+'Temp Relocation Living Costs'!AE114</f>
        <v>282121.54110074427</v>
      </c>
      <c r="AN114" s="52">
        <f>'Temp Relocation Housing Costs'!AF114+'Temp Relocation Living Costs'!AF114</f>
        <v>228216.78406923093</v>
      </c>
      <c r="AO114" s="52">
        <f>'Temp Relocation Housing Costs'!AG114+'Temp Relocation Living Costs'!AG114</f>
        <v>90501.105468128691</v>
      </c>
      <c r="AP114" s="53">
        <f>'Temp Relocation Housing Costs'!AH114+'Temp Relocation Living Costs'!AH114</f>
        <v>306807034.44365758</v>
      </c>
      <c r="AQ114" s="53">
        <f>'Temp Relocation Housing Costs'!AI114+'Temp Relocation Living Costs'!AI114</f>
        <v>579165593.11731815</v>
      </c>
      <c r="AR114" s="53">
        <f>'Temp Relocation Housing Costs'!AJ114+'Temp Relocation Living Costs'!AJ114</f>
        <v>457801158.42557216</v>
      </c>
      <c r="AS114" s="53">
        <f>'Temp Relocation Housing Costs'!AK114+'Temp Relocation Living Costs'!AK114</f>
        <v>206522757.91613573</v>
      </c>
      <c r="AT114" s="53">
        <f>'Temp Relocation Housing Costs'!AL114+'Temp Relocation Living Costs'!AL114</f>
        <v>130308832.08198765</v>
      </c>
      <c r="AU114" s="53">
        <f>'Temp Relocation Housing Costs'!AM114+'Temp Relocation Living Costs'!AM114</f>
        <v>68899947.645703599</v>
      </c>
      <c r="AW114" s="68">
        <v>2133</v>
      </c>
      <c r="AX114" s="55">
        <f t="shared" si="14"/>
        <v>0</v>
      </c>
      <c r="AY114" s="56">
        <f t="shared" si="15"/>
        <v>1668877.8705587564</v>
      </c>
      <c r="AZ114" s="57">
        <f t="shared" si="16"/>
        <v>1749505323.6303749</v>
      </c>
      <c r="BA114" s="58">
        <f t="shared" si="17"/>
        <v>1751174201.5009336</v>
      </c>
    </row>
    <row r="115" spans="1:53" x14ac:dyDescent="0.35">
      <c r="A115">
        <v>2134</v>
      </c>
      <c r="B115" s="51">
        <f>'Temp Relocation Housing Costs'!B115+'Temp Relocation Living Costs'!B115</f>
        <v>0</v>
      </c>
      <c r="C115" s="51">
        <f>'Temp Relocation Housing Costs'!C115+'Temp Relocation Living Costs'!C115</f>
        <v>0</v>
      </c>
      <c r="D115" s="51">
        <f>'Temp Relocation Housing Costs'!D115+'Temp Relocation Living Costs'!D115</f>
        <v>0</v>
      </c>
      <c r="E115" s="51">
        <f>'Temp Relocation Housing Costs'!E115+'Temp Relocation Living Costs'!E115</f>
        <v>0</v>
      </c>
      <c r="F115" s="51">
        <f>'Temp Relocation Housing Costs'!F115+'Temp Relocation Living Costs'!F115</f>
        <v>0</v>
      </c>
      <c r="G115" s="51">
        <f>'Temp Relocation Housing Costs'!G115+'Temp Relocation Living Costs'!G115</f>
        <v>0</v>
      </c>
      <c r="H115" s="52">
        <f>'Temp Relocation Housing Costs'!H115+'Temp Relocation Living Costs'!H115</f>
        <v>398880.07116417366</v>
      </c>
      <c r="I115" s="52">
        <f>'Temp Relocation Housing Costs'!I115+'Temp Relocation Living Costs'!I115</f>
        <v>457880.55334842077</v>
      </c>
      <c r="J115" s="52">
        <f>'Temp Relocation Housing Costs'!J115+'Temp Relocation Living Costs'!J115</f>
        <v>315406.43239564734</v>
      </c>
      <c r="K115" s="52">
        <f>'Temp Relocation Housing Costs'!K115+'Temp Relocation Living Costs'!K115</f>
        <v>284555.89348746964</v>
      </c>
      <c r="L115" s="52">
        <f>'Temp Relocation Housing Costs'!L115+'Temp Relocation Living Costs'!L115</f>
        <v>234381.40049814829</v>
      </c>
      <c r="M115" s="52">
        <f>'Temp Relocation Housing Costs'!M115+'Temp Relocation Living Costs'!M115</f>
        <v>99544.877496441972</v>
      </c>
      <c r="N115" s="53">
        <f>'Temp Relocation Housing Costs'!N115+'Temp Relocation Living Costs'!N115</f>
        <v>334132418.25751889</v>
      </c>
      <c r="O115" s="53">
        <f>'Temp Relocation Housing Costs'!O115+'Temp Relocation Living Costs'!O115</f>
        <v>643031577.07907462</v>
      </c>
      <c r="P115" s="53">
        <f>'Temp Relocation Housing Costs'!P115+'Temp Relocation Living Costs'!P115</f>
        <v>513678586.33361888</v>
      </c>
      <c r="Q115" s="53">
        <f>'Temp Relocation Housing Costs'!Q115+'Temp Relocation Living Costs'!Q115</f>
        <v>209931934.74410427</v>
      </c>
      <c r="R115" s="53">
        <f>'Temp Relocation Housing Costs'!R115+'Temp Relocation Living Costs'!R115</f>
        <v>134874134.60963887</v>
      </c>
      <c r="S115" s="53">
        <f>'Temp Relocation Housing Costs'!S115+'Temp Relocation Living Costs'!S115</f>
        <v>76377102.612066135</v>
      </c>
      <c r="U115" s="68">
        <v>2134</v>
      </c>
      <c r="V115" s="55">
        <f t="shared" si="9"/>
        <v>0</v>
      </c>
      <c r="W115" s="56">
        <f t="shared" si="10"/>
        <v>1790649.2283903016</v>
      </c>
      <c r="X115" s="57">
        <f t="shared" si="11"/>
        <v>1912025753.6360216</v>
      </c>
      <c r="Y115" s="58">
        <f t="shared" si="12"/>
        <v>1913816402.8644118</v>
      </c>
      <c r="Z115" s="96">
        <f t="shared" si="13"/>
        <v>4466522.6341188736</v>
      </c>
      <c r="AC115">
        <v>2134</v>
      </c>
      <c r="AD115" s="51">
        <f>'Temp Relocation Housing Costs'!V115+'Temp Relocation Living Costs'!V115</f>
        <v>0</v>
      </c>
      <c r="AE115" s="51">
        <f>'Temp Relocation Housing Costs'!W115+'Temp Relocation Living Costs'!W115</f>
        <v>0</v>
      </c>
      <c r="AF115" s="51">
        <f>'Temp Relocation Housing Costs'!X115+'Temp Relocation Living Costs'!X115</f>
        <v>0</v>
      </c>
      <c r="AG115" s="51">
        <f>'Temp Relocation Housing Costs'!Y115+'Temp Relocation Living Costs'!Y115</f>
        <v>0</v>
      </c>
      <c r="AH115" s="51">
        <f>'Temp Relocation Housing Costs'!Z115+'Temp Relocation Living Costs'!Z115</f>
        <v>0</v>
      </c>
      <c r="AI115" s="51">
        <f>'Temp Relocation Housing Costs'!AA115+'Temp Relocation Living Costs'!AA115</f>
        <v>0</v>
      </c>
      <c r="AJ115" s="52">
        <f>'Temp Relocation Housing Costs'!AB115+'Temp Relocation Living Costs'!AB115</f>
        <v>371347.64203719638</v>
      </c>
      <c r="AK115" s="52">
        <f>'Temp Relocation Housing Costs'!AC115+'Temp Relocation Living Costs'!AC115</f>
        <v>418132.84685964399</v>
      </c>
      <c r="AL115" s="52">
        <f>'Temp Relocation Housing Costs'!AD115+'Temp Relocation Living Costs'!AD115</f>
        <v>285001.80113248085</v>
      </c>
      <c r="AM115" s="52">
        <f>'Temp Relocation Housing Costs'!AE115+'Temp Relocation Living Costs'!AE115</f>
        <v>283823.67920301593</v>
      </c>
      <c r="AN115" s="52">
        <f>'Temp Relocation Housing Costs'!AF115+'Temp Relocation Living Costs'!AF115</f>
        <v>229593.69588612564</v>
      </c>
      <c r="AO115" s="52">
        <f>'Temp Relocation Housing Costs'!AG115+'Temp Relocation Living Costs'!AG115</f>
        <v>91047.13034561227</v>
      </c>
      <c r="AP115" s="53">
        <f>'Temp Relocation Housing Costs'!AH115+'Temp Relocation Living Costs'!AH115</f>
        <v>311069152.40457463</v>
      </c>
      <c r="AQ115" s="53">
        <f>'Temp Relocation Housing Costs'!AI115+'Temp Relocation Living Costs'!AI115</f>
        <v>587211275.9069798</v>
      </c>
      <c r="AR115" s="53">
        <f>'Temp Relocation Housing Costs'!AJ115+'Temp Relocation Living Costs'!AJ115</f>
        <v>464160864.43228883</v>
      </c>
      <c r="AS115" s="53">
        <f>'Temp Relocation Housing Costs'!AK115+'Temp Relocation Living Costs'!AK115</f>
        <v>209391741.53461307</v>
      </c>
      <c r="AT115" s="53">
        <f>'Temp Relocation Housing Costs'!AL115+'Temp Relocation Living Costs'!AL115</f>
        <v>132119063.11104429</v>
      </c>
      <c r="AU115" s="53">
        <f>'Temp Relocation Housing Costs'!AM115+'Temp Relocation Living Costs'!AM115</f>
        <v>69857095.531505808</v>
      </c>
      <c r="AW115" s="68">
        <v>2134</v>
      </c>
      <c r="AX115" s="55">
        <f t="shared" si="14"/>
        <v>0</v>
      </c>
      <c r="AY115" s="56">
        <f t="shared" si="15"/>
        <v>1678946.7954640752</v>
      </c>
      <c r="AZ115" s="57">
        <f t="shared" si="16"/>
        <v>1773809192.9210064</v>
      </c>
      <c r="BA115" s="58">
        <f t="shared" si="17"/>
        <v>1775488139.7164705</v>
      </c>
    </row>
    <row r="116" spans="1:53" x14ac:dyDescent="0.35">
      <c r="A116">
        <v>2135</v>
      </c>
      <c r="B116" s="51">
        <f>'Temp Relocation Housing Costs'!B116+'Temp Relocation Living Costs'!B116</f>
        <v>0</v>
      </c>
      <c r="C116" s="51">
        <f>'Temp Relocation Housing Costs'!C116+'Temp Relocation Living Costs'!C116</f>
        <v>0</v>
      </c>
      <c r="D116" s="51">
        <f>'Temp Relocation Housing Costs'!D116+'Temp Relocation Living Costs'!D116</f>
        <v>0</v>
      </c>
      <c r="E116" s="51">
        <f>'Temp Relocation Housing Costs'!E116+'Temp Relocation Living Costs'!E116</f>
        <v>0</v>
      </c>
      <c r="F116" s="51">
        <f>'Temp Relocation Housing Costs'!F116+'Temp Relocation Living Costs'!F116</f>
        <v>0</v>
      </c>
      <c r="G116" s="51">
        <f>'Temp Relocation Housing Costs'!G116+'Temp Relocation Living Costs'!G116</f>
        <v>0</v>
      </c>
      <c r="H116" s="52">
        <f>'Temp Relocation Housing Costs'!H116+'Temp Relocation Living Costs'!H116</f>
        <v>401286.65438612958</v>
      </c>
      <c r="I116" s="52">
        <f>'Temp Relocation Housing Costs'!I116+'Temp Relocation Living Costs'!I116</f>
        <v>460643.1071509514</v>
      </c>
      <c r="J116" s="52">
        <f>'Temp Relocation Housing Costs'!J116+'Temp Relocation Living Costs'!J116</f>
        <v>317309.38990887924</v>
      </c>
      <c r="K116" s="52">
        <f>'Temp Relocation Housing Costs'!K116+'Temp Relocation Living Costs'!K116</f>
        <v>286272.71889059636</v>
      </c>
      <c r="L116" s="52">
        <f>'Temp Relocation Housing Costs'!L116+'Temp Relocation Living Costs'!L116</f>
        <v>235795.5056058091</v>
      </c>
      <c r="M116" s="52">
        <f>'Temp Relocation Housing Costs'!M116+'Temp Relocation Living Costs'!M116</f>
        <v>100145.46661917104</v>
      </c>
      <c r="N116" s="53">
        <f>'Temp Relocation Housing Costs'!N116+'Temp Relocation Living Costs'!N116</f>
        <v>338774136.41030627</v>
      </c>
      <c r="O116" s="53">
        <f>'Temp Relocation Housing Costs'!O116+'Temp Relocation Living Costs'!O116</f>
        <v>651964476.67531502</v>
      </c>
      <c r="P116" s="53">
        <f>'Temp Relocation Housing Costs'!P116+'Temp Relocation Living Costs'!P116</f>
        <v>520814533.30732834</v>
      </c>
      <c r="Q116" s="53">
        <f>'Temp Relocation Housing Costs'!Q116+'Temp Relocation Living Costs'!Q116</f>
        <v>212848278.14302728</v>
      </c>
      <c r="R116" s="53">
        <f>'Temp Relocation Housing Costs'!R116+'Temp Relocation Living Costs'!R116</f>
        <v>136747786.14642736</v>
      </c>
      <c r="S116" s="53">
        <f>'Temp Relocation Housing Costs'!S116+'Temp Relocation Living Costs'!S116</f>
        <v>77438122.029159933</v>
      </c>
      <c r="U116" s="68">
        <v>2135</v>
      </c>
      <c r="V116" s="55">
        <f t="shared" si="9"/>
        <v>0</v>
      </c>
      <c r="W116" s="56">
        <f t="shared" si="10"/>
        <v>1801452.8425615367</v>
      </c>
      <c r="X116" s="57">
        <f t="shared" si="11"/>
        <v>1938587332.7115643</v>
      </c>
      <c r="Y116" s="58">
        <f t="shared" si="12"/>
        <v>1940388785.5541258</v>
      </c>
      <c r="Z116" s="96">
        <f t="shared" si="13"/>
        <v>4290013.3241139855</v>
      </c>
      <c r="AC116">
        <v>2135</v>
      </c>
      <c r="AD116" s="51">
        <f>'Temp Relocation Housing Costs'!V116+'Temp Relocation Living Costs'!V116</f>
        <v>0</v>
      </c>
      <c r="AE116" s="51">
        <f>'Temp Relocation Housing Costs'!W116+'Temp Relocation Living Costs'!W116</f>
        <v>0</v>
      </c>
      <c r="AF116" s="51">
        <f>'Temp Relocation Housing Costs'!X116+'Temp Relocation Living Costs'!X116</f>
        <v>0</v>
      </c>
      <c r="AG116" s="51">
        <f>'Temp Relocation Housing Costs'!Y116+'Temp Relocation Living Costs'!Y116</f>
        <v>0</v>
      </c>
      <c r="AH116" s="51">
        <f>'Temp Relocation Housing Costs'!Z116+'Temp Relocation Living Costs'!Z116</f>
        <v>0</v>
      </c>
      <c r="AI116" s="51">
        <f>'Temp Relocation Housing Costs'!AA116+'Temp Relocation Living Costs'!AA116</f>
        <v>0</v>
      </c>
      <c r="AJ116" s="52">
        <f>'Temp Relocation Housing Costs'!AB116+'Temp Relocation Living Costs'!AB116</f>
        <v>373588.11246789823</v>
      </c>
      <c r="AK116" s="52">
        <f>'Temp Relocation Housing Costs'!AC116+'Temp Relocation Living Costs'!AC116</f>
        <v>420655.58882282168</v>
      </c>
      <c r="AL116" s="52">
        <f>'Temp Relocation Housing Costs'!AD116+'Temp Relocation Living Costs'!AD116</f>
        <v>286721.3168526591</v>
      </c>
      <c r="AM116" s="52">
        <f>'Temp Relocation Housing Costs'!AE116+'Temp Relocation Living Costs'!AE116</f>
        <v>285536.0869008241</v>
      </c>
      <c r="AN116" s="52">
        <f>'Temp Relocation Housing Costs'!AF116+'Temp Relocation Living Costs'!AF116</f>
        <v>230978.91509442995</v>
      </c>
      <c r="AO116" s="52">
        <f>'Temp Relocation Housing Costs'!AG116+'Temp Relocation Living Costs'!AG116</f>
        <v>91596.449582488392</v>
      </c>
      <c r="AP116" s="53">
        <f>'Temp Relocation Housing Costs'!AH116+'Temp Relocation Living Costs'!AH116</f>
        <v>315390479.07804817</v>
      </c>
      <c r="AQ116" s="53">
        <f>'Temp Relocation Housing Costs'!AI116+'Temp Relocation Living Costs'!AI116</f>
        <v>595368728.13239706</v>
      </c>
      <c r="AR116" s="53">
        <f>'Temp Relocation Housing Costs'!AJ116+'Temp Relocation Living Costs'!AJ116</f>
        <v>470608918.53456491</v>
      </c>
      <c r="AS116" s="53">
        <f>'Temp Relocation Housing Costs'!AK116+'Temp Relocation Living Costs'!AK116</f>
        <v>212300580.64933765</v>
      </c>
      <c r="AT116" s="53">
        <f>'Temp Relocation Housing Costs'!AL116+'Temp Relocation Living Costs'!AL116</f>
        <v>133954441.60191299</v>
      </c>
      <c r="AU116" s="53">
        <f>'Temp Relocation Housing Costs'!AM116+'Temp Relocation Living Costs'!AM116</f>
        <v>70827539.974222779</v>
      </c>
      <c r="AW116" s="68">
        <v>2135</v>
      </c>
      <c r="AX116" s="55">
        <f t="shared" si="14"/>
        <v>0</v>
      </c>
      <c r="AY116" s="56">
        <f t="shared" si="15"/>
        <v>1689076.4697211217</v>
      </c>
      <c r="AZ116" s="57">
        <f t="shared" si="16"/>
        <v>1798450687.9704833</v>
      </c>
      <c r="BA116" s="58">
        <f t="shared" si="17"/>
        <v>1800139764.4402044</v>
      </c>
    </row>
    <row r="117" spans="1:53" x14ac:dyDescent="0.35">
      <c r="A117">
        <v>2136</v>
      </c>
      <c r="B117" s="51">
        <f>'Temp Relocation Housing Costs'!B117+'Temp Relocation Living Costs'!B117</f>
        <v>0</v>
      </c>
      <c r="C117" s="51">
        <f>'Temp Relocation Housing Costs'!C117+'Temp Relocation Living Costs'!C117</f>
        <v>0</v>
      </c>
      <c r="D117" s="51">
        <f>'Temp Relocation Housing Costs'!D117+'Temp Relocation Living Costs'!D117</f>
        <v>0</v>
      </c>
      <c r="E117" s="51">
        <f>'Temp Relocation Housing Costs'!E117+'Temp Relocation Living Costs'!E117</f>
        <v>0</v>
      </c>
      <c r="F117" s="51">
        <f>'Temp Relocation Housing Costs'!F117+'Temp Relocation Living Costs'!F117</f>
        <v>0</v>
      </c>
      <c r="G117" s="51">
        <f>'Temp Relocation Housing Costs'!G117+'Temp Relocation Living Costs'!G117</f>
        <v>0</v>
      </c>
      <c r="H117" s="52">
        <f>'Temp Relocation Housing Costs'!H117+'Temp Relocation Living Costs'!H117</f>
        <v>403707.75736784021</v>
      </c>
      <c r="I117" s="52">
        <f>'Temp Relocation Housing Costs'!I117+'Temp Relocation Living Costs'!I117</f>
        <v>463422.32840846787</v>
      </c>
      <c r="J117" s="52">
        <f>'Temp Relocation Housing Costs'!J117+'Temp Relocation Living Costs'!J117</f>
        <v>319223.82863151352</v>
      </c>
      <c r="K117" s="52">
        <f>'Temp Relocation Housing Costs'!K117+'Temp Relocation Living Costs'!K117</f>
        <v>287999.90250289143</v>
      </c>
      <c r="L117" s="52">
        <f>'Temp Relocation Housing Costs'!L117+'Temp Relocation Living Costs'!L117</f>
        <v>237218.14250503396</v>
      </c>
      <c r="M117" s="52">
        <f>'Temp Relocation Housing Costs'!M117+'Temp Relocation Living Costs'!M117</f>
        <v>100749.67930650145</v>
      </c>
      <c r="N117" s="53">
        <f>'Temp Relocation Housing Costs'!N117+'Temp Relocation Living Costs'!N117</f>
        <v>343480336.6253919</v>
      </c>
      <c r="O117" s="53">
        <f>'Temp Relocation Housing Costs'!O117+'Temp Relocation Living Costs'!O117</f>
        <v>661021470.79201293</v>
      </c>
      <c r="P117" s="53">
        <f>'Temp Relocation Housing Costs'!P117+'Temp Relocation Living Costs'!P117</f>
        <v>528049611.80134302</v>
      </c>
      <c r="Q117" s="53">
        <f>'Temp Relocation Housing Costs'!Q117+'Temp Relocation Living Costs'!Q117</f>
        <v>215805134.95326528</v>
      </c>
      <c r="R117" s="53">
        <f>'Temp Relocation Housing Costs'!R117+'Temp Relocation Living Costs'!R117</f>
        <v>138647466.17334458</v>
      </c>
      <c r="S117" s="53">
        <f>'Temp Relocation Housing Costs'!S117+'Temp Relocation Living Costs'!S117</f>
        <v>78513880.971123725</v>
      </c>
      <c r="U117" s="68">
        <v>2136</v>
      </c>
      <c r="V117" s="55">
        <f t="shared" si="9"/>
        <v>0</v>
      </c>
      <c r="W117" s="56">
        <f t="shared" si="10"/>
        <v>1812321.6387222484</v>
      </c>
      <c r="X117" s="57">
        <f t="shared" si="11"/>
        <v>1965517901.3164814</v>
      </c>
      <c r="Y117" s="58">
        <f t="shared" si="12"/>
        <v>1967330222.9552035</v>
      </c>
      <c r="Z117" s="96">
        <f t="shared" si="13"/>
        <v>4120479.5905477963</v>
      </c>
      <c r="AC117">
        <v>2136</v>
      </c>
      <c r="AD117" s="51">
        <f>'Temp Relocation Housing Costs'!V117+'Temp Relocation Living Costs'!V117</f>
        <v>0</v>
      </c>
      <c r="AE117" s="51">
        <f>'Temp Relocation Housing Costs'!W117+'Temp Relocation Living Costs'!W117</f>
        <v>0</v>
      </c>
      <c r="AF117" s="51">
        <f>'Temp Relocation Housing Costs'!X117+'Temp Relocation Living Costs'!X117</f>
        <v>0</v>
      </c>
      <c r="AG117" s="51">
        <f>'Temp Relocation Housing Costs'!Y117+'Temp Relocation Living Costs'!Y117</f>
        <v>0</v>
      </c>
      <c r="AH117" s="51">
        <f>'Temp Relocation Housing Costs'!Z117+'Temp Relocation Living Costs'!Z117</f>
        <v>0</v>
      </c>
      <c r="AI117" s="51">
        <f>'Temp Relocation Housing Costs'!AA117+'Temp Relocation Living Costs'!AA117</f>
        <v>0</v>
      </c>
      <c r="AJ117" s="52">
        <f>'Temp Relocation Housing Costs'!AB117+'Temp Relocation Living Costs'!AB117</f>
        <v>375842.10044168553</v>
      </c>
      <c r="AK117" s="52">
        <f>'Temp Relocation Housing Costs'!AC117+'Temp Relocation Living Costs'!AC117</f>
        <v>423193.55137213727</v>
      </c>
      <c r="AL117" s="52">
        <f>'Temp Relocation Housing Costs'!AD117+'Temp Relocation Living Costs'!AD117</f>
        <v>288451.20701363124</v>
      </c>
      <c r="AM117" s="52">
        <f>'Temp Relocation Housing Costs'!AE117+'Temp Relocation Living Costs'!AE117</f>
        <v>287258.82615423668</v>
      </c>
      <c r="AN117" s="52">
        <f>'Temp Relocation Housing Costs'!AF117+'Temp Relocation Living Costs'!AF117</f>
        <v>232372.49181554682</v>
      </c>
      <c r="AO117" s="52">
        <f>'Temp Relocation Housing Costs'!AG117+'Temp Relocation Living Costs'!AG117</f>
        <v>92149.08305478144</v>
      </c>
      <c r="AP117" s="53">
        <f>'Temp Relocation Housing Costs'!AH117+'Temp Relocation Living Costs'!AH117</f>
        <v>319771836.98275965</v>
      </c>
      <c r="AQ117" s="53">
        <f>'Temp Relocation Housing Costs'!AI117+'Temp Relocation Living Costs'!AI117</f>
        <v>603639502.47804666</v>
      </c>
      <c r="AR117" s="53">
        <f>'Temp Relocation Housing Costs'!AJ117+'Temp Relocation Living Costs'!AJ117</f>
        <v>477146548.0510819</v>
      </c>
      <c r="AS117" s="53">
        <f>'Temp Relocation Housing Costs'!AK117+'Temp Relocation Living Costs'!AK117</f>
        <v>215249828.92697069</v>
      </c>
      <c r="AT117" s="53">
        <f>'Temp Relocation Housing Costs'!AL117+'Temp Relocation Living Costs'!AL117</f>
        <v>135815316.89941522</v>
      </c>
      <c r="AU117" s="53">
        <f>'Temp Relocation Housing Costs'!AM117+'Temp Relocation Living Costs'!AM117</f>
        <v>71811465.687657267</v>
      </c>
      <c r="AW117" s="68">
        <v>2136</v>
      </c>
      <c r="AX117" s="55">
        <f t="shared" si="14"/>
        <v>0</v>
      </c>
      <c r="AY117" s="56">
        <f t="shared" si="15"/>
        <v>1699267.2598520189</v>
      </c>
      <c r="AZ117" s="57">
        <f t="shared" si="16"/>
        <v>1823434499.0259316</v>
      </c>
      <c r="BA117" s="58">
        <f t="shared" si="17"/>
        <v>1825133766.2857835</v>
      </c>
    </row>
    <row r="118" spans="1:53" x14ac:dyDescent="0.35">
      <c r="A118">
        <v>2137</v>
      </c>
      <c r="B118" s="51">
        <f>'Temp Relocation Housing Costs'!B118+'Temp Relocation Living Costs'!B118</f>
        <v>0</v>
      </c>
      <c r="C118" s="51">
        <f>'Temp Relocation Housing Costs'!C118+'Temp Relocation Living Costs'!C118</f>
        <v>0</v>
      </c>
      <c r="D118" s="51">
        <f>'Temp Relocation Housing Costs'!D118+'Temp Relocation Living Costs'!D118</f>
        <v>0</v>
      </c>
      <c r="E118" s="51">
        <f>'Temp Relocation Housing Costs'!E118+'Temp Relocation Living Costs'!E118</f>
        <v>0</v>
      </c>
      <c r="F118" s="51">
        <f>'Temp Relocation Housing Costs'!F118+'Temp Relocation Living Costs'!F118</f>
        <v>0</v>
      </c>
      <c r="G118" s="51">
        <f>'Temp Relocation Housing Costs'!G118+'Temp Relocation Living Costs'!G118</f>
        <v>0</v>
      </c>
      <c r="H118" s="52">
        <f>'Temp Relocation Housing Costs'!H118+'Temp Relocation Living Costs'!H118</f>
        <v>406143.46771210316</v>
      </c>
      <c r="I118" s="52">
        <f>'Temp Relocation Housing Costs'!I118+'Temp Relocation Living Costs'!I118</f>
        <v>466218.31768156576</v>
      </c>
      <c r="J118" s="52">
        <f>'Temp Relocation Housing Costs'!J118+'Temp Relocation Living Costs'!J118</f>
        <v>321149.81783370889</v>
      </c>
      <c r="K118" s="52">
        <f>'Temp Relocation Housing Costs'!K118+'Temp Relocation Living Costs'!K118</f>
        <v>289737.50681905972</v>
      </c>
      <c r="L118" s="52">
        <f>'Temp Relocation Housing Costs'!L118+'Temp Relocation Living Costs'!L118</f>
        <v>238649.36267111043</v>
      </c>
      <c r="M118" s="52">
        <f>'Temp Relocation Housing Costs'!M118+'Temp Relocation Living Costs'!M118</f>
        <v>101357.537420668</v>
      </c>
      <c r="N118" s="53">
        <f>'Temp Relocation Housing Costs'!N118+'Temp Relocation Living Costs'!N118</f>
        <v>348251914.67805129</v>
      </c>
      <c r="O118" s="53">
        <f>'Temp Relocation Housing Costs'!O118+'Temp Relocation Living Costs'!O118</f>
        <v>670204283.33189881</v>
      </c>
      <c r="P118" s="53">
        <f>'Temp Relocation Housing Costs'!P118+'Temp Relocation Living Costs'!P118</f>
        <v>535385198.93608665</v>
      </c>
      <c r="Q118" s="53">
        <f>'Temp Relocation Housing Costs'!Q118+'Temp Relocation Living Costs'!Q118</f>
        <v>218803067.98113829</v>
      </c>
      <c r="R118" s="53">
        <f>'Temp Relocation Housing Costs'!R118+'Temp Relocation Living Costs'!R118</f>
        <v>140573536.27432713</v>
      </c>
      <c r="S118" s="53">
        <f>'Temp Relocation Housing Costs'!S118+'Temp Relocation Living Costs'!S118</f>
        <v>79604584.197257817</v>
      </c>
      <c r="U118" s="68">
        <v>2137</v>
      </c>
      <c r="V118" s="55">
        <f t="shared" si="9"/>
        <v>0</v>
      </c>
      <c r="W118" s="56">
        <f t="shared" si="10"/>
        <v>1823256.0101382157</v>
      </c>
      <c r="X118" s="57">
        <f t="shared" si="11"/>
        <v>1992822585.3987598</v>
      </c>
      <c r="Y118" s="58">
        <f t="shared" si="12"/>
        <v>1994645841.4088981</v>
      </c>
      <c r="Z118" s="96">
        <f t="shared" si="13"/>
        <v>3957645.7506013662</v>
      </c>
      <c r="AC118">
        <v>2137</v>
      </c>
      <c r="AD118" s="51">
        <f>'Temp Relocation Housing Costs'!V118+'Temp Relocation Living Costs'!V118</f>
        <v>0</v>
      </c>
      <c r="AE118" s="51">
        <f>'Temp Relocation Housing Costs'!W118+'Temp Relocation Living Costs'!W118</f>
        <v>0</v>
      </c>
      <c r="AF118" s="51">
        <f>'Temp Relocation Housing Costs'!X118+'Temp Relocation Living Costs'!X118</f>
        <v>0</v>
      </c>
      <c r="AG118" s="51">
        <f>'Temp Relocation Housing Costs'!Y118+'Temp Relocation Living Costs'!Y118</f>
        <v>0</v>
      </c>
      <c r="AH118" s="51">
        <f>'Temp Relocation Housing Costs'!Z118+'Temp Relocation Living Costs'!Z118</f>
        <v>0</v>
      </c>
      <c r="AI118" s="51">
        <f>'Temp Relocation Housing Costs'!AA118+'Temp Relocation Living Costs'!AA118</f>
        <v>0</v>
      </c>
      <c r="AJ118" s="52">
        <f>'Temp Relocation Housing Costs'!AB118+'Temp Relocation Living Costs'!AB118</f>
        <v>378109.68751463149</v>
      </c>
      <c r="AK118" s="52">
        <f>'Temp Relocation Housing Costs'!AC118+'Temp Relocation Living Costs'!AC118</f>
        <v>425746.82633871975</v>
      </c>
      <c r="AL118" s="52">
        <f>'Temp Relocation Housing Costs'!AD118+'Temp Relocation Living Costs'!AD118</f>
        <v>290191.534208033</v>
      </c>
      <c r="AM118" s="52">
        <f>'Temp Relocation Housing Costs'!AE118+'Temp Relocation Living Costs'!AE118</f>
        <v>288991.95929714822</v>
      </c>
      <c r="AN118" s="52">
        <f>'Temp Relocation Housing Costs'!AF118+'Temp Relocation Living Costs'!AF118</f>
        <v>233774.47647327933</v>
      </c>
      <c r="AO118" s="52">
        <f>'Temp Relocation Housing Costs'!AG118+'Temp Relocation Living Costs'!AG118</f>
        <v>92705.050758434867</v>
      </c>
      <c r="AP118" s="53">
        <f>'Temp Relocation Housing Costs'!AH118+'Temp Relocation Living Costs'!AH118</f>
        <v>324214060.06369716</v>
      </c>
      <c r="AQ118" s="53">
        <f>'Temp Relocation Housing Costs'!AI118+'Temp Relocation Living Costs'!AI118</f>
        <v>612025173.19806767</v>
      </c>
      <c r="AR118" s="53">
        <f>'Temp Relocation Housing Costs'!AJ118+'Temp Relocation Living Costs'!AJ118</f>
        <v>483774997.35025042</v>
      </c>
      <c r="AS118" s="53">
        <f>'Temp Relocation Housing Costs'!AK118+'Temp Relocation Living Costs'!AK118</f>
        <v>218240047.72562876</v>
      </c>
      <c r="AT118" s="53">
        <f>'Temp Relocation Housing Costs'!AL118+'Temp Relocation Living Costs'!AL118</f>
        <v>137702043.20141903</v>
      </c>
      <c r="AU118" s="53">
        <f>'Temp Relocation Housing Costs'!AM118+'Temp Relocation Living Costs'!AM118</f>
        <v>72809059.951628923</v>
      </c>
      <c r="AW118" s="68">
        <v>2137</v>
      </c>
      <c r="AX118" s="55">
        <f t="shared" si="14"/>
        <v>0</v>
      </c>
      <c r="AY118" s="56">
        <f t="shared" si="15"/>
        <v>1709519.5345902469</v>
      </c>
      <c r="AZ118" s="57">
        <f t="shared" si="16"/>
        <v>1848765381.4906921</v>
      </c>
      <c r="BA118" s="58">
        <f t="shared" si="17"/>
        <v>1850474901.0252824</v>
      </c>
    </row>
    <row r="119" spans="1:53" x14ac:dyDescent="0.35">
      <c r="A119">
        <v>2138</v>
      </c>
      <c r="B119" s="51">
        <f>'Temp Relocation Housing Costs'!B119+'Temp Relocation Living Costs'!B119</f>
        <v>0</v>
      </c>
      <c r="C119" s="51">
        <f>'Temp Relocation Housing Costs'!C119+'Temp Relocation Living Costs'!C119</f>
        <v>0</v>
      </c>
      <c r="D119" s="51">
        <f>'Temp Relocation Housing Costs'!D119+'Temp Relocation Living Costs'!D119</f>
        <v>0</v>
      </c>
      <c r="E119" s="51">
        <f>'Temp Relocation Housing Costs'!E119+'Temp Relocation Living Costs'!E119</f>
        <v>0</v>
      </c>
      <c r="F119" s="51">
        <f>'Temp Relocation Housing Costs'!F119+'Temp Relocation Living Costs'!F119</f>
        <v>0</v>
      </c>
      <c r="G119" s="51">
        <f>'Temp Relocation Housing Costs'!G119+'Temp Relocation Living Costs'!G119</f>
        <v>0</v>
      </c>
      <c r="H119" s="52">
        <f>'Temp Relocation Housing Costs'!H119+'Temp Relocation Living Costs'!H119</f>
        <v>408593.87355025444</v>
      </c>
      <c r="I119" s="52">
        <f>'Temp Relocation Housing Costs'!I119+'Temp Relocation Living Costs'!I119</f>
        <v>469031.17613755813</v>
      </c>
      <c r="J119" s="52">
        <f>'Temp Relocation Housing Costs'!J119+'Temp Relocation Living Costs'!J119</f>
        <v>323087.42720355559</v>
      </c>
      <c r="K119" s="52">
        <f>'Temp Relocation Housing Costs'!K119+'Temp Relocation Living Costs'!K119</f>
        <v>291485.594710859</v>
      </c>
      <c r="L119" s="52">
        <f>'Temp Relocation Housing Costs'!L119+'Temp Relocation Living Costs'!L119</f>
        <v>240089.21788989464</v>
      </c>
      <c r="M119" s="52">
        <f>'Temp Relocation Housing Costs'!M119+'Temp Relocation Living Costs'!M119</f>
        <v>101969.06295580801</v>
      </c>
      <c r="N119" s="53">
        <f>'Temp Relocation Housing Costs'!N119+'Temp Relocation Living Costs'!N119</f>
        <v>353089778.78753805</v>
      </c>
      <c r="O119" s="53">
        <f>'Temp Relocation Housing Costs'!O119+'Temp Relocation Living Costs'!O119</f>
        <v>679514662.14590514</v>
      </c>
      <c r="P119" s="53">
        <f>'Temp Relocation Housing Costs'!P119+'Temp Relocation Living Costs'!P119</f>
        <v>542822690.96273589</v>
      </c>
      <c r="Q119" s="53">
        <f>'Temp Relocation Housing Costs'!Q119+'Temp Relocation Living Costs'!Q119</f>
        <v>221842647.85138863</v>
      </c>
      <c r="R119" s="53">
        <f>'Temp Relocation Housing Costs'!R119+'Temp Relocation Living Costs'!R119</f>
        <v>142526363.05638203</v>
      </c>
      <c r="S119" s="53">
        <f>'Temp Relocation Housing Costs'!S119+'Temp Relocation Living Costs'!S119</f>
        <v>80710439.311348334</v>
      </c>
      <c r="U119" s="68">
        <v>2138</v>
      </c>
      <c r="V119" s="55">
        <f t="shared" si="9"/>
        <v>0</v>
      </c>
      <c r="W119" s="56">
        <f t="shared" si="10"/>
        <v>1834256.3524479298</v>
      </c>
      <c r="X119" s="57">
        <f t="shared" si="11"/>
        <v>2020506582.1152983</v>
      </c>
      <c r="Y119" s="58">
        <f t="shared" si="12"/>
        <v>2022340838.4677463</v>
      </c>
      <c r="Z119" s="96">
        <f t="shared" si="13"/>
        <v>3801247.0172684272</v>
      </c>
      <c r="AC119">
        <v>2138</v>
      </c>
      <c r="AD119" s="51">
        <f>'Temp Relocation Housing Costs'!V119+'Temp Relocation Living Costs'!V119</f>
        <v>0</v>
      </c>
      <c r="AE119" s="51">
        <f>'Temp Relocation Housing Costs'!W119+'Temp Relocation Living Costs'!W119</f>
        <v>0</v>
      </c>
      <c r="AF119" s="51">
        <f>'Temp Relocation Housing Costs'!X119+'Temp Relocation Living Costs'!X119</f>
        <v>0</v>
      </c>
      <c r="AG119" s="51">
        <f>'Temp Relocation Housing Costs'!Y119+'Temp Relocation Living Costs'!Y119</f>
        <v>0</v>
      </c>
      <c r="AH119" s="51">
        <f>'Temp Relocation Housing Costs'!Z119+'Temp Relocation Living Costs'!Z119</f>
        <v>0</v>
      </c>
      <c r="AI119" s="51">
        <f>'Temp Relocation Housing Costs'!AA119+'Temp Relocation Living Costs'!AA119</f>
        <v>0</v>
      </c>
      <c r="AJ119" s="52">
        <f>'Temp Relocation Housing Costs'!AB119+'Temp Relocation Living Costs'!AB119</f>
        <v>380390.95573486597</v>
      </c>
      <c r="AK119" s="52">
        <f>'Temp Relocation Housing Costs'!AC119+'Temp Relocation Living Costs'!AC119</f>
        <v>428315.50610774761</v>
      </c>
      <c r="AL119" s="52">
        <f>'Temp Relocation Housing Costs'!AD119+'Temp Relocation Living Costs'!AD119</f>
        <v>291942.36140614405</v>
      </c>
      <c r="AM119" s="52">
        <f>'Temp Relocation Housing Costs'!AE119+'Temp Relocation Living Costs'!AE119</f>
        <v>290735.54903953586</v>
      </c>
      <c r="AN119" s="52">
        <f>'Temp Relocation Housing Costs'!AF119+'Temp Relocation Living Costs'!AF119</f>
        <v>235184.91979565471</v>
      </c>
      <c r="AO119" s="52">
        <f>'Temp Relocation Housing Costs'!AG119+'Temp Relocation Living Costs'!AG119</f>
        <v>93264.372810034678</v>
      </c>
      <c r="AP119" s="53">
        <f>'Temp Relocation Housing Costs'!AH119+'Temp Relocation Living Costs'!AH119</f>
        <v>328717993.85089028</v>
      </c>
      <c r="AQ119" s="53">
        <f>'Temp Relocation Housing Costs'!AI119+'Temp Relocation Living Costs'!AI119</f>
        <v>620527336.41590559</v>
      </c>
      <c r="AR119" s="53">
        <f>'Temp Relocation Housing Costs'!AJ119+'Temp Relocation Living Costs'!AJ119</f>
        <v>490495528.08706355</v>
      </c>
      <c r="AS119" s="53">
        <f>'Temp Relocation Housing Costs'!AK119+'Temp Relocation Living Costs'!AK119</f>
        <v>221271806.2017324</v>
      </c>
      <c r="AT119" s="53">
        <f>'Temp Relocation Housing Costs'!AL119+'Temp Relocation Living Costs'!AL119</f>
        <v>139614979.62625679</v>
      </c>
      <c r="AU119" s="53">
        <f>'Temp Relocation Housing Costs'!AM119+'Temp Relocation Living Costs'!AM119</f>
        <v>73820512.647620827</v>
      </c>
      <c r="AW119" s="68">
        <v>2138</v>
      </c>
      <c r="AX119" s="55">
        <f t="shared" si="14"/>
        <v>0</v>
      </c>
      <c r="AY119" s="56">
        <f t="shared" si="15"/>
        <v>1719833.6648939829</v>
      </c>
      <c r="AZ119" s="57">
        <f t="shared" si="16"/>
        <v>1874448156.8294694</v>
      </c>
      <c r="BA119" s="58">
        <f t="shared" si="17"/>
        <v>1876167990.4943633</v>
      </c>
    </row>
    <row r="120" spans="1:53" x14ac:dyDescent="0.35">
      <c r="A120">
        <v>2139</v>
      </c>
      <c r="B120" s="51">
        <f>'Temp Relocation Housing Costs'!B120+'Temp Relocation Living Costs'!B120</f>
        <v>0</v>
      </c>
      <c r="C120" s="51">
        <f>'Temp Relocation Housing Costs'!C120+'Temp Relocation Living Costs'!C120</f>
        <v>0</v>
      </c>
      <c r="D120" s="51">
        <f>'Temp Relocation Housing Costs'!D120+'Temp Relocation Living Costs'!D120</f>
        <v>0</v>
      </c>
      <c r="E120" s="51">
        <f>'Temp Relocation Housing Costs'!E120+'Temp Relocation Living Costs'!E120</f>
        <v>0</v>
      </c>
      <c r="F120" s="51">
        <f>'Temp Relocation Housing Costs'!F120+'Temp Relocation Living Costs'!F120</f>
        <v>0</v>
      </c>
      <c r="G120" s="51">
        <f>'Temp Relocation Housing Costs'!G120+'Temp Relocation Living Costs'!G120</f>
        <v>0</v>
      </c>
      <c r="H120" s="52">
        <f>'Temp Relocation Housing Costs'!H120+'Temp Relocation Living Costs'!H120</f>
        <v>411059.0635453579</v>
      </c>
      <c r="I120" s="52">
        <f>'Temp Relocation Housing Costs'!I120+'Temp Relocation Living Costs'!I120</f>
        <v>471861.00555413577</v>
      </c>
      <c r="J120" s="52">
        <f>'Temp Relocation Housing Costs'!J120+'Temp Relocation Living Costs'!J120</f>
        <v>325036.72684959631</v>
      </c>
      <c r="K120" s="52">
        <f>'Temp Relocation Housing Costs'!K120+'Temp Relocation Living Costs'!K120</f>
        <v>293244.22942937387</v>
      </c>
      <c r="L120" s="52">
        <f>'Temp Relocation Housing Costs'!L120+'Temp Relocation Living Costs'!L120</f>
        <v>241537.76025968516</v>
      </c>
      <c r="M120" s="52">
        <f>'Temp Relocation Housing Costs'!M120+'Temp Relocation Living Costs'!M120</f>
        <v>102584.27803875715</v>
      </c>
      <c r="N120" s="53">
        <f>'Temp Relocation Housing Costs'!N120+'Temp Relocation Living Costs'!N120</f>
        <v>357994849.78995317</v>
      </c>
      <c r="O120" s="53">
        <f>'Temp Relocation Housing Costs'!O120+'Temp Relocation Living Costs'!O120</f>
        <v>688954379.36585164</v>
      </c>
      <c r="P120" s="53">
        <f>'Temp Relocation Housing Costs'!P120+'Temp Relocation Living Costs'!P120</f>
        <v>550363503.5289824</v>
      </c>
      <c r="Q120" s="53">
        <f>'Temp Relocation Housing Costs'!Q120+'Temp Relocation Living Costs'!Q120</f>
        <v>224924453.11579308</v>
      </c>
      <c r="R120" s="53">
        <f>'Temp Relocation Housing Costs'!R120+'Temp Relocation Living Costs'!R120</f>
        <v>144506318.21936682</v>
      </c>
      <c r="S120" s="53">
        <f>'Temp Relocation Housing Costs'!S120+'Temp Relocation Living Costs'!S120</f>
        <v>81831656.801182523</v>
      </c>
      <c r="U120" s="68">
        <v>2139</v>
      </c>
      <c r="V120" s="55">
        <f t="shared" si="9"/>
        <v>0</v>
      </c>
      <c r="W120" s="56">
        <f t="shared" si="10"/>
        <v>1845323.0636769061</v>
      </c>
      <c r="X120" s="57">
        <f t="shared" si="11"/>
        <v>2048575160.8211296</v>
      </c>
      <c r="Y120" s="58">
        <f t="shared" si="12"/>
        <v>2050420483.8848064</v>
      </c>
      <c r="Z120" s="96">
        <f t="shared" si="13"/>
        <v>3651029.0686962181</v>
      </c>
      <c r="AC120">
        <v>2139</v>
      </c>
      <c r="AD120" s="51">
        <f>'Temp Relocation Housing Costs'!V120+'Temp Relocation Living Costs'!V120</f>
        <v>0</v>
      </c>
      <c r="AE120" s="51">
        <f>'Temp Relocation Housing Costs'!W120+'Temp Relocation Living Costs'!W120</f>
        <v>0</v>
      </c>
      <c r="AF120" s="51">
        <f>'Temp Relocation Housing Costs'!X120+'Temp Relocation Living Costs'!X120</f>
        <v>0</v>
      </c>
      <c r="AG120" s="51">
        <f>'Temp Relocation Housing Costs'!Y120+'Temp Relocation Living Costs'!Y120</f>
        <v>0</v>
      </c>
      <c r="AH120" s="51">
        <f>'Temp Relocation Housing Costs'!Z120+'Temp Relocation Living Costs'!Z120</f>
        <v>0</v>
      </c>
      <c r="AI120" s="51">
        <f>'Temp Relocation Housing Costs'!AA120+'Temp Relocation Living Costs'!AA120</f>
        <v>0</v>
      </c>
      <c r="AJ120" s="52">
        <f>'Temp Relocation Housing Costs'!AB120+'Temp Relocation Living Costs'!AB120</f>
        <v>382685.98764554423</v>
      </c>
      <c r="AK120" s="52">
        <f>'Temp Relocation Housing Costs'!AC120+'Temp Relocation Living Costs'!AC120</f>
        <v>430899.68362179096</v>
      </c>
      <c r="AL120" s="52">
        <f>'Temp Relocation Housing Costs'!AD120+'Temp Relocation Living Costs'!AD120</f>
        <v>293703.75195816567</v>
      </c>
      <c r="AM120" s="52">
        <f>'Temp Relocation Housing Costs'!AE120+'Temp Relocation Living Costs'!AE120</f>
        <v>292489.65846972779</v>
      </c>
      <c r="AN120" s="52">
        <f>'Temp Relocation Housing Costs'!AF120+'Temp Relocation Living Costs'!AF120</f>
        <v>236603.87281676044</v>
      </c>
      <c r="AO120" s="52">
        <f>'Temp Relocation Housing Costs'!AG120+'Temp Relocation Living Costs'!AG120</f>
        <v>93827.069447537287</v>
      </c>
      <c r="AP120" s="53">
        <f>'Temp Relocation Housing Costs'!AH120+'Temp Relocation Living Costs'!AH120</f>
        <v>333284495.62034625</v>
      </c>
      <c r="AQ120" s="53">
        <f>'Temp Relocation Housing Costs'!AI120+'Temp Relocation Living Costs'!AI120</f>
        <v>629147610.42811668</v>
      </c>
      <c r="AR120" s="53">
        <f>'Temp Relocation Housing Costs'!AJ120+'Temp Relocation Living Costs'!AJ120</f>
        <v>497309419.44323862</v>
      </c>
      <c r="AS120" s="53">
        <f>'Temp Relocation Housing Costs'!AK120+'Temp Relocation Living Costs'!AK120</f>
        <v>224345681.41833901</v>
      </c>
      <c r="AT120" s="53">
        <f>'Temp Relocation Housing Costs'!AL120+'Temp Relocation Living Costs'!AL120</f>
        <v>141554490.2810798</v>
      </c>
      <c r="AU120" s="53">
        <f>'Temp Relocation Housing Costs'!AM120+'Temp Relocation Living Costs'!AM120</f>
        <v>74846016.294921651</v>
      </c>
      <c r="AW120" s="68">
        <v>2139</v>
      </c>
      <c r="AX120" s="55">
        <f t="shared" si="14"/>
        <v>0</v>
      </c>
      <c r="AY120" s="56">
        <f t="shared" si="15"/>
        <v>1730210.0239595261</v>
      </c>
      <c r="AZ120" s="57">
        <f t="shared" si="16"/>
        <v>1900487713.486042</v>
      </c>
      <c r="BA120" s="58">
        <f t="shared" si="17"/>
        <v>1902217923.5100017</v>
      </c>
    </row>
    <row r="121" spans="1:53" x14ac:dyDescent="0.35">
      <c r="A121">
        <v>2140</v>
      </c>
      <c r="B121" s="51">
        <f>'Temp Relocation Housing Costs'!B121+'Temp Relocation Living Costs'!B121</f>
        <v>0</v>
      </c>
      <c r="C121" s="51">
        <f>'Temp Relocation Housing Costs'!C121+'Temp Relocation Living Costs'!C121</f>
        <v>0</v>
      </c>
      <c r="D121" s="51">
        <f>'Temp Relocation Housing Costs'!D121+'Temp Relocation Living Costs'!D121</f>
        <v>0</v>
      </c>
      <c r="E121" s="51">
        <f>'Temp Relocation Housing Costs'!E121+'Temp Relocation Living Costs'!E121</f>
        <v>0</v>
      </c>
      <c r="F121" s="51">
        <f>'Temp Relocation Housing Costs'!F121+'Temp Relocation Living Costs'!F121</f>
        <v>0</v>
      </c>
      <c r="G121" s="51">
        <f>'Temp Relocation Housing Costs'!G121+'Temp Relocation Living Costs'!G121</f>
        <v>0</v>
      </c>
      <c r="H121" s="52">
        <f>'Temp Relocation Housing Costs'!H121+'Temp Relocation Living Costs'!H121</f>
        <v>413539.12689541193</v>
      </c>
      <c r="I121" s="52">
        <f>'Temp Relocation Housing Costs'!I121+'Temp Relocation Living Costs'!I121</f>
        <v>474707.90832304966</v>
      </c>
      <c r="J121" s="52">
        <f>'Temp Relocation Housing Costs'!J121+'Temp Relocation Living Costs'!J121</f>
        <v>326997.78730336303</v>
      </c>
      <c r="K121" s="52">
        <f>'Temp Relocation Housing Costs'!K121+'Temp Relocation Living Costs'!K121</f>
        <v>295013.47460730525</v>
      </c>
      <c r="L121" s="52">
        <f>'Temp Relocation Housing Costs'!L121+'Temp Relocation Living Costs'!L121</f>
        <v>242995.04219310751</v>
      </c>
      <c r="M121" s="52">
        <f>'Temp Relocation Housing Costs'!M121+'Temp Relocation Living Costs'!M121</f>
        <v>103203.20492985001</v>
      </c>
      <c r="N121" s="53">
        <f>'Temp Relocation Housing Costs'!N121+'Temp Relocation Living Costs'!N121</f>
        <v>362968061.31351662</v>
      </c>
      <c r="O121" s="53">
        <f>'Temp Relocation Housing Costs'!O121+'Temp Relocation Living Costs'!O121</f>
        <v>698525231.74175036</v>
      </c>
      <c r="P121" s="53">
        <f>'Temp Relocation Housing Costs'!P121+'Temp Relocation Living Costs'!P121</f>
        <v>558009071.94848645</v>
      </c>
      <c r="Q121" s="53">
        <f>'Temp Relocation Housing Costs'!Q121+'Temp Relocation Living Costs'!Q121</f>
        <v>228049070.36328423</v>
      </c>
      <c r="R121" s="53">
        <f>'Temp Relocation Housing Costs'!R121+'Temp Relocation Living Costs'!R121</f>
        <v>146513778.62673843</v>
      </c>
      <c r="S121" s="53">
        <f>'Temp Relocation Housing Costs'!S121+'Temp Relocation Living Costs'!S121</f>
        <v>82968450.078612939</v>
      </c>
      <c r="U121" s="68">
        <v>2140</v>
      </c>
      <c r="V121" s="55">
        <f t="shared" si="9"/>
        <v>0</v>
      </c>
      <c r="W121" s="56">
        <f t="shared" si="10"/>
        <v>1856456.5442520876</v>
      </c>
      <c r="X121" s="57">
        <f t="shared" si="11"/>
        <v>2077033664.0723894</v>
      </c>
      <c r="Y121" s="58">
        <f t="shared" si="12"/>
        <v>2078890120.6166415</v>
      </c>
      <c r="Z121" s="96">
        <f t="shared" si="13"/>
        <v>3506747.6345493263</v>
      </c>
      <c r="AC121">
        <v>2140</v>
      </c>
      <c r="AD121" s="51">
        <f>'Temp Relocation Housing Costs'!V121+'Temp Relocation Living Costs'!V121</f>
        <v>0</v>
      </c>
      <c r="AE121" s="51">
        <f>'Temp Relocation Housing Costs'!W121+'Temp Relocation Living Costs'!W121</f>
        <v>0</v>
      </c>
      <c r="AF121" s="51">
        <f>'Temp Relocation Housing Costs'!X121+'Temp Relocation Living Costs'!X121</f>
        <v>0</v>
      </c>
      <c r="AG121" s="51">
        <f>'Temp Relocation Housing Costs'!Y121+'Temp Relocation Living Costs'!Y121</f>
        <v>0</v>
      </c>
      <c r="AH121" s="51">
        <f>'Temp Relocation Housing Costs'!Z121+'Temp Relocation Living Costs'!Z121</f>
        <v>0</v>
      </c>
      <c r="AI121" s="51">
        <f>'Temp Relocation Housing Costs'!AA121+'Temp Relocation Living Costs'!AA121</f>
        <v>0</v>
      </c>
      <c r="AJ121" s="52">
        <f>'Temp Relocation Housing Costs'!AB121+'Temp Relocation Living Costs'!AB121</f>
        <v>384994.8662878325</v>
      </c>
      <c r="AK121" s="52">
        <f>'Temp Relocation Housing Costs'!AC121+'Temp Relocation Living Costs'!AC121</f>
        <v>433499.45238417562</v>
      </c>
      <c r="AL121" s="52">
        <f>'Temp Relocation Housing Costs'!AD121+'Temp Relocation Living Costs'!AD121</f>
        <v>295475.7695965126</v>
      </c>
      <c r="AM121" s="52">
        <f>'Temp Relocation Housing Costs'!AE121+'Temp Relocation Living Costs'!AE121</f>
        <v>294254.35105668631</v>
      </c>
      <c r="AN121" s="52">
        <f>'Temp Relocation Housing Costs'!AF121+'Temp Relocation Living Costs'!AF121</f>
        <v>238031.38687859042</v>
      </c>
      <c r="AO121" s="52">
        <f>'Temp Relocation Housing Costs'!AG121+'Temp Relocation Living Costs'!AG121</f>
        <v>94393.161031001728</v>
      </c>
      <c r="AP121" s="53">
        <f>'Temp Relocation Housing Costs'!AH121+'Temp Relocation Living Costs'!AH121</f>
        <v>337914434.5572238</v>
      </c>
      <c r="AQ121" s="53">
        <f>'Temp Relocation Housing Costs'!AI121+'Temp Relocation Living Costs'!AI121</f>
        <v>637887636.01239359</v>
      </c>
      <c r="AR121" s="53">
        <f>'Temp Relocation Housing Costs'!AJ121+'Temp Relocation Living Costs'!AJ121</f>
        <v>504217968.37069637</v>
      </c>
      <c r="AS121" s="53">
        <f>'Temp Relocation Housing Costs'!AK121+'Temp Relocation Living Costs'!AK121</f>
        <v>227462258.45498079</v>
      </c>
      <c r="AT121" s="53">
        <f>'Temp Relocation Housing Costs'!AL121+'Temp Relocation Living Costs'!AL121</f>
        <v>143520944.33116198</v>
      </c>
      <c r="AU121" s="53">
        <f>'Temp Relocation Housing Costs'!AM121+'Temp Relocation Living Costs'!AM121</f>
        <v>75885766.087269545</v>
      </c>
      <c r="AW121" s="68">
        <v>2140</v>
      </c>
      <c r="AX121" s="55">
        <f t="shared" si="14"/>
        <v>0</v>
      </c>
      <c r="AY121" s="56">
        <f t="shared" si="15"/>
        <v>1740648.9872347992</v>
      </c>
      <c r="AZ121" s="57">
        <f t="shared" si="16"/>
        <v>1926889007.8137262</v>
      </c>
      <c r="BA121" s="58">
        <f t="shared" si="17"/>
        <v>1928629656.800961</v>
      </c>
    </row>
    <row r="122" spans="1:53" x14ac:dyDescent="0.35">
      <c r="A122">
        <v>2141</v>
      </c>
      <c r="B122" s="51">
        <f>'Temp Relocation Housing Costs'!B122+'Temp Relocation Living Costs'!B122</f>
        <v>0</v>
      </c>
      <c r="C122" s="51">
        <f>'Temp Relocation Housing Costs'!C122+'Temp Relocation Living Costs'!C122</f>
        <v>0</v>
      </c>
      <c r="D122" s="51">
        <f>'Temp Relocation Housing Costs'!D122+'Temp Relocation Living Costs'!D122</f>
        <v>0</v>
      </c>
      <c r="E122" s="51">
        <f>'Temp Relocation Housing Costs'!E122+'Temp Relocation Living Costs'!E122</f>
        <v>0</v>
      </c>
      <c r="F122" s="51">
        <f>'Temp Relocation Housing Costs'!F122+'Temp Relocation Living Costs'!F122</f>
        <v>0</v>
      </c>
      <c r="G122" s="51">
        <f>'Temp Relocation Housing Costs'!G122+'Temp Relocation Living Costs'!G122</f>
        <v>0</v>
      </c>
      <c r="H122" s="52">
        <f>'Temp Relocation Housing Costs'!H122+'Temp Relocation Living Costs'!H122</f>
        <v>416034.15333657799</v>
      </c>
      <c r="I122" s="52">
        <f>'Temp Relocation Housing Costs'!I122+'Temp Relocation Living Costs'!I122</f>
        <v>477571.98745381634</v>
      </c>
      <c r="J122" s="52">
        <f>'Temp Relocation Housing Costs'!J122+'Temp Relocation Living Costs'!J122</f>
        <v>328970.67952192947</v>
      </c>
      <c r="K122" s="52">
        <f>'Temp Relocation Housing Costs'!K122+'Temp Relocation Living Costs'!K122</f>
        <v>296793.39426127216</v>
      </c>
      <c r="L122" s="52">
        <f>'Temp Relocation Housing Costs'!L122+'Temp Relocation Living Costs'!L122</f>
        <v>244461.11641901123</v>
      </c>
      <c r="M122" s="52">
        <f>'Temp Relocation Housing Costs'!M122+'Temp Relocation Living Costs'!M122</f>
        <v>103825.86602372558</v>
      </c>
      <c r="N122" s="53">
        <f>'Temp Relocation Housing Costs'!N122+'Temp Relocation Living Costs'!N122</f>
        <v>368010359.95627362</v>
      </c>
      <c r="O122" s="53">
        <f>'Temp Relocation Housing Costs'!O122+'Temp Relocation Living Costs'!O122</f>
        <v>708229040.98380017</v>
      </c>
      <c r="P122" s="53">
        <f>'Temp Relocation Housing Costs'!P122+'Temp Relocation Living Costs'!P122</f>
        <v>565760851.47407293</v>
      </c>
      <c r="Q122" s="53">
        <f>'Temp Relocation Housing Costs'!Q122+'Temp Relocation Living Costs'!Q122</f>
        <v>231217094.3316012</v>
      </c>
      <c r="R122" s="53">
        <f>'Temp Relocation Housing Costs'!R122+'Temp Relocation Living Costs'!R122</f>
        <v>148549126.37728527</v>
      </c>
      <c r="S122" s="53">
        <f>'Temp Relocation Housing Costs'!S122+'Temp Relocation Living Costs'!S122</f>
        <v>84121035.520177975</v>
      </c>
      <c r="U122" s="68">
        <v>2141</v>
      </c>
      <c r="V122" s="55">
        <f t="shared" si="9"/>
        <v>0</v>
      </c>
      <c r="W122" s="56">
        <f t="shared" si="10"/>
        <v>1867657.1970163328</v>
      </c>
      <c r="X122" s="57">
        <f t="shared" si="11"/>
        <v>2105887508.6432111</v>
      </c>
      <c r="Y122" s="58">
        <f t="shared" si="12"/>
        <v>2107755165.8402274</v>
      </c>
      <c r="Z122" s="96">
        <f t="shared" si="13"/>
        <v>3368168.0987236039</v>
      </c>
      <c r="AC122">
        <v>2141</v>
      </c>
      <c r="AD122" s="51">
        <f>'Temp Relocation Housing Costs'!V122+'Temp Relocation Living Costs'!V122</f>
        <v>0</v>
      </c>
      <c r="AE122" s="51">
        <f>'Temp Relocation Housing Costs'!W122+'Temp Relocation Living Costs'!W122</f>
        <v>0</v>
      </c>
      <c r="AF122" s="51">
        <f>'Temp Relocation Housing Costs'!X122+'Temp Relocation Living Costs'!X122</f>
        <v>0</v>
      </c>
      <c r="AG122" s="51">
        <f>'Temp Relocation Housing Costs'!Y122+'Temp Relocation Living Costs'!Y122</f>
        <v>0</v>
      </c>
      <c r="AH122" s="51">
        <f>'Temp Relocation Housing Costs'!Z122+'Temp Relocation Living Costs'!Z122</f>
        <v>0</v>
      </c>
      <c r="AI122" s="51">
        <f>'Temp Relocation Housing Costs'!AA122+'Temp Relocation Living Costs'!AA122</f>
        <v>0</v>
      </c>
      <c r="AJ122" s="52">
        <f>'Temp Relocation Housing Costs'!AB122+'Temp Relocation Living Costs'!AB122</f>
        <v>387317.67520391429</v>
      </c>
      <c r="AK122" s="52">
        <f>'Temp Relocation Housing Costs'!AC122+'Temp Relocation Living Costs'!AC122</f>
        <v>436114.90646236506</v>
      </c>
      <c r="AL122" s="52">
        <f>'Temp Relocation Housing Costs'!AD122+'Temp Relocation Living Costs'!AD122</f>
        <v>297258.47843812039</v>
      </c>
      <c r="AM122" s="52">
        <f>'Temp Relocation Housing Costs'!AE122+'Temp Relocation Living Costs'!AE122</f>
        <v>296029.69065230392</v>
      </c>
      <c r="AN122" s="52">
        <f>'Temp Relocation Housing Costs'!AF122+'Temp Relocation Living Costs'!AF122</f>
        <v>239467.51363290293</v>
      </c>
      <c r="AO122" s="52">
        <f>'Temp Relocation Housing Costs'!AG122+'Temp Relocation Living Costs'!AG122</f>
        <v>94962.66804332647</v>
      </c>
      <c r="AP122" s="53">
        <f>'Temp Relocation Housing Costs'!AH122+'Temp Relocation Living Costs'!AH122</f>
        <v>342608691.92127365</v>
      </c>
      <c r="AQ122" s="53">
        <f>'Temp Relocation Housing Costs'!AI122+'Temp Relocation Living Costs'!AI122</f>
        <v>646749076.73986995</v>
      </c>
      <c r="AR122" s="53">
        <f>'Temp Relocation Housing Costs'!AJ122+'Temp Relocation Living Costs'!AJ122</f>
        <v>511222489.83842188</v>
      </c>
      <c r="AS122" s="53">
        <f>'Temp Relocation Housing Costs'!AK122+'Temp Relocation Living Costs'!AK122</f>
        <v>230622130.51902807</v>
      </c>
      <c r="AT122" s="53">
        <f>'Temp Relocation Housing Costs'!AL122+'Temp Relocation Living Costs'!AL122</f>
        <v>145514716.07016668</v>
      </c>
      <c r="AU122" s="53">
        <f>'Temp Relocation Housing Costs'!AM122+'Temp Relocation Living Costs'!AM122</f>
        <v>76939959.930005223</v>
      </c>
      <c r="AW122" s="68">
        <v>2141</v>
      </c>
      <c r="AX122" s="55">
        <f t="shared" si="14"/>
        <v>0</v>
      </c>
      <c r="AY122" s="56">
        <f t="shared" si="15"/>
        <v>1751150.9324329328</v>
      </c>
      <c r="AZ122" s="57">
        <f t="shared" si="16"/>
        <v>1953657065.0187652</v>
      </c>
      <c r="BA122" s="58">
        <f t="shared" si="17"/>
        <v>1955408215.9511981</v>
      </c>
    </row>
    <row r="123" spans="1:53" x14ac:dyDescent="0.35">
      <c r="A123">
        <v>2142</v>
      </c>
      <c r="B123" s="51">
        <f>'Temp Relocation Housing Costs'!B123+'Temp Relocation Living Costs'!B123</f>
        <v>0</v>
      </c>
      <c r="C123" s="51">
        <f>'Temp Relocation Housing Costs'!C123+'Temp Relocation Living Costs'!C123</f>
        <v>0</v>
      </c>
      <c r="D123" s="51">
        <f>'Temp Relocation Housing Costs'!D123+'Temp Relocation Living Costs'!D123</f>
        <v>0</v>
      </c>
      <c r="E123" s="51">
        <f>'Temp Relocation Housing Costs'!E123+'Temp Relocation Living Costs'!E123</f>
        <v>0</v>
      </c>
      <c r="F123" s="51">
        <f>'Temp Relocation Housing Costs'!F123+'Temp Relocation Living Costs'!F123</f>
        <v>0</v>
      </c>
      <c r="G123" s="51">
        <f>'Temp Relocation Housing Costs'!G123+'Temp Relocation Living Costs'!G123</f>
        <v>0</v>
      </c>
      <c r="H123" s="52">
        <f>'Temp Relocation Housing Costs'!H123+'Temp Relocation Living Costs'!H123</f>
        <v>418544.23314642732</v>
      </c>
      <c r="I123" s="52">
        <f>'Temp Relocation Housing Costs'!I123+'Temp Relocation Living Costs'!I123</f>
        <v>480453.34657744499</v>
      </c>
      <c r="J123" s="52">
        <f>'Temp Relocation Housing Costs'!J123+'Temp Relocation Living Costs'!J123</f>
        <v>330955.47489047778</v>
      </c>
      <c r="K123" s="52">
        <f>'Temp Relocation Housing Costs'!K123+'Temp Relocation Living Costs'!K123</f>
        <v>298584.05279412877</v>
      </c>
      <c r="L123" s="52">
        <f>'Temp Relocation Housing Costs'!L123+'Temp Relocation Living Costs'!L123</f>
        <v>245936.03598437714</v>
      </c>
      <c r="M123" s="52">
        <f>'Temp Relocation Housing Costs'!M123+'Temp Relocation Living Costs'!M123</f>
        <v>104452.28385013764</v>
      </c>
      <c r="N123" s="53">
        <f>'Temp Relocation Housing Costs'!N123+'Temp Relocation Living Costs'!N123</f>
        <v>373122705.46626943</v>
      </c>
      <c r="O123" s="53">
        <f>'Temp Relocation Housing Costs'!O123+'Temp Relocation Living Costs'!O123</f>
        <v>718067654.10912716</v>
      </c>
      <c r="P123" s="53">
        <f>'Temp Relocation Housing Costs'!P123+'Temp Relocation Living Costs'!P123</f>
        <v>573620317.57472408</v>
      </c>
      <c r="Q123" s="53">
        <f>'Temp Relocation Housing Costs'!Q123+'Temp Relocation Living Costs'!Q123</f>
        <v>234429128.02049214</v>
      </c>
      <c r="R123" s="53">
        <f>'Temp Relocation Housing Costs'!R123+'Temp Relocation Living Costs'!R123</f>
        <v>150612748.87785548</v>
      </c>
      <c r="S123" s="53">
        <f>'Temp Relocation Housing Costs'!S123+'Temp Relocation Living Costs'!S123</f>
        <v>85289632.508286878</v>
      </c>
      <c r="U123" s="68">
        <v>2142</v>
      </c>
      <c r="V123" s="55">
        <f t="shared" si="9"/>
        <v>0</v>
      </c>
      <c r="W123" s="56">
        <f t="shared" si="10"/>
        <v>1878925.4272429936</v>
      </c>
      <c r="X123" s="57">
        <f t="shared" si="11"/>
        <v>2135142186.5567553</v>
      </c>
      <c r="Y123" s="58">
        <f t="shared" si="12"/>
        <v>2137021111.9839983</v>
      </c>
      <c r="Z123" s="96">
        <f t="shared" si="13"/>
        <v>3235065.1177638462</v>
      </c>
      <c r="AC123">
        <v>2142</v>
      </c>
      <c r="AD123" s="51">
        <f>'Temp Relocation Housing Costs'!V123+'Temp Relocation Living Costs'!V123</f>
        <v>0</v>
      </c>
      <c r="AE123" s="51">
        <f>'Temp Relocation Housing Costs'!W123+'Temp Relocation Living Costs'!W123</f>
        <v>0</v>
      </c>
      <c r="AF123" s="51">
        <f>'Temp Relocation Housing Costs'!X123+'Temp Relocation Living Costs'!X123</f>
        <v>0</v>
      </c>
      <c r="AG123" s="51">
        <f>'Temp Relocation Housing Costs'!Y123+'Temp Relocation Living Costs'!Y123</f>
        <v>0</v>
      </c>
      <c r="AH123" s="51">
        <f>'Temp Relocation Housing Costs'!Z123+'Temp Relocation Living Costs'!Z123</f>
        <v>0</v>
      </c>
      <c r="AI123" s="51">
        <f>'Temp Relocation Housing Costs'!AA123+'Temp Relocation Living Costs'!AA123</f>
        <v>0</v>
      </c>
      <c r="AJ123" s="52">
        <f>'Temp Relocation Housing Costs'!AB123+'Temp Relocation Living Costs'!AB123</f>
        <v>389654.49844001187</v>
      </c>
      <c r="AK123" s="52">
        <f>'Temp Relocation Housing Costs'!AC123+'Temp Relocation Living Costs'!AC123</f>
        <v>438746.14049136528</v>
      </c>
      <c r="AL123" s="52">
        <f>'Temp Relocation Housing Costs'!AD123+'Temp Relocation Living Costs'!AD123</f>
        <v>299051.94298676378</v>
      </c>
      <c r="AM123" s="52">
        <f>'Temp Relocation Housing Costs'!AE123+'Temp Relocation Living Costs'!AE123</f>
        <v>297815.74149371439</v>
      </c>
      <c r="AN123" s="52">
        <f>'Temp Relocation Housing Costs'!AF123+'Temp Relocation Living Costs'!AF123</f>
        <v>240912.30504308912</v>
      </c>
      <c r="AO123" s="52">
        <f>'Temp Relocation Housing Costs'!AG123+'Temp Relocation Living Costs'!AG123</f>
        <v>95535.611090990511</v>
      </c>
      <c r="AP123" s="53">
        <f>'Temp Relocation Housing Costs'!AH123+'Temp Relocation Living Costs'!AH123</f>
        <v>347368161.2145766</v>
      </c>
      <c r="AQ123" s="53">
        <f>'Temp Relocation Housing Costs'!AI123+'Temp Relocation Living Costs'!AI123</f>
        <v>655733619.2917639</v>
      </c>
      <c r="AR123" s="53">
        <f>'Temp Relocation Housing Costs'!AJ123+'Temp Relocation Living Costs'!AJ123</f>
        <v>518324317.08275497</v>
      </c>
      <c r="AS123" s="53">
        <f>'Temp Relocation Housing Costs'!AK123+'Temp Relocation Living Costs'!AK123</f>
        <v>233825899.05860043</v>
      </c>
      <c r="AT123" s="53">
        <f>'Temp Relocation Housing Costs'!AL123+'Temp Relocation Living Costs'!AL123</f>
        <v>147536184.99138951</v>
      </c>
      <c r="AU123" s="53">
        <f>'Temp Relocation Housing Costs'!AM123+'Temp Relocation Living Costs'!AM123</f>
        <v>78008798.477741063</v>
      </c>
      <c r="AW123" s="68">
        <v>2142</v>
      </c>
      <c r="AX123" s="55">
        <f t="shared" si="14"/>
        <v>0</v>
      </c>
      <c r="AY123" s="56">
        <f t="shared" si="15"/>
        <v>1761716.2395459351</v>
      </c>
      <c r="AZ123" s="57">
        <f t="shared" si="16"/>
        <v>1980796980.1168265</v>
      </c>
      <c r="BA123" s="58">
        <f t="shared" si="17"/>
        <v>1982558696.3563724</v>
      </c>
    </row>
    <row r="124" spans="1:53" x14ac:dyDescent="0.35">
      <c r="A124">
        <v>2143</v>
      </c>
      <c r="B124" s="51">
        <f>'Temp Relocation Housing Costs'!B124+'Temp Relocation Living Costs'!B124</f>
        <v>0</v>
      </c>
      <c r="C124" s="51">
        <f>'Temp Relocation Housing Costs'!C124+'Temp Relocation Living Costs'!C124</f>
        <v>0</v>
      </c>
      <c r="D124" s="51">
        <f>'Temp Relocation Housing Costs'!D124+'Temp Relocation Living Costs'!D124</f>
        <v>0</v>
      </c>
      <c r="E124" s="51">
        <f>'Temp Relocation Housing Costs'!E124+'Temp Relocation Living Costs'!E124</f>
        <v>0</v>
      </c>
      <c r="F124" s="51">
        <f>'Temp Relocation Housing Costs'!F124+'Temp Relocation Living Costs'!F124</f>
        <v>0</v>
      </c>
      <c r="G124" s="51">
        <f>'Temp Relocation Housing Costs'!G124+'Temp Relocation Living Costs'!G124</f>
        <v>0</v>
      </c>
      <c r="H124" s="52">
        <f>'Temp Relocation Housing Costs'!H124+'Temp Relocation Living Costs'!H124</f>
        <v>421069.4571472074</v>
      </c>
      <c r="I124" s="52">
        <f>'Temp Relocation Housing Costs'!I124+'Temp Relocation Living Costs'!I124</f>
        <v>483352.08995018678</v>
      </c>
      <c r="J124" s="52">
        <f>'Temp Relocation Housing Costs'!J124+'Temp Relocation Living Costs'!J124</f>
        <v>332952.24522488267</v>
      </c>
      <c r="K124" s="52">
        <f>'Temp Relocation Housing Costs'!K124+'Temp Relocation Living Costs'!K124</f>
        <v>300385.51499729365</v>
      </c>
      <c r="L124" s="52">
        <f>'Temp Relocation Housing Costs'!L124+'Temp Relocation Living Costs'!L124</f>
        <v>247419.85425623754</v>
      </c>
      <c r="M124" s="52">
        <f>'Temp Relocation Housing Costs'!M124+'Temp Relocation Living Costs'!M124</f>
        <v>105082.48107476976</v>
      </c>
      <c r="N124" s="53">
        <f>'Temp Relocation Housing Costs'!N124+'Temp Relocation Living Costs'!N124</f>
        <v>378306070.92422718</v>
      </c>
      <c r="O124" s="53">
        <f>'Temp Relocation Housing Costs'!O124+'Temp Relocation Living Costs'!O124</f>
        <v>728042943.79334736</v>
      </c>
      <c r="P124" s="53">
        <f>'Temp Relocation Housing Costs'!P124+'Temp Relocation Living Costs'!P124</f>
        <v>581588966.21641982</v>
      </c>
      <c r="Q124" s="53">
        <f>'Temp Relocation Housing Costs'!Q124+'Temp Relocation Living Costs'!Q124</f>
        <v>237685782.80648839</v>
      </c>
      <c r="R124" s="53">
        <f>'Temp Relocation Housing Costs'!R124+'Temp Relocation Living Costs'!R124</f>
        <v>152705038.91709602</v>
      </c>
      <c r="S124" s="53">
        <f>'Temp Relocation Housing Costs'!S124+'Temp Relocation Living Costs'!S124</f>
        <v>86474463.472976953</v>
      </c>
      <c r="U124" s="68">
        <v>2143</v>
      </c>
      <c r="V124" s="55">
        <f t="shared" si="9"/>
        <v>0</v>
      </c>
      <c r="W124" s="56">
        <f t="shared" si="10"/>
        <v>1890261.6426505779</v>
      </c>
      <c r="X124" s="57">
        <f t="shared" si="11"/>
        <v>2164803266.1305561</v>
      </c>
      <c r="Y124" s="58">
        <f t="shared" si="12"/>
        <v>2166693527.7732067</v>
      </c>
      <c r="Z124" s="96">
        <f t="shared" si="13"/>
        <v>3107222.2543644253</v>
      </c>
      <c r="AC124">
        <v>2143</v>
      </c>
      <c r="AD124" s="51">
        <f>'Temp Relocation Housing Costs'!V124+'Temp Relocation Living Costs'!V124</f>
        <v>0</v>
      </c>
      <c r="AE124" s="51">
        <f>'Temp Relocation Housing Costs'!W124+'Temp Relocation Living Costs'!W124</f>
        <v>0</v>
      </c>
      <c r="AF124" s="51">
        <f>'Temp Relocation Housing Costs'!X124+'Temp Relocation Living Costs'!X124</f>
        <v>0</v>
      </c>
      <c r="AG124" s="51">
        <f>'Temp Relocation Housing Costs'!Y124+'Temp Relocation Living Costs'!Y124</f>
        <v>0</v>
      </c>
      <c r="AH124" s="51">
        <f>'Temp Relocation Housing Costs'!Z124+'Temp Relocation Living Costs'!Z124</f>
        <v>0</v>
      </c>
      <c r="AI124" s="51">
        <f>'Temp Relocation Housing Costs'!AA124+'Temp Relocation Living Costs'!AA124</f>
        <v>0</v>
      </c>
      <c r="AJ124" s="52">
        <f>'Temp Relocation Housing Costs'!AB124+'Temp Relocation Living Costs'!AB124</f>
        <v>392005.42054942815</v>
      </c>
      <c r="AK124" s="52">
        <f>'Temp Relocation Housing Costs'!AC124+'Temp Relocation Living Costs'!AC124</f>
        <v>441393.2496771483</v>
      </c>
      <c r="AL124" s="52">
        <f>'Temp Relocation Housing Costs'!AD124+'Temp Relocation Living Costs'!AD124</f>
        <v>300856.22813539207</v>
      </c>
      <c r="AM124" s="52">
        <f>'Temp Relocation Housing Costs'!AE124+'Temp Relocation Living Costs'!AE124</f>
        <v>299612.56820561638</v>
      </c>
      <c r="AN124" s="52">
        <f>'Temp Relocation Housing Costs'!AF124+'Temp Relocation Living Costs'!AF124</f>
        <v>242365.81338605375</v>
      </c>
      <c r="AO124" s="52">
        <f>'Temp Relocation Housing Costs'!AG124+'Temp Relocation Living Costs'!AG124</f>
        <v>96112.010904798852</v>
      </c>
      <c r="AP124" s="53">
        <f>'Temp Relocation Housing Costs'!AH124+'Temp Relocation Living Costs'!AH124</f>
        <v>352193748.35161209</v>
      </c>
      <c r="AQ124" s="53">
        <f>'Temp Relocation Housing Costs'!AI124+'Temp Relocation Living Costs'!AI124</f>
        <v>664842973.78041983</v>
      </c>
      <c r="AR124" s="53">
        <f>'Temp Relocation Housing Costs'!AJ124+'Temp Relocation Living Costs'!AJ124</f>
        <v>525524801.86115777</v>
      </c>
      <c r="AS124" s="53">
        <f>'Temp Relocation Housing Costs'!AK124+'Temp Relocation Living Costs'!AK124</f>
        <v>237074173.87704578</v>
      </c>
      <c r="AT124" s="53">
        <f>'Temp Relocation Housing Costs'!AL124+'Temp Relocation Living Costs'!AL124</f>
        <v>149585735.85999075</v>
      </c>
      <c r="AU124" s="53">
        <f>'Temp Relocation Housing Costs'!AM124+'Temp Relocation Living Costs'!AM124</f>
        <v>79092485.172553793</v>
      </c>
      <c r="AW124" s="68">
        <v>2143</v>
      </c>
      <c r="AX124" s="55">
        <f t="shared" si="14"/>
        <v>0</v>
      </c>
      <c r="AY124" s="56">
        <f t="shared" si="15"/>
        <v>1772345.2908584375</v>
      </c>
      <c r="AZ124" s="57">
        <f t="shared" si="16"/>
        <v>2008313918.9027803</v>
      </c>
      <c r="BA124" s="58">
        <f t="shared" si="17"/>
        <v>2010086264.1936388</v>
      </c>
    </row>
    <row r="125" spans="1:53" x14ac:dyDescent="0.35">
      <c r="A125">
        <v>2144</v>
      </c>
      <c r="B125" s="51">
        <f>'Temp Relocation Housing Costs'!B125+'Temp Relocation Living Costs'!B125</f>
        <v>0</v>
      </c>
      <c r="C125" s="51">
        <f>'Temp Relocation Housing Costs'!C125+'Temp Relocation Living Costs'!C125</f>
        <v>0</v>
      </c>
      <c r="D125" s="51">
        <f>'Temp Relocation Housing Costs'!D125+'Temp Relocation Living Costs'!D125</f>
        <v>0</v>
      </c>
      <c r="E125" s="51">
        <f>'Temp Relocation Housing Costs'!E125+'Temp Relocation Living Costs'!E125</f>
        <v>0</v>
      </c>
      <c r="F125" s="51">
        <f>'Temp Relocation Housing Costs'!F125+'Temp Relocation Living Costs'!F125</f>
        <v>0</v>
      </c>
      <c r="G125" s="51">
        <f>'Temp Relocation Housing Costs'!G125+'Temp Relocation Living Costs'!G125</f>
        <v>0</v>
      </c>
      <c r="H125" s="52">
        <f>'Temp Relocation Housing Costs'!H125+'Temp Relocation Living Costs'!H125</f>
        <v>423609.91670912789</v>
      </c>
      <c r="I125" s="52">
        <f>'Temp Relocation Housing Costs'!I125+'Temp Relocation Living Costs'!I125</f>
        <v>486268.32245730713</v>
      </c>
      <c r="J125" s="52">
        <f>'Temp Relocation Housing Costs'!J125+'Temp Relocation Living Costs'!J125</f>
        <v>334961.06277430838</v>
      </c>
      <c r="K125" s="52">
        <f>'Temp Relocation Housing Costs'!K125+'Temp Relocation Living Costs'!K125</f>
        <v>302197.84605309501</v>
      </c>
      <c r="L125" s="52">
        <f>'Temp Relocation Housing Costs'!L125+'Temp Relocation Living Costs'!L125</f>
        <v>248912.62492360634</v>
      </c>
      <c r="M125" s="52">
        <f>'Temp Relocation Housing Costs'!M125+'Temp Relocation Living Costs'!M125</f>
        <v>105716.48050005556</v>
      </c>
      <c r="N125" s="53">
        <f>'Temp Relocation Housing Costs'!N125+'Temp Relocation Living Costs'!N125</f>
        <v>383561442.92876381</v>
      </c>
      <c r="O125" s="53">
        <f>'Temp Relocation Housing Costs'!O125+'Temp Relocation Living Costs'!O125</f>
        <v>738156808.7270093</v>
      </c>
      <c r="P125" s="53">
        <f>'Temp Relocation Housing Costs'!P125+'Temp Relocation Living Costs'!P125</f>
        <v>589668314.14687729</v>
      </c>
      <c r="Q125" s="53">
        <f>'Temp Relocation Housing Costs'!Q125+'Temp Relocation Living Costs'!Q125</f>
        <v>240987678.55927357</v>
      </c>
      <c r="R125" s="53">
        <f>'Temp Relocation Housing Costs'!R125+'Temp Relocation Living Costs'!R125</f>
        <v>154826394.74021551</v>
      </c>
      <c r="S125" s="53">
        <f>'Temp Relocation Housing Costs'!S125+'Temp Relocation Living Costs'!S125</f>
        <v>87675753.934250623</v>
      </c>
      <c r="U125" s="68">
        <v>2144</v>
      </c>
      <c r="V125" s="55">
        <f t="shared" si="9"/>
        <v>0</v>
      </c>
      <c r="W125" s="56">
        <f t="shared" si="10"/>
        <v>1901666.2534175003</v>
      </c>
      <c r="X125" s="57">
        <f t="shared" si="11"/>
        <v>2194876393.0363903</v>
      </c>
      <c r="Y125" s="58">
        <f t="shared" si="12"/>
        <v>2196778059.2898078</v>
      </c>
      <c r="Z125" s="96">
        <f t="shared" si="13"/>
        <v>2984431.6253566532</v>
      </c>
      <c r="AC125">
        <v>2144</v>
      </c>
      <c r="AD125" s="51">
        <f>'Temp Relocation Housing Costs'!V125+'Temp Relocation Living Costs'!V125</f>
        <v>0</v>
      </c>
      <c r="AE125" s="51">
        <f>'Temp Relocation Housing Costs'!W125+'Temp Relocation Living Costs'!W125</f>
        <v>0</v>
      </c>
      <c r="AF125" s="51">
        <f>'Temp Relocation Housing Costs'!X125+'Temp Relocation Living Costs'!X125</f>
        <v>0</v>
      </c>
      <c r="AG125" s="51">
        <f>'Temp Relocation Housing Costs'!Y125+'Temp Relocation Living Costs'!Y125</f>
        <v>0</v>
      </c>
      <c r="AH125" s="51">
        <f>'Temp Relocation Housing Costs'!Z125+'Temp Relocation Living Costs'!Z125</f>
        <v>0</v>
      </c>
      <c r="AI125" s="51">
        <f>'Temp Relocation Housing Costs'!AA125+'Temp Relocation Living Costs'!AA125</f>
        <v>0</v>
      </c>
      <c r="AJ125" s="52">
        <f>'Temp Relocation Housing Costs'!AB125+'Temp Relocation Living Costs'!AB125</f>
        <v>394370.52659560548</v>
      </c>
      <c r="AK125" s="52">
        <f>'Temp Relocation Housing Costs'!AC125+'Temp Relocation Living Costs'!AC125</f>
        <v>444056.32980009704</v>
      </c>
      <c r="AL125" s="52">
        <f>'Temp Relocation Housing Costs'!AD125+'Temp Relocation Living Costs'!AD125</f>
        <v>302671.39916847582</v>
      </c>
      <c r="AM125" s="52">
        <f>'Temp Relocation Housing Costs'!AE125+'Temp Relocation Living Costs'!AE125</f>
        <v>301420.23580261203</v>
      </c>
      <c r="AN125" s="52">
        <f>'Temp Relocation Housing Costs'!AF125+'Temp Relocation Living Costs'!AF125</f>
        <v>243828.09125410623</v>
      </c>
      <c r="AO125" s="52">
        <f>'Temp Relocation Housing Costs'!AG125+'Temp Relocation Living Costs'!AG125</f>
        <v>96691.88834063281</v>
      </c>
      <c r="AP125" s="53">
        <f>'Temp Relocation Housing Costs'!AH125+'Temp Relocation Living Costs'!AH125</f>
        <v>357086371.83168995</v>
      </c>
      <c r="AQ125" s="53">
        <f>'Temp Relocation Housing Costs'!AI125+'Temp Relocation Living Costs'!AI125</f>
        <v>674078874.07480943</v>
      </c>
      <c r="AR125" s="53">
        <f>'Temp Relocation Housing Costs'!AJ125+'Temp Relocation Living Costs'!AJ125</f>
        <v>532825314.70950675</v>
      </c>
      <c r="AS125" s="53">
        <f>'Temp Relocation Housing Costs'!AK125+'Temp Relocation Living Costs'!AK125</f>
        <v>240367573.24900982</v>
      </c>
      <c r="AT125" s="53">
        <f>'Temp Relocation Housing Costs'!AL125+'Temp Relocation Living Costs'!AL125</f>
        <v>151663758.78623143</v>
      </c>
      <c r="AU125" s="53">
        <f>'Temp Relocation Housing Costs'!AM125+'Temp Relocation Living Costs'!AM125</f>
        <v>80191226.282707199</v>
      </c>
      <c r="AW125" s="68">
        <v>2144</v>
      </c>
      <c r="AX125" s="55">
        <f t="shared" si="14"/>
        <v>0</v>
      </c>
      <c r="AY125" s="56">
        <f t="shared" si="15"/>
        <v>1783038.4709615295</v>
      </c>
      <c r="AZ125" s="57">
        <f t="shared" si="16"/>
        <v>2036213118.9339547</v>
      </c>
      <c r="BA125" s="58">
        <f t="shared" si="17"/>
        <v>2037996157.4049163</v>
      </c>
    </row>
    <row r="126" spans="1:53" x14ac:dyDescent="0.35">
      <c r="A126">
        <v>2145</v>
      </c>
      <c r="B126" s="51">
        <f>'Temp Relocation Housing Costs'!B126+'Temp Relocation Living Costs'!B126</f>
        <v>0</v>
      </c>
      <c r="C126" s="51">
        <f>'Temp Relocation Housing Costs'!C126+'Temp Relocation Living Costs'!C126</f>
        <v>0</v>
      </c>
      <c r="D126" s="51">
        <f>'Temp Relocation Housing Costs'!D126+'Temp Relocation Living Costs'!D126</f>
        <v>0</v>
      </c>
      <c r="E126" s="51">
        <f>'Temp Relocation Housing Costs'!E126+'Temp Relocation Living Costs'!E126</f>
        <v>0</v>
      </c>
      <c r="F126" s="51">
        <f>'Temp Relocation Housing Costs'!F126+'Temp Relocation Living Costs'!F126</f>
        <v>0</v>
      </c>
      <c r="G126" s="51">
        <f>'Temp Relocation Housing Costs'!G126+'Temp Relocation Living Costs'!G126</f>
        <v>0</v>
      </c>
      <c r="H126" s="52">
        <f>'Temp Relocation Housing Costs'!H126+'Temp Relocation Living Costs'!H126</f>
        <v>426165.7037536673</v>
      </c>
      <c r="I126" s="52">
        <f>'Temp Relocation Housing Costs'!I126+'Temp Relocation Living Costs'!I126</f>
        <v>489202.14961688174</v>
      </c>
      <c r="J126" s="52">
        <f>'Temp Relocation Housing Costs'!J126+'Temp Relocation Living Costs'!J126</f>
        <v>336982.00022382417</v>
      </c>
      <c r="K126" s="52">
        <f>'Temp Relocation Housing Costs'!K126+'Temp Relocation Living Costs'!K126</f>
        <v>304021.1115371288</v>
      </c>
      <c r="L126" s="52">
        <f>'Temp Relocation Housing Costs'!L126+'Temp Relocation Living Costs'!L126</f>
        <v>250414.40199942229</v>
      </c>
      <c r="M126" s="52">
        <f>'Temp Relocation Housing Costs'!M126+'Temp Relocation Living Costs'!M126</f>
        <v>106354.30506600376</v>
      </c>
      <c r="N126" s="53">
        <f>'Temp Relocation Housing Costs'!N126+'Temp Relocation Living Costs'!N126</f>
        <v>388889821.78417772</v>
      </c>
      <c r="O126" s="53">
        <f>'Temp Relocation Housing Costs'!O126+'Temp Relocation Living Costs'!O126</f>
        <v>748411173.97698951</v>
      </c>
      <c r="P126" s="53">
        <f>'Temp Relocation Housing Costs'!P126+'Temp Relocation Living Costs'!P126</f>
        <v>597859899.18424892</v>
      </c>
      <c r="Q126" s="53">
        <f>'Temp Relocation Housing Costs'!Q126+'Temp Relocation Living Costs'!Q126</f>
        <v>244335443.75966948</v>
      </c>
      <c r="R126" s="53">
        <f>'Temp Relocation Housing Costs'!R126+'Temp Relocation Living Costs'!R126</f>
        <v>156977220.12478632</v>
      </c>
      <c r="S126" s="53">
        <f>'Temp Relocation Housing Costs'!S126+'Temp Relocation Living Costs'!S126</f>
        <v>88893732.545000926</v>
      </c>
      <c r="U126" s="68">
        <v>2145</v>
      </c>
      <c r="V126" s="55">
        <f t="shared" si="9"/>
        <v>0</v>
      </c>
      <c r="W126" s="56">
        <f t="shared" si="10"/>
        <v>1913139.6721969282</v>
      </c>
      <c r="X126" s="57">
        <f t="shared" si="11"/>
        <v>2225367291.3748732</v>
      </c>
      <c r="Y126" s="58">
        <f t="shared" si="12"/>
        <v>2227280431.04707</v>
      </c>
      <c r="Z126" s="96">
        <f t="shared" si="13"/>
        <v>2866493.5636102273</v>
      </c>
      <c r="AC126">
        <v>2145</v>
      </c>
      <c r="AD126" s="51">
        <f>'Temp Relocation Housing Costs'!V126+'Temp Relocation Living Costs'!V126</f>
        <v>0</v>
      </c>
      <c r="AE126" s="51">
        <f>'Temp Relocation Housing Costs'!W126+'Temp Relocation Living Costs'!W126</f>
        <v>0</v>
      </c>
      <c r="AF126" s="51">
        <f>'Temp Relocation Housing Costs'!X126+'Temp Relocation Living Costs'!X126</f>
        <v>0</v>
      </c>
      <c r="AG126" s="51">
        <f>'Temp Relocation Housing Costs'!Y126+'Temp Relocation Living Costs'!Y126</f>
        <v>0</v>
      </c>
      <c r="AH126" s="51">
        <f>'Temp Relocation Housing Costs'!Z126+'Temp Relocation Living Costs'!Z126</f>
        <v>0</v>
      </c>
      <c r="AI126" s="51">
        <f>'Temp Relocation Housing Costs'!AA126+'Temp Relocation Living Costs'!AA126</f>
        <v>0</v>
      </c>
      <c r="AJ126" s="52">
        <f>'Temp Relocation Housing Costs'!AB126+'Temp Relocation Living Costs'!AB126</f>
        <v>396749.90215520398</v>
      </c>
      <c r="AK126" s="52">
        <f>'Temp Relocation Housing Costs'!AC126+'Temp Relocation Living Costs'!AC126</f>
        <v>446735.47721847089</v>
      </c>
      <c r="AL126" s="52">
        <f>'Temp Relocation Housing Costs'!AD126+'Temp Relocation Living Costs'!AD126</f>
        <v>304497.52176437003</v>
      </c>
      <c r="AM126" s="52">
        <f>'Temp Relocation Housing Costs'!AE126+'Temp Relocation Living Costs'!AE126</f>
        <v>303238.80969155923</v>
      </c>
      <c r="AN126" s="52">
        <f>'Temp Relocation Housing Costs'!AF126+'Temp Relocation Living Costs'!AF126</f>
        <v>245299.19155686413</v>
      </c>
      <c r="AO126" s="52">
        <f>'Temp Relocation Housing Costs'!AG126+'Temp Relocation Living Costs'!AG126</f>
        <v>97275.264380204462</v>
      </c>
      <c r="AP126" s="53">
        <f>'Temp Relocation Housing Costs'!AH126+'Temp Relocation Living Costs'!AH126</f>
        <v>362046962.91377604</v>
      </c>
      <c r="AQ126" s="53">
        <f>'Temp Relocation Housing Costs'!AI126+'Temp Relocation Living Costs'!AI126</f>
        <v>683443078.13055611</v>
      </c>
      <c r="AR126" s="53">
        <f>'Temp Relocation Housing Costs'!AJ126+'Temp Relocation Living Costs'!AJ126</f>
        <v>540227245.20296037</v>
      </c>
      <c r="AS126" s="53">
        <f>'Temp Relocation Housing Costs'!AK126+'Temp Relocation Living Costs'!AK126</f>
        <v>243706724.03811851</v>
      </c>
      <c r="AT126" s="53">
        <f>'Temp Relocation Housing Costs'!AL126+'Temp Relocation Living Costs'!AL126</f>
        <v>153770649.29972678</v>
      </c>
      <c r="AU126" s="53">
        <f>'Temp Relocation Housing Costs'!AM126+'Temp Relocation Living Costs'!AM126</f>
        <v>81305230.941913456</v>
      </c>
      <c r="AW126" s="68">
        <v>2145</v>
      </c>
      <c r="AX126" s="55">
        <f t="shared" si="14"/>
        <v>0</v>
      </c>
      <c r="AY126" s="56">
        <f t="shared" si="15"/>
        <v>1793796.1667666729</v>
      </c>
      <c r="AZ126" s="57">
        <f t="shared" si="16"/>
        <v>2064499890.5270512</v>
      </c>
      <c r="BA126" s="58">
        <f t="shared" si="17"/>
        <v>2066293686.6938179</v>
      </c>
    </row>
    <row r="127" spans="1:53" x14ac:dyDescent="0.35">
      <c r="A127">
        <v>2146</v>
      </c>
      <c r="B127" s="51">
        <f>'Temp Relocation Housing Costs'!B127+'Temp Relocation Living Costs'!B127</f>
        <v>0</v>
      </c>
      <c r="C127" s="51">
        <f>'Temp Relocation Housing Costs'!C127+'Temp Relocation Living Costs'!C127</f>
        <v>0</v>
      </c>
      <c r="D127" s="51">
        <f>'Temp Relocation Housing Costs'!D127+'Temp Relocation Living Costs'!D127</f>
        <v>0</v>
      </c>
      <c r="E127" s="51">
        <f>'Temp Relocation Housing Costs'!E127+'Temp Relocation Living Costs'!E127</f>
        <v>0</v>
      </c>
      <c r="F127" s="51">
        <f>'Temp Relocation Housing Costs'!F127+'Temp Relocation Living Costs'!F127</f>
        <v>0</v>
      </c>
      <c r="G127" s="51">
        <f>'Temp Relocation Housing Costs'!G127+'Temp Relocation Living Costs'!G127</f>
        <v>0</v>
      </c>
      <c r="H127" s="52">
        <f>'Temp Relocation Housing Costs'!H127+'Temp Relocation Living Costs'!H127</f>
        <v>428736.9107568984</v>
      </c>
      <c r="I127" s="52">
        <f>'Temp Relocation Housing Costs'!I127+'Temp Relocation Living Costs'!I127</f>
        <v>492153.67758361279</v>
      </c>
      <c r="J127" s="52">
        <f>'Temp Relocation Housing Costs'!J127+'Temp Relocation Living Costs'!J127</f>
        <v>339015.1306970336</v>
      </c>
      <c r="K127" s="52">
        <f>'Temp Relocation Housing Costs'!K127+'Temp Relocation Living Costs'!K127</f>
        <v>305855.37742063176</v>
      </c>
      <c r="L127" s="52">
        <f>'Temp Relocation Housing Costs'!L127+'Temp Relocation Living Costs'!L127</f>
        <v>251925.23982250298</v>
      </c>
      <c r="M127" s="52">
        <f>'Temp Relocation Housing Costs'!M127+'Temp Relocation Living Costs'!M127</f>
        <v>106995.97785102813</v>
      </c>
      <c r="N127" s="53">
        <f>'Temp Relocation Housing Costs'!N127+'Temp Relocation Living Costs'!N127</f>
        <v>394292221.69084793</v>
      </c>
      <c r="O127" s="53">
        <f>'Temp Relocation Housing Costs'!O127+'Temp Relocation Living Costs'!O127</f>
        <v>758807991.35290968</v>
      </c>
      <c r="P127" s="53">
        <f>'Temp Relocation Housing Costs'!P127+'Temp Relocation Living Costs'!P127</f>
        <v>606165280.50982988</v>
      </c>
      <c r="Q127" s="53">
        <f>'Temp Relocation Housing Costs'!Q127+'Temp Relocation Living Costs'!Q127</f>
        <v>247729715.61926061</v>
      </c>
      <c r="R127" s="53">
        <f>'Temp Relocation Housing Costs'!R127+'Temp Relocation Living Costs'!R127</f>
        <v>159157924.45759887</v>
      </c>
      <c r="S127" s="53">
        <f>'Temp Relocation Housing Costs'!S127+'Temp Relocation Living Costs'!S127</f>
        <v>90128631.134533063</v>
      </c>
      <c r="U127" s="68">
        <v>2146</v>
      </c>
      <c r="V127" s="55">
        <f t="shared" si="9"/>
        <v>0</v>
      </c>
      <c r="W127" s="56">
        <f t="shared" si="10"/>
        <v>1924682.3141317077</v>
      </c>
      <c r="X127" s="57">
        <f t="shared" si="11"/>
        <v>2256281764.7649798</v>
      </c>
      <c r="Y127" s="58">
        <f t="shared" si="12"/>
        <v>2258206447.0791116</v>
      </c>
      <c r="Z127" s="96">
        <f t="shared" si="13"/>
        <v>2753216.2932987073</v>
      </c>
      <c r="AC127">
        <v>2146</v>
      </c>
      <c r="AD127" s="51">
        <f>'Temp Relocation Housing Costs'!V127+'Temp Relocation Living Costs'!V127</f>
        <v>0</v>
      </c>
      <c r="AE127" s="51">
        <f>'Temp Relocation Housing Costs'!W127+'Temp Relocation Living Costs'!W127</f>
        <v>0</v>
      </c>
      <c r="AF127" s="51">
        <f>'Temp Relocation Housing Costs'!X127+'Temp Relocation Living Costs'!X127</f>
        <v>0</v>
      </c>
      <c r="AG127" s="51">
        <f>'Temp Relocation Housing Costs'!Y127+'Temp Relocation Living Costs'!Y127</f>
        <v>0</v>
      </c>
      <c r="AH127" s="51">
        <f>'Temp Relocation Housing Costs'!Z127+'Temp Relocation Living Costs'!Z127</f>
        <v>0</v>
      </c>
      <c r="AI127" s="51">
        <f>'Temp Relocation Housing Costs'!AA127+'Temp Relocation Living Costs'!AA127</f>
        <v>0</v>
      </c>
      <c r="AJ127" s="52">
        <f>'Temp Relocation Housing Costs'!AB127+'Temp Relocation Living Costs'!AB127</f>
        <v>399143.63332119747</v>
      </c>
      <c r="AK127" s="52">
        <f>'Temp Relocation Housing Costs'!AC127+'Temp Relocation Living Costs'!AC127</f>
        <v>449430.78887189261</v>
      </c>
      <c r="AL127" s="52">
        <f>'Temp Relocation Housing Costs'!AD127+'Temp Relocation Living Costs'!AD127</f>
        <v>306334.66199769016</v>
      </c>
      <c r="AM127" s="52">
        <f>'Temp Relocation Housing Costs'!AE127+'Temp Relocation Living Costs'!AE127</f>
        <v>305068.35567393858</v>
      </c>
      <c r="AN127" s="52">
        <f>'Temp Relocation Housing Costs'!AF127+'Temp Relocation Living Costs'!AF127</f>
        <v>246779.16752316686</v>
      </c>
      <c r="AO127" s="52">
        <f>'Temp Relocation Housing Costs'!AG127+'Temp Relocation Living Costs'!AG127</f>
        <v>97862.160131815923</v>
      </c>
      <c r="AP127" s="53">
        <f>'Temp Relocation Housing Costs'!AH127+'Temp Relocation Living Costs'!AH127</f>
        <v>367076465.79374874</v>
      </c>
      <c r="AQ127" s="53">
        <f>'Temp Relocation Housing Costs'!AI127+'Temp Relocation Living Costs'!AI127</f>
        <v>692937368.32454324</v>
      </c>
      <c r="AR127" s="53">
        <f>'Temp Relocation Housing Costs'!AJ127+'Temp Relocation Living Costs'!AJ127</f>
        <v>547732002.22045004</v>
      </c>
      <c r="AS127" s="53">
        <f>'Temp Relocation Housing Costs'!AK127+'Temp Relocation Living Costs'!AK127</f>
        <v>247092261.81629428</v>
      </c>
      <c r="AT127" s="53">
        <f>'Temp Relocation Housing Costs'!AL127+'Temp Relocation Living Costs'!AL127</f>
        <v>155906808.42473075</v>
      </c>
      <c r="AU127" s="53">
        <f>'Temp Relocation Housing Costs'!AM127+'Temp Relocation Living Costs'!AM127</f>
        <v>82434711.189139247</v>
      </c>
      <c r="AW127" s="68">
        <v>2146</v>
      </c>
      <c r="AX127" s="55">
        <f t="shared" si="14"/>
        <v>0</v>
      </c>
      <c r="AY127" s="56">
        <f t="shared" si="15"/>
        <v>1804618.7675197015</v>
      </c>
      <c r="AZ127" s="57">
        <f t="shared" si="16"/>
        <v>2093179617.7689061</v>
      </c>
      <c r="BA127" s="58">
        <f t="shared" si="17"/>
        <v>2094984236.5364258</v>
      </c>
    </row>
    <row r="128" spans="1:53" x14ac:dyDescent="0.35">
      <c r="A128">
        <v>2147</v>
      </c>
      <c r="B128" s="51">
        <f>'Temp Relocation Housing Costs'!B128+'Temp Relocation Living Costs'!B128</f>
        <v>0</v>
      </c>
      <c r="C128" s="51">
        <f>'Temp Relocation Housing Costs'!C128+'Temp Relocation Living Costs'!C128</f>
        <v>0</v>
      </c>
      <c r="D128" s="51">
        <f>'Temp Relocation Housing Costs'!D128+'Temp Relocation Living Costs'!D128</f>
        <v>0</v>
      </c>
      <c r="E128" s="51">
        <f>'Temp Relocation Housing Costs'!E128+'Temp Relocation Living Costs'!E128</f>
        <v>0</v>
      </c>
      <c r="F128" s="51">
        <f>'Temp Relocation Housing Costs'!F128+'Temp Relocation Living Costs'!F128</f>
        <v>0</v>
      </c>
      <c r="G128" s="51">
        <f>'Temp Relocation Housing Costs'!G128+'Temp Relocation Living Costs'!G128</f>
        <v>0</v>
      </c>
      <c r="H128" s="52">
        <f>'Temp Relocation Housing Costs'!H128+'Temp Relocation Living Costs'!H128</f>
        <v>431323.63075283461</v>
      </c>
      <c r="I128" s="52">
        <f>'Temp Relocation Housing Costs'!I128+'Temp Relocation Living Costs'!I128</f>
        <v>495123.01315267209</v>
      </c>
      <c r="J128" s="52">
        <f>'Temp Relocation Housing Costs'!J128+'Temp Relocation Living Costs'!J128</f>
        <v>341060.52775872056</v>
      </c>
      <c r="K128" s="52">
        <f>'Temp Relocation Housing Costs'!K128+'Temp Relocation Living Costs'!K128</f>
        <v>307700.71007286792</v>
      </c>
      <c r="L128" s="52">
        <f>'Temp Relocation Housing Costs'!L128+'Temp Relocation Living Costs'!L128</f>
        <v>253445.19305951131</v>
      </c>
      <c r="M128" s="52">
        <f>'Temp Relocation Housing Costs'!M128+'Temp Relocation Living Costs'!M128</f>
        <v>107641.52207278264</v>
      </c>
      <c r="N128" s="53">
        <f>'Temp Relocation Housing Costs'!N128+'Temp Relocation Living Costs'!N128</f>
        <v>399769670.93827385</v>
      </c>
      <c r="O128" s="53">
        <f>'Temp Relocation Housing Costs'!O128+'Temp Relocation Living Costs'!O128</f>
        <v>769349239.77864099</v>
      </c>
      <c r="P128" s="53">
        <f>'Temp Relocation Housing Costs'!P128+'Temp Relocation Living Costs'!P128</f>
        <v>614586038.96483064</v>
      </c>
      <c r="Q128" s="53">
        <f>'Temp Relocation Housing Costs'!Q128+'Temp Relocation Living Costs'!Q128</f>
        <v>251171140.20168036</v>
      </c>
      <c r="R128" s="53">
        <f>'Temp Relocation Housing Costs'!R128+'Temp Relocation Living Costs'!R128</f>
        <v>161368922.8125847</v>
      </c>
      <c r="S128" s="53">
        <f>'Temp Relocation Housing Costs'!S128+'Temp Relocation Living Costs'!S128</f>
        <v>91380684.752690554</v>
      </c>
      <c r="U128" s="68">
        <v>2147</v>
      </c>
      <c r="V128" s="55">
        <f t="shared" si="9"/>
        <v>0</v>
      </c>
      <c r="W128" s="56">
        <f t="shared" si="10"/>
        <v>1936294.5968693893</v>
      </c>
      <c r="X128" s="57">
        <f t="shared" si="11"/>
        <v>2287625697.4487009</v>
      </c>
      <c r="Y128" s="58">
        <f t="shared" si="12"/>
        <v>2289561992.0455704</v>
      </c>
      <c r="Z128" s="96">
        <f t="shared" si="13"/>
        <v>2644415.6180007486</v>
      </c>
      <c r="AC128">
        <v>2147</v>
      </c>
      <c r="AD128" s="51">
        <f>'Temp Relocation Housing Costs'!V128+'Temp Relocation Living Costs'!V128</f>
        <v>0</v>
      </c>
      <c r="AE128" s="51">
        <f>'Temp Relocation Housing Costs'!W128+'Temp Relocation Living Costs'!W128</f>
        <v>0</v>
      </c>
      <c r="AF128" s="51">
        <f>'Temp Relocation Housing Costs'!X128+'Temp Relocation Living Costs'!X128</f>
        <v>0</v>
      </c>
      <c r="AG128" s="51">
        <f>'Temp Relocation Housing Costs'!Y128+'Temp Relocation Living Costs'!Y128</f>
        <v>0</v>
      </c>
      <c r="AH128" s="51">
        <f>'Temp Relocation Housing Costs'!Z128+'Temp Relocation Living Costs'!Z128</f>
        <v>0</v>
      </c>
      <c r="AI128" s="51">
        <f>'Temp Relocation Housing Costs'!AA128+'Temp Relocation Living Costs'!AA128</f>
        <v>0</v>
      </c>
      <c r="AJ128" s="52">
        <f>'Temp Relocation Housing Costs'!AB128+'Temp Relocation Living Costs'!AB128</f>
        <v>401551.80670598912</v>
      </c>
      <c r="AK128" s="52">
        <f>'Temp Relocation Housing Costs'!AC128+'Temp Relocation Living Costs'!AC128</f>
        <v>452142.36228485551</v>
      </c>
      <c r="AL128" s="52">
        <f>'Temp Relocation Housing Costs'!AD128+'Temp Relocation Living Costs'!AD128</f>
        <v>308182.88634170301</v>
      </c>
      <c r="AM128" s="52">
        <f>'Temp Relocation Housing Costs'!AE128+'Temp Relocation Living Costs'!AE128</f>
        <v>306908.93994823407</v>
      </c>
      <c r="AN128" s="52">
        <f>'Temp Relocation Housing Costs'!AF128+'Temp Relocation Living Costs'!AF128</f>
        <v>248268.07270300243</v>
      </c>
      <c r="AO128" s="52">
        <f>'Temp Relocation Housing Costs'!AG128+'Temp Relocation Living Costs'!AG128</f>
        <v>98452.596831123126</v>
      </c>
      <c r="AP128" s="53">
        <f>'Temp Relocation Housing Costs'!AH128+'Temp Relocation Living Costs'!AH128</f>
        <v>372175837.78411537</v>
      </c>
      <c r="AQ128" s="53">
        <f>'Temp Relocation Housing Costs'!AI128+'Temp Relocation Living Costs'!AI128</f>
        <v>702563551.79416931</v>
      </c>
      <c r="AR128" s="53">
        <f>'Temp Relocation Housing Costs'!AJ128+'Temp Relocation Living Costs'!AJ128</f>
        <v>555341014.21284437</v>
      </c>
      <c r="AS128" s="53">
        <f>'Temp Relocation Housing Costs'!AK128+'Temp Relocation Living Costs'!AK128</f>
        <v>250524830.9847312</v>
      </c>
      <c r="AT128" s="53">
        <f>'Temp Relocation Housing Costs'!AL128+'Temp Relocation Living Costs'!AL128</f>
        <v>158072642.75646707</v>
      </c>
      <c r="AU128" s="53">
        <f>'Temp Relocation Housing Costs'!AM128+'Temp Relocation Living Costs'!AM128</f>
        <v>83579882.008965254</v>
      </c>
      <c r="AW128" s="68">
        <v>2147</v>
      </c>
      <c r="AX128" s="55">
        <f t="shared" si="14"/>
        <v>0</v>
      </c>
      <c r="AY128" s="56">
        <f t="shared" si="15"/>
        <v>1815506.6648149071</v>
      </c>
      <c r="AZ128" s="57">
        <f t="shared" si="16"/>
        <v>2122257759.5412927</v>
      </c>
      <c r="BA128" s="58">
        <f t="shared" si="17"/>
        <v>2124073266.2061076</v>
      </c>
    </row>
    <row r="129" spans="1:53" x14ac:dyDescent="0.35">
      <c r="A129">
        <v>2148</v>
      </c>
      <c r="B129" s="51">
        <f>'Temp Relocation Housing Costs'!B129+'Temp Relocation Living Costs'!B129</f>
        <v>0</v>
      </c>
      <c r="C129" s="51">
        <f>'Temp Relocation Housing Costs'!C129+'Temp Relocation Living Costs'!C129</f>
        <v>0</v>
      </c>
      <c r="D129" s="51">
        <f>'Temp Relocation Housing Costs'!D129+'Temp Relocation Living Costs'!D129</f>
        <v>0</v>
      </c>
      <c r="E129" s="51">
        <f>'Temp Relocation Housing Costs'!E129+'Temp Relocation Living Costs'!E129</f>
        <v>0</v>
      </c>
      <c r="F129" s="51">
        <f>'Temp Relocation Housing Costs'!F129+'Temp Relocation Living Costs'!F129</f>
        <v>0</v>
      </c>
      <c r="G129" s="51">
        <f>'Temp Relocation Housing Costs'!G129+'Temp Relocation Living Costs'!G129</f>
        <v>0</v>
      </c>
      <c r="H129" s="52">
        <f>'Temp Relocation Housing Costs'!H129+'Temp Relocation Living Costs'!H129</f>
        <v>433925.95733679581</v>
      </c>
      <c r="I129" s="52">
        <f>'Temp Relocation Housing Costs'!I129+'Temp Relocation Living Costs'!I129</f>
        <v>498110.2637635633</v>
      </c>
      <c r="J129" s="52">
        <f>'Temp Relocation Housing Costs'!J129+'Temp Relocation Living Costs'!J129</f>
        <v>343118.26541751111</v>
      </c>
      <c r="K129" s="52">
        <f>'Temp Relocation Housing Costs'!K129+'Temp Relocation Living Costs'!K129</f>
        <v>309557.17626353021</v>
      </c>
      <c r="L129" s="52">
        <f>'Temp Relocation Housing Costs'!L129+'Temp Relocation Living Costs'!L129</f>
        <v>254974.31670693305</v>
      </c>
      <c r="M129" s="52">
        <f>'Temp Relocation Housing Costs'!M129+'Temp Relocation Living Costs'!M129</f>
        <v>108290.96108900149</v>
      </c>
      <c r="N129" s="53">
        <f>'Temp Relocation Housing Costs'!N129+'Temp Relocation Living Costs'!N129</f>
        <v>405323212.10080147</v>
      </c>
      <c r="O129" s="53">
        <f>'Temp Relocation Housing Costs'!O129+'Temp Relocation Living Costs'!O129</f>
        <v>780036925.66897404</v>
      </c>
      <c r="P129" s="53">
        <f>'Temp Relocation Housing Costs'!P129+'Temp Relocation Living Costs'!P129</f>
        <v>623123777.35127521</v>
      </c>
      <c r="Q129" s="53">
        <f>'Temp Relocation Housing Costs'!Q129+'Temp Relocation Living Costs'!Q129</f>
        <v>254660372.54558274</v>
      </c>
      <c r="R129" s="53">
        <f>'Temp Relocation Housing Costs'!R129+'Temp Relocation Living Costs'!R129</f>
        <v>163610636.02982077</v>
      </c>
      <c r="S129" s="53">
        <f>'Temp Relocation Housing Costs'!S129+'Temp Relocation Living Costs'!S129</f>
        <v>92650131.714594722</v>
      </c>
      <c r="U129" s="68">
        <v>2148</v>
      </c>
      <c r="V129" s="55">
        <f t="shared" si="9"/>
        <v>0</v>
      </c>
      <c r="W129" s="56">
        <f t="shared" si="10"/>
        <v>1947976.9405773352</v>
      </c>
      <c r="X129" s="57">
        <f t="shared" si="11"/>
        <v>2319405055.4110489</v>
      </c>
      <c r="Y129" s="58">
        <f t="shared" si="12"/>
        <v>2321353032.3516264</v>
      </c>
      <c r="Z129" s="96">
        <f t="shared" si="13"/>
        <v>2539914.6211297163</v>
      </c>
      <c r="AC129">
        <v>2148</v>
      </c>
      <c r="AD129" s="51">
        <f>'Temp Relocation Housing Costs'!V129+'Temp Relocation Living Costs'!V129</f>
        <v>0</v>
      </c>
      <c r="AE129" s="51">
        <f>'Temp Relocation Housing Costs'!W129+'Temp Relocation Living Costs'!W129</f>
        <v>0</v>
      </c>
      <c r="AF129" s="51">
        <f>'Temp Relocation Housing Costs'!X129+'Temp Relocation Living Costs'!X129</f>
        <v>0</v>
      </c>
      <c r="AG129" s="51">
        <f>'Temp Relocation Housing Costs'!Y129+'Temp Relocation Living Costs'!Y129</f>
        <v>0</v>
      </c>
      <c r="AH129" s="51">
        <f>'Temp Relocation Housing Costs'!Z129+'Temp Relocation Living Costs'!Z129</f>
        <v>0</v>
      </c>
      <c r="AI129" s="51">
        <f>'Temp Relocation Housing Costs'!AA129+'Temp Relocation Living Costs'!AA129</f>
        <v>0</v>
      </c>
      <c r="AJ129" s="52">
        <f>'Temp Relocation Housing Costs'!AB129+'Temp Relocation Living Costs'!AB129</f>
        <v>403974.50944454479</v>
      </c>
      <c r="AK129" s="52">
        <f>'Temp Relocation Housing Costs'!AC129+'Temp Relocation Living Costs'!AC129</f>
        <v>454870.29557025252</v>
      </c>
      <c r="AL129" s="52">
        <f>'Temp Relocation Housing Costs'!AD129+'Temp Relocation Living Costs'!AD129</f>
        <v>310042.26167073176</v>
      </c>
      <c r="AM129" s="52">
        <f>'Temp Relocation Housing Costs'!AE129+'Temp Relocation Living Costs'!AE129</f>
        <v>308760.62911232788</v>
      </c>
      <c r="AN129" s="52">
        <f>'Temp Relocation Housing Costs'!AF129+'Temp Relocation Living Costs'!AF129</f>
        <v>249765.96096944448</v>
      </c>
      <c r="AO129" s="52">
        <f>'Temp Relocation Housing Costs'!AG129+'Temp Relocation Living Costs'!AG129</f>
        <v>99046.595841904142</v>
      </c>
      <c r="AP129" s="53">
        <f>'Temp Relocation Housing Costs'!AH129+'Temp Relocation Living Costs'!AH129</f>
        <v>377346049.4962275</v>
      </c>
      <c r="AQ129" s="53">
        <f>'Temp Relocation Housing Costs'!AI129+'Temp Relocation Living Costs'!AI129</f>
        <v>712323460.78131974</v>
      </c>
      <c r="AR129" s="53">
        <f>'Temp Relocation Housing Costs'!AJ129+'Temp Relocation Living Costs'!AJ129</f>
        <v>563055729.47484124</v>
      </c>
      <c r="AS129" s="53">
        <f>'Temp Relocation Housing Costs'!AK129+'Temp Relocation Living Costs'!AK129</f>
        <v>254005084.89654884</v>
      </c>
      <c r="AT129" s="53">
        <f>'Temp Relocation Housing Costs'!AL129+'Temp Relocation Living Costs'!AL129</f>
        <v>160268564.53852025</v>
      </c>
      <c r="AU129" s="53">
        <f>'Temp Relocation Housing Costs'!AM129+'Temp Relocation Living Costs'!AM129</f>
        <v>84740961.372506201</v>
      </c>
      <c r="AW129" s="68">
        <v>2148</v>
      </c>
      <c r="AX129" s="55">
        <f t="shared" si="14"/>
        <v>0</v>
      </c>
      <c r="AY129" s="56">
        <f t="shared" si="15"/>
        <v>1826460.2526092054</v>
      </c>
      <c r="AZ129" s="57">
        <f t="shared" si="16"/>
        <v>2151739850.5599637</v>
      </c>
      <c r="BA129" s="58">
        <f t="shared" si="17"/>
        <v>2153566310.812573</v>
      </c>
    </row>
    <row r="130" spans="1:53" x14ac:dyDescent="0.35">
      <c r="A130">
        <v>2149</v>
      </c>
      <c r="B130" s="51">
        <f>'Temp Relocation Housing Costs'!B130+'Temp Relocation Living Costs'!B130</f>
        <v>0</v>
      </c>
      <c r="C130" s="51">
        <f>'Temp Relocation Housing Costs'!C130+'Temp Relocation Living Costs'!C130</f>
        <v>0</v>
      </c>
      <c r="D130" s="51">
        <f>'Temp Relocation Housing Costs'!D130+'Temp Relocation Living Costs'!D130</f>
        <v>0</v>
      </c>
      <c r="E130" s="51">
        <f>'Temp Relocation Housing Costs'!E130+'Temp Relocation Living Costs'!E130</f>
        <v>0</v>
      </c>
      <c r="F130" s="51">
        <f>'Temp Relocation Housing Costs'!F130+'Temp Relocation Living Costs'!F130</f>
        <v>0</v>
      </c>
      <c r="G130" s="51">
        <f>'Temp Relocation Housing Costs'!G130+'Temp Relocation Living Costs'!G130</f>
        <v>0</v>
      </c>
      <c r="H130" s="52">
        <f>'Temp Relocation Housing Costs'!H130+'Temp Relocation Living Costs'!H130</f>
        <v>436543.98466879572</v>
      </c>
      <c r="I130" s="52">
        <f>'Temp Relocation Housing Costs'!I130+'Temp Relocation Living Costs'!I130</f>
        <v>501115.53750401072</v>
      </c>
      <c r="J130" s="52">
        <f>'Temp Relocation Housing Costs'!J130+'Temp Relocation Living Costs'!J130</f>
        <v>345188.41812855133</v>
      </c>
      <c r="K130" s="52">
        <f>'Temp Relocation Housing Costs'!K130+'Temp Relocation Living Costs'!K130</f>
        <v>311424.84316515719</v>
      </c>
      <c r="L130" s="52">
        <f>'Temp Relocation Housing Costs'!L130+'Temp Relocation Living Costs'!L130</f>
        <v>256512.66609306727</v>
      </c>
      <c r="M130" s="52">
        <f>'Temp Relocation Housing Costs'!M130+'Temp Relocation Living Costs'!M130</f>
        <v>108944.31839834429</v>
      </c>
      <c r="N130" s="53">
        <f>'Temp Relocation Housing Costs'!N130+'Temp Relocation Living Costs'!N130</f>
        <v>410953902.23606509</v>
      </c>
      <c r="O130" s="53">
        <f>'Temp Relocation Housing Costs'!O130+'Temp Relocation Living Costs'!O130</f>
        <v>790873083.31151569</v>
      </c>
      <c r="P130" s="53">
        <f>'Temp Relocation Housing Costs'!P130+'Temp Relocation Living Costs'!P130</f>
        <v>631780120.73707533</v>
      </c>
      <c r="Q130" s="53">
        <f>'Temp Relocation Housing Costs'!Q130+'Temp Relocation Living Costs'!Q130</f>
        <v>258198076.78932184</v>
      </c>
      <c r="R130" s="53">
        <f>'Temp Relocation Housing Costs'!R130+'Temp Relocation Living Costs'!R130</f>
        <v>165883490.79563218</v>
      </c>
      <c r="S130" s="53">
        <f>'Temp Relocation Housing Costs'!S130+'Temp Relocation Living Costs'!S130</f>
        <v>93937213.646005347</v>
      </c>
      <c r="U130" s="68">
        <v>2149</v>
      </c>
      <c r="V130" s="55">
        <f t="shared" si="9"/>
        <v>0</v>
      </c>
      <c r="W130" s="56">
        <f t="shared" si="10"/>
        <v>1959729.7679579265</v>
      </c>
      <c r="X130" s="57">
        <f t="shared" si="11"/>
        <v>2351625887.5156155</v>
      </c>
      <c r="Y130" s="58">
        <f t="shared" si="12"/>
        <v>2353585617.2835736</v>
      </c>
      <c r="Z130" s="96">
        <f t="shared" si="13"/>
        <v>2439543.3782043047</v>
      </c>
      <c r="AC130">
        <v>2149</v>
      </c>
      <c r="AD130" s="51">
        <f>'Temp Relocation Housing Costs'!V130+'Temp Relocation Living Costs'!V130</f>
        <v>0</v>
      </c>
      <c r="AE130" s="51">
        <f>'Temp Relocation Housing Costs'!W130+'Temp Relocation Living Costs'!W130</f>
        <v>0</v>
      </c>
      <c r="AF130" s="51">
        <f>'Temp Relocation Housing Costs'!X130+'Temp Relocation Living Costs'!X130</f>
        <v>0</v>
      </c>
      <c r="AG130" s="51">
        <f>'Temp Relocation Housing Costs'!Y130+'Temp Relocation Living Costs'!Y130</f>
        <v>0</v>
      </c>
      <c r="AH130" s="51">
        <f>'Temp Relocation Housing Costs'!Z130+'Temp Relocation Living Costs'!Z130</f>
        <v>0</v>
      </c>
      <c r="AI130" s="51">
        <f>'Temp Relocation Housing Costs'!AA130+'Temp Relocation Living Costs'!AA130</f>
        <v>0</v>
      </c>
      <c r="AJ130" s="52">
        <f>'Temp Relocation Housing Costs'!AB130+'Temp Relocation Living Costs'!AB130</f>
        <v>406411.82919754629</v>
      </c>
      <c r="AK130" s="52">
        <f>'Temp Relocation Housing Costs'!AC130+'Temp Relocation Living Costs'!AC130</f>
        <v>457614.68743292586</v>
      </c>
      <c r="AL130" s="52">
        <f>'Temp Relocation Housing Costs'!AD130+'Temp Relocation Living Costs'!AD130</f>
        <v>311912.85526257602</v>
      </c>
      <c r="AM130" s="52">
        <f>'Temp Relocation Housing Costs'!AE130+'Temp Relocation Living Costs'!AE130</f>
        <v>310623.49016591132</v>
      </c>
      <c r="AN130" s="52">
        <f>'Temp Relocation Housing Costs'!AF130+'Temp Relocation Living Costs'!AF130</f>
        <v>251272.88652060184</v>
      </c>
      <c r="AO130" s="52">
        <f>'Temp Relocation Housing Costs'!AG130+'Temp Relocation Living Costs'!AG130</f>
        <v>99644.178656832184</v>
      </c>
      <c r="AP130" s="53">
        <f>'Temp Relocation Housing Costs'!AH130+'Temp Relocation Living Costs'!AH130</f>
        <v>382588085.0250259</v>
      </c>
      <c r="AQ130" s="53">
        <f>'Temp Relocation Housing Costs'!AI130+'Temp Relocation Living Costs'!AI130</f>
        <v>722218952.98111176</v>
      </c>
      <c r="AR130" s="53">
        <f>'Temp Relocation Housing Costs'!AJ130+'Temp Relocation Living Costs'!AJ130</f>
        <v>570877616.42063296</v>
      </c>
      <c r="AS130" s="53">
        <f>'Temp Relocation Housing Costs'!AK130+'Temp Relocation Living Costs'!AK130</f>
        <v>257533685.98115212</v>
      </c>
      <c r="AT130" s="53">
        <f>'Temp Relocation Housing Costs'!AL130+'Temp Relocation Living Costs'!AL130</f>
        <v>162494991.74130148</v>
      </c>
      <c r="AU130" s="53">
        <f>'Temp Relocation Housing Costs'!AM130+'Temp Relocation Living Costs'!AM130</f>
        <v>85918170.278899327</v>
      </c>
      <c r="AW130" s="68">
        <v>2149</v>
      </c>
      <c r="AX130" s="55">
        <f t="shared" si="14"/>
        <v>0</v>
      </c>
      <c r="AY130" s="56">
        <f t="shared" si="15"/>
        <v>1837479.9272363936</v>
      </c>
      <c r="AZ130" s="57">
        <f t="shared" si="16"/>
        <v>2181631502.4281235</v>
      </c>
      <c r="BA130" s="58">
        <f t="shared" si="17"/>
        <v>2183468982.35536</v>
      </c>
    </row>
    <row r="131" spans="1:53" ht="15" thickBot="1" x14ac:dyDescent="0.4">
      <c r="A131">
        <v>2150</v>
      </c>
      <c r="B131" s="51">
        <f>'Temp Relocation Housing Costs'!B131+'Temp Relocation Living Costs'!B131</f>
        <v>0</v>
      </c>
      <c r="C131" s="51">
        <f>'Temp Relocation Housing Costs'!C131+'Temp Relocation Living Costs'!C131</f>
        <v>0</v>
      </c>
      <c r="D131" s="51">
        <f>'Temp Relocation Housing Costs'!D131+'Temp Relocation Living Costs'!D131</f>
        <v>0</v>
      </c>
      <c r="E131" s="51">
        <f>'Temp Relocation Housing Costs'!E131+'Temp Relocation Living Costs'!E131</f>
        <v>0</v>
      </c>
      <c r="F131" s="51">
        <f>'Temp Relocation Housing Costs'!F131+'Temp Relocation Living Costs'!F131</f>
        <v>0</v>
      </c>
      <c r="G131" s="51">
        <f>'Temp Relocation Housing Costs'!G131+'Temp Relocation Living Costs'!G131</f>
        <v>0</v>
      </c>
      <c r="H131" s="52">
        <f>'Temp Relocation Housing Costs'!H131+'Temp Relocation Living Costs'!H131</f>
        <v>439177.80747694836</v>
      </c>
      <c r="I131" s="52">
        <f>'Temp Relocation Housing Costs'!I131+'Temp Relocation Living Costs'!I131</f>
        <v>504138.94311386935</v>
      </c>
      <c r="J131" s="52">
        <f>'Temp Relocation Housing Costs'!J131+'Temp Relocation Living Costs'!J131</f>
        <v>347271.06079620111</v>
      </c>
      <c r="K131" s="52">
        <f>'Temp Relocation Housing Costs'!K131+'Temp Relocation Living Costs'!K131</f>
        <v>313303.7783555619</v>
      </c>
      <c r="L131" s="52">
        <f>'Temp Relocation Housing Costs'!L131+'Temp Relocation Living Costs'!L131</f>
        <v>258060.29688002809</v>
      </c>
      <c r="M131" s="52">
        <f>'Temp Relocation Housing Costs'!M131+'Temp Relocation Living Costs'!M131</f>
        <v>109601.61764124622</v>
      </c>
      <c r="N131" s="53">
        <f>'Temp Relocation Housing Costs'!N131+'Temp Relocation Living Costs'!N131</f>
        <v>416662813.08618748</v>
      </c>
      <c r="O131" s="53">
        <f>'Temp Relocation Housing Costs'!O131+'Temp Relocation Living Costs'!O131</f>
        <v>801859775.25389624</v>
      </c>
      <c r="P131" s="53">
        <f>'Temp Relocation Housing Costs'!P131+'Temp Relocation Living Costs'!P131</f>
        <v>640556716.76534617</v>
      </c>
      <c r="Q131" s="53">
        <f>'Temp Relocation Housing Costs'!Q131+'Temp Relocation Living Costs'!Q131</f>
        <v>261784926.29736364</v>
      </c>
      <c r="R131" s="53">
        <f>'Temp Relocation Housing Costs'!R131+'Temp Relocation Living Costs'!R131</f>
        <v>168187919.72380763</v>
      </c>
      <c r="S131" s="53">
        <f>'Temp Relocation Housing Costs'!S131+'Temp Relocation Living Costs'!S131</f>
        <v>95242175.529311389</v>
      </c>
      <c r="U131" s="69">
        <v>2150</v>
      </c>
      <c r="V131" s="59">
        <f t="shared" si="9"/>
        <v>0</v>
      </c>
      <c r="W131" s="60">
        <f t="shared" si="10"/>
        <v>1971553.5042638548</v>
      </c>
      <c r="X131" s="61">
        <f t="shared" si="11"/>
        <v>2384294326.6559124</v>
      </c>
      <c r="Y131" s="62">
        <f t="shared" si="12"/>
        <v>2386265880.1601763</v>
      </c>
      <c r="Z131" s="96">
        <f t="shared" si="13"/>
        <v>2343138.680492139</v>
      </c>
      <c r="AC131">
        <v>2150</v>
      </c>
      <c r="AD131" s="51">
        <f>'Temp Relocation Housing Costs'!V131+'Temp Relocation Living Costs'!V131</f>
        <v>0</v>
      </c>
      <c r="AE131" s="51">
        <f>'Temp Relocation Housing Costs'!W131+'Temp Relocation Living Costs'!W131</f>
        <v>0</v>
      </c>
      <c r="AF131" s="51">
        <f>'Temp Relocation Housing Costs'!X131+'Temp Relocation Living Costs'!X131</f>
        <v>0</v>
      </c>
      <c r="AG131" s="51">
        <f>'Temp Relocation Housing Costs'!Y131+'Temp Relocation Living Costs'!Y131</f>
        <v>0</v>
      </c>
      <c r="AH131" s="51">
        <f>'Temp Relocation Housing Costs'!Z131+'Temp Relocation Living Costs'!Z131</f>
        <v>0</v>
      </c>
      <c r="AI131" s="51">
        <f>'Temp Relocation Housing Costs'!AA131+'Temp Relocation Living Costs'!AA131</f>
        <v>0</v>
      </c>
      <c r="AJ131" s="52">
        <f>'Temp Relocation Housing Costs'!AB131+'Temp Relocation Living Costs'!AB131</f>
        <v>408863.85415456328</v>
      </c>
      <c r="AK131" s="52">
        <f>'Temp Relocation Housing Costs'!AC131+'Temp Relocation Living Costs'!AC131</f>
        <v>460375.63717323873</v>
      </c>
      <c r="AL131" s="52">
        <f>'Temp Relocation Housing Costs'!AD131+'Temp Relocation Living Costs'!AD131</f>
        <v>313794.73480094568</v>
      </c>
      <c r="AM131" s="52">
        <f>'Temp Relocation Housing Costs'!AE131+'Temp Relocation Living Costs'!AE131</f>
        <v>312497.5905129076</v>
      </c>
      <c r="AN131" s="52">
        <f>'Temp Relocation Housing Costs'!AF131+'Temp Relocation Living Costs'!AF131</f>
        <v>252788.90388157967</v>
      </c>
      <c r="AO131" s="52">
        <f>'Temp Relocation Housing Costs'!AG131+'Temp Relocation Living Costs'!AG131</f>
        <v>100245.36689825327</v>
      </c>
      <c r="AP131" s="53">
        <f>'Temp Relocation Housing Costs'!AH131+'Temp Relocation Living Costs'!AH131</f>
        <v>387902942.13635284</v>
      </c>
      <c r="AQ131" s="53">
        <f>'Temp Relocation Housing Costs'!AI131+'Temp Relocation Living Costs'!AI131</f>
        <v>732251911.89548993</v>
      </c>
      <c r="AR131" s="53">
        <f>'Temp Relocation Housing Costs'!AJ131+'Temp Relocation Living Costs'!AJ131</f>
        <v>578808163.8634057</v>
      </c>
      <c r="AS131" s="53">
        <f>'Temp Relocation Housing Costs'!AK131+'Temp Relocation Living Costs'!AK131</f>
        <v>261111305.87031734</v>
      </c>
      <c r="AT131" s="53">
        <f>'Temp Relocation Housing Costs'!AL131+'Temp Relocation Living Costs'!AL131</f>
        <v>164752348.14160541</v>
      </c>
      <c r="AU131" s="53">
        <f>'Temp Relocation Housing Costs'!AM131+'Temp Relocation Living Costs'!AM131</f>
        <v>87111732.797369123</v>
      </c>
      <c r="AW131" s="69">
        <v>2150</v>
      </c>
      <c r="AX131" s="59">
        <f t="shared" si="14"/>
        <v>0</v>
      </c>
      <c r="AY131" s="60">
        <f t="shared" si="15"/>
        <v>1848566.0874214882</v>
      </c>
      <c r="AZ131" s="61">
        <f t="shared" si="16"/>
        <v>2211938404.7045403</v>
      </c>
      <c r="BA131" s="62">
        <f t="shared" si="17"/>
        <v>2213786970.7919617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F3BCED-31DE-4358-89C7-676DFFC491C4}">
  <dimension ref="A1"/>
  <sheetViews>
    <sheetView workbookViewId="0">
      <selection activeCell="B3" sqref="B3"/>
    </sheetView>
  </sheetViews>
  <sheetFormatPr defaultColWidth="8.81640625" defaultRowHeight="14.5" x14ac:dyDescent="0.35"/>
  <sheetData/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49F13-D5D1-458F-82C9-8473BC02176F}">
  <sheetPr>
    <tabColor theme="1"/>
  </sheetPr>
  <dimension ref="A1:I130"/>
  <sheetViews>
    <sheetView workbookViewId="0">
      <selection activeCell="B3" sqref="B3"/>
    </sheetView>
  </sheetViews>
  <sheetFormatPr defaultColWidth="8.81640625" defaultRowHeight="14.5" x14ac:dyDescent="0.35"/>
  <cols>
    <col min="2" max="7" width="16" bestFit="1" customWidth="1"/>
    <col min="9" max="9" width="31.453125" bestFit="1" customWidth="1"/>
  </cols>
  <sheetData>
    <row r="1" spans="1:9" x14ac:dyDescent="0.35">
      <c r="A1" t="s">
        <v>124</v>
      </c>
    </row>
    <row r="2" spans="1:9" x14ac:dyDescent="0.3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I2" s="1" t="s">
        <v>125</v>
      </c>
    </row>
    <row r="3" spans="1:9" x14ac:dyDescent="0.35">
      <c r="A3">
        <v>2023</v>
      </c>
      <c r="B3" s="28">
        <f>'Number of displacements'!B3*Assumptions!C$21</f>
        <v>9594794.612605745</v>
      </c>
      <c r="C3" s="28">
        <f>'Number of displacements'!C3*Assumptions!D$21</f>
        <v>26949578.86510611</v>
      </c>
      <c r="D3" s="28">
        <f>'Number of displacements'!D3*Assumptions!E$21</f>
        <v>20139467.557947047</v>
      </c>
      <c r="E3" s="28">
        <f>'Number of displacements'!E3*Assumptions!F$21</f>
        <v>12799061.205946755</v>
      </c>
      <c r="F3" s="28">
        <f>'Number of displacements'!F3*Assumptions!G$21</f>
        <v>7617548.1076353565</v>
      </c>
      <c r="G3" s="28">
        <f>'Number of displacements'!G3*Assumptions!H$21</f>
        <v>2819225.403548494</v>
      </c>
      <c r="I3" s="28">
        <f>SUM(B3:G3)</f>
        <v>79919675.752789512</v>
      </c>
    </row>
    <row r="4" spans="1:9" x14ac:dyDescent="0.35">
      <c r="A4">
        <v>2024</v>
      </c>
      <c r="B4" s="28">
        <f>'Number of displacements'!B4*Assumptions!C$21</f>
        <v>9872515.9501573779</v>
      </c>
      <c r="C4" s="28">
        <f>'Number of displacements'!C4*Assumptions!D$21</f>
        <v>27729634.446393628</v>
      </c>
      <c r="D4" s="28">
        <f>'Number of displacements'!D4*Assumptions!E$21</f>
        <v>20722404.462132826</v>
      </c>
      <c r="E4" s="28">
        <f>'Number of displacements'!E4*Assumptions!F$21</f>
        <v>13169530.042543914</v>
      </c>
      <c r="F4" s="28">
        <f>'Number of displacements'!F4*Assumptions!G$21</f>
        <v>7838038.043557168</v>
      </c>
      <c r="G4" s="28">
        <f>'Number of displacements'!G4*Assumptions!H$21</f>
        <v>2900827.8850549101</v>
      </c>
      <c r="I4" s="28">
        <f t="shared" ref="I4:I67" si="0">SUM(B4:G4)</f>
        <v>82232950.829839826</v>
      </c>
    </row>
    <row r="5" spans="1:9" x14ac:dyDescent="0.35">
      <c r="A5">
        <v>2025</v>
      </c>
      <c r="B5" s="28">
        <f>'Number of displacements'!B5*Assumptions!C$21</f>
        <v>10158275.932041232</v>
      </c>
      <c r="C5" s="28">
        <f>'Number of displacements'!C5*Assumptions!D$21</f>
        <v>28532268.73709042</v>
      </c>
      <c r="D5" s="28">
        <f>'Number of displacements'!D5*Assumptions!E$21</f>
        <v>21322214.475465301</v>
      </c>
      <c r="E5" s="28">
        <f>'Number of displacements'!E5*Assumptions!F$21</f>
        <v>13550722.099905565</v>
      </c>
      <c r="F5" s="28">
        <f>'Number of displacements'!F5*Assumptions!G$21</f>
        <v>8064910.0608463529</v>
      </c>
      <c r="G5" s="28">
        <f>'Number of displacements'!G5*Assumptions!H$21</f>
        <v>2984792.3504522303</v>
      </c>
      <c r="I5" s="28">
        <f t="shared" si="0"/>
        <v>84613183.655801103</v>
      </c>
    </row>
    <row r="6" spans="1:9" x14ac:dyDescent="0.35">
      <c r="A6">
        <v>2026</v>
      </c>
      <c r="B6" s="28">
        <f>'Number of displacements'!B6*Assumptions!C$21</f>
        <v>10452307.23682378</v>
      </c>
      <c r="C6" s="28">
        <f>'Number of displacements'!C6*Assumptions!D$21</f>
        <v>29358135.277957972</v>
      </c>
      <c r="D6" s="28">
        <f>'Number of displacements'!D6*Assumptions!E$21</f>
        <v>21939385.990101904</v>
      </c>
      <c r="E6" s="28">
        <f>'Number of displacements'!E6*Assumptions!F$21</f>
        <v>13942947.761665111</v>
      </c>
      <c r="F6" s="28">
        <f>'Number of displacements'!F6*Assumptions!G$21</f>
        <v>8298348.8888530731</v>
      </c>
      <c r="G6" s="28">
        <f>'Number of displacements'!G6*Assumptions!H$21</f>
        <v>3071187.1673660176</v>
      </c>
      <c r="I6" s="28">
        <f t="shared" si="0"/>
        <v>87062312.322767854</v>
      </c>
    </row>
    <row r="7" spans="1:9" x14ac:dyDescent="0.35">
      <c r="A7">
        <v>2027</v>
      </c>
      <c r="B7" s="28">
        <f>'Number of displacements'!B7*Assumptions!C$21</f>
        <v>10754849.277952783</v>
      </c>
      <c r="C7" s="28">
        <f>'Number of displacements'!C7*Assumptions!D$21</f>
        <v>30207906.526495613</v>
      </c>
      <c r="D7" s="28">
        <f>'Number of displacements'!D7*Assumptions!E$21</f>
        <v>22574421.534711428</v>
      </c>
      <c r="E7" s="28">
        <f>'Number of displacements'!E7*Assumptions!F$21</f>
        <v>14346526.395510463</v>
      </c>
      <c r="F7" s="28">
        <f>'Number of displacements'!F7*Assumptions!G$21</f>
        <v>8538544.6039186679</v>
      </c>
      <c r="G7" s="28">
        <f>'Number of displacements'!G7*Assumptions!H$21</f>
        <v>3160082.6823228151</v>
      </c>
      <c r="I7" s="28">
        <f t="shared" si="0"/>
        <v>89582331.020911768</v>
      </c>
    </row>
    <row r="8" spans="1:9" x14ac:dyDescent="0.35">
      <c r="A8">
        <v>2028</v>
      </c>
      <c r="B8" s="28">
        <f>'Number of displacements'!B8*Assumptions!C$21</f>
        <v>11066148.398698434</v>
      </c>
      <c r="C8" s="28">
        <f>'Number of displacements'!C8*Assumptions!D$21</f>
        <v>31082274.404485516</v>
      </c>
      <c r="D8" s="28">
        <f>'Number of displacements'!D8*Assumptions!E$21</f>
        <v>23227838.183655389</v>
      </c>
      <c r="E8" s="28">
        <f>'Number of displacements'!E8*Assumptions!F$21</f>
        <v>14761786.6132275</v>
      </c>
      <c r="F8" s="28">
        <f>'Number of displacements'!F8*Assumptions!G$21</f>
        <v>8785692.7841443364</v>
      </c>
      <c r="G8" s="28">
        <f>'Number of displacements'!G8*Assumptions!H$21</f>
        <v>3251551.2780294288</v>
      </c>
      <c r="I8" s="28">
        <f t="shared" si="0"/>
        <v>92175291.66224061</v>
      </c>
    </row>
    <row r="9" spans="1:9" x14ac:dyDescent="0.35">
      <c r="A9">
        <v>2029</v>
      </c>
      <c r="B9" s="28">
        <f>'Number of displacements'!B9*Assumptions!C$21</f>
        <v>11386458.072737064</v>
      </c>
      <c r="C9" s="28">
        <f>'Number of displacements'!C9*Assumptions!D$21</f>
        <v>31981950.861386374</v>
      </c>
      <c r="D9" s="28">
        <f>'Number of displacements'!D9*Assumptions!E$21</f>
        <v>23900167.978013091</v>
      </c>
      <c r="E9" s="28">
        <f>'Number of displacements'!E9*Assumptions!F$21</f>
        <v>15189066.538270514</v>
      </c>
      <c r="F9" s="28">
        <f>'Number of displacements'!F9*Assumptions!G$21</f>
        <v>9039994.6686395612</v>
      </c>
      <c r="G9" s="28">
        <f>'Number of displacements'!G9*Assumptions!H$21</f>
        <v>3345667.4323101724</v>
      </c>
      <c r="I9" s="28">
        <f t="shared" si="0"/>
        <v>94843305.551356778</v>
      </c>
    </row>
    <row r="10" spans="1:9" x14ac:dyDescent="0.35">
      <c r="A10">
        <v>2030</v>
      </c>
      <c r="B10" s="28">
        <f>'Number of displacements'!B10*Assumptions!C$21</f>
        <v>12991971.584632605</v>
      </c>
      <c r="C10" s="28">
        <f>'Number of displacements'!C10*Assumptions!D$21</f>
        <v>36491470.320091255</v>
      </c>
      <c r="D10" s="28">
        <f>'Number of displacements'!D10*Assumptions!E$21</f>
        <v>27270139.779617362</v>
      </c>
      <c r="E10" s="28">
        <f>'Number of displacements'!E10*Assumptions!F$21</f>
        <v>17330755.499358647</v>
      </c>
      <c r="F10" s="28">
        <f>'Number of displacements'!F10*Assumptions!G$21</f>
        <v>10314652.116570221</v>
      </c>
      <c r="G10" s="28">
        <f>'Number of displacements'!G10*Assumptions!H$21</f>
        <v>3817413.2758876444</v>
      </c>
      <c r="I10" s="28">
        <f t="shared" si="0"/>
        <v>108216402.57615773</v>
      </c>
    </row>
    <row r="11" spans="1:9" x14ac:dyDescent="0.35">
      <c r="A11">
        <v>2031</v>
      </c>
      <c r="B11" s="28">
        <f>'Number of displacements'!B11*Assumptions!C$21</f>
        <v>13368024.212291414</v>
      </c>
      <c r="C11" s="28">
        <f>'Number of displacements'!C11*Assumptions!D$21</f>
        <v>37547715.956991784</v>
      </c>
      <c r="D11" s="28">
        <f>'Number of displacements'!D11*Assumptions!E$21</f>
        <v>28059473.996825628</v>
      </c>
      <c r="E11" s="28">
        <f>'Number of displacements'!E11*Assumptions!F$21</f>
        <v>17832394.230816081</v>
      </c>
      <c r="F11" s="28">
        <f>'Number of displacements'!F11*Assumptions!G$21</f>
        <v>10613209.730136029</v>
      </c>
      <c r="G11" s="28">
        <f>'Number of displacements'!G11*Assumptions!H$21</f>
        <v>3927908.306138109</v>
      </c>
      <c r="I11" s="28">
        <f t="shared" si="0"/>
        <v>111348726.43319903</v>
      </c>
    </row>
    <row r="12" spans="1:9" x14ac:dyDescent="0.35">
      <c r="A12">
        <v>2032</v>
      </c>
      <c r="B12" s="28">
        <f>'Number of displacements'!B12*Assumptions!C$21</f>
        <v>13754961.683551351</v>
      </c>
      <c r="C12" s="28">
        <f>'Number of displacements'!C12*Assumptions!D$21</f>
        <v>38634534.624676898</v>
      </c>
      <c r="D12" s="28">
        <f>'Number of displacements'!D12*Assumptions!E$21</f>
        <v>28871655.493567154</v>
      </c>
      <c r="E12" s="28">
        <f>'Number of displacements'!E12*Assumptions!F$21</f>
        <v>18348552.895747133</v>
      </c>
      <c r="F12" s="28">
        <f>'Number of displacements'!F12*Assumptions!G$21</f>
        <v>10920409.094059555</v>
      </c>
      <c r="G12" s="28">
        <f>'Number of displacements'!G12*Assumptions!H$21</f>
        <v>4041601.6151254266</v>
      </c>
      <c r="I12" s="28">
        <f t="shared" si="0"/>
        <v>114571715.40672751</v>
      </c>
    </row>
    <row r="13" spans="1:9" x14ac:dyDescent="0.35">
      <c r="A13">
        <v>2033</v>
      </c>
      <c r="B13" s="28">
        <f>'Number of displacements'!B13*Assumptions!C$21</f>
        <v>14153099.060218962</v>
      </c>
      <c r="C13" s="28">
        <f>'Number of displacements'!C13*Assumptions!D$21</f>
        <v>39752811.259546541</v>
      </c>
      <c r="D13" s="28">
        <f>'Number of displacements'!D13*Assumptions!E$21</f>
        <v>29707345.584365848</v>
      </c>
      <c r="E13" s="28">
        <f>'Number of displacements'!E13*Assumptions!F$21</f>
        <v>18879651.773637533</v>
      </c>
      <c r="F13" s="28">
        <f>'Number of displacements'!F13*Assumptions!G$21</f>
        <v>11236500.34381165</v>
      </c>
      <c r="G13" s="28">
        <f>'Number of displacements'!G13*Assumptions!H$21</f>
        <v>4158585.7770301318</v>
      </c>
      <c r="I13" s="28">
        <f t="shared" si="0"/>
        <v>117887993.79861066</v>
      </c>
    </row>
    <row r="14" spans="1:9" x14ac:dyDescent="0.35">
      <c r="A14">
        <v>2034</v>
      </c>
      <c r="B14" s="28">
        <f>'Number of displacements'!B14*Assumptions!C$21</f>
        <v>14562760.523565</v>
      </c>
      <c r="C14" s="28">
        <f>'Number of displacements'!C14*Assumptions!D$21</f>
        <v>40903456.412485406</v>
      </c>
      <c r="D14" s="28">
        <f>'Number of displacements'!D14*Assumptions!E$21</f>
        <v>30567224.72549507</v>
      </c>
      <c r="E14" s="28">
        <f>'Number of displacements'!E14*Assumptions!F$21</f>
        <v>19426123.308963053</v>
      </c>
      <c r="F14" s="28">
        <f>'Number of displacements'!F14*Assumptions!G$21</f>
        <v>11561740.855034564</v>
      </c>
      <c r="G14" s="28">
        <f>'Number of displacements'!G14*Assumptions!H$21</f>
        <v>4278956.0455924869</v>
      </c>
      <c r="I14" s="28">
        <f t="shared" si="0"/>
        <v>121300261.87113559</v>
      </c>
    </row>
    <row r="15" spans="1:9" x14ac:dyDescent="0.35">
      <c r="A15">
        <v>2035</v>
      </c>
      <c r="B15" s="28">
        <f>'Number of displacements'!B15*Assumptions!C$21</f>
        <v>14984279.638287373</v>
      </c>
      <c r="C15" s="28">
        <f>'Number of displacements'!C15*Assumptions!D$21</f>
        <v>42087406.990274295</v>
      </c>
      <c r="D15" s="28">
        <f>'Number of displacements'!D15*Assumptions!E$21</f>
        <v>31451993.069035493</v>
      </c>
      <c r="E15" s="28">
        <f>'Number of displacements'!E15*Assumptions!F$21</f>
        <v>19988412.463305146</v>
      </c>
      <c r="F15" s="28">
        <f>'Number of displacements'!F15*Assumptions!G$21</f>
        <v>11896395.453108711</v>
      </c>
      <c r="G15" s="28">
        <f>'Number of displacements'!G15*Assumptions!H$21</f>
        <v>4402810.4316723421</v>
      </c>
      <c r="I15" s="28">
        <f t="shared" si="0"/>
        <v>124811298.04568335</v>
      </c>
    </row>
    <row r="16" spans="1:9" x14ac:dyDescent="0.35">
      <c r="A16">
        <v>2036</v>
      </c>
      <c r="B16" s="28">
        <f>'Number of displacements'!B16*Assumptions!C$21</f>
        <v>15417999.624114426</v>
      </c>
      <c r="C16" s="28">
        <f>'Number of displacements'!C16*Assumptions!D$21</f>
        <v>43305627.018461488</v>
      </c>
      <c r="D16" s="28">
        <f>'Number of displacements'!D16*Assumptions!E$21</f>
        <v>32362371.03297035</v>
      </c>
      <c r="E16" s="28">
        <f>'Number of displacements'!E16*Assumptions!F$21</f>
        <v>20566977.077658594</v>
      </c>
      <c r="F16" s="28">
        <f>'Number of displacements'!F16*Assumptions!G$21</f>
        <v>12240736.628785346</v>
      </c>
      <c r="G16" s="28">
        <f>'Number of displacements'!G16*Assumptions!H$21</f>
        <v>4530249.7830539607</v>
      </c>
      <c r="I16" s="28">
        <f t="shared" si="0"/>
        <v>128423961.16504416</v>
      </c>
    </row>
    <row r="17" spans="1:9" x14ac:dyDescent="0.35">
      <c r="A17">
        <v>2037</v>
      </c>
      <c r="B17" s="28">
        <f>'Number of displacements'!B17*Assumptions!C$21</f>
        <v>15864273.63526981</v>
      </c>
      <c r="C17" s="28">
        <f>'Number of displacements'!C17*Assumptions!D$21</f>
        <v>44559108.426315516</v>
      </c>
      <c r="D17" s="28">
        <f>'Number of displacements'!D17*Assumptions!E$21</f>
        <v>33299099.887781948</v>
      </c>
      <c r="E17" s="28">
        <f>'Number of displacements'!E17*Assumptions!F$21</f>
        <v>21162288.24522613</v>
      </c>
      <c r="F17" s="28">
        <f>'Number of displacements'!F17*Assumptions!G$21</f>
        <v>12595044.760060735</v>
      </c>
      <c r="G17" s="28">
        <f>'Number of displacements'!G17*Assumptions!H$21</f>
        <v>4661377.8665608</v>
      </c>
      <c r="I17" s="28">
        <f t="shared" si="0"/>
        <v>132141192.82121493</v>
      </c>
    </row>
    <row r="18" spans="1:9" x14ac:dyDescent="0.35">
      <c r="A18">
        <v>2038</v>
      </c>
      <c r="B18" s="28">
        <f>'Number of displacements'!B18*Assumptions!C$21</f>
        <v>16323465.048026446</v>
      </c>
      <c r="C18" s="28">
        <f>'Number of displacements'!C18*Assumptions!D$21</f>
        <v>45848871.854498342</v>
      </c>
      <c r="D18" s="28">
        <f>'Number of displacements'!D18*Assumptions!E$21</f>
        <v>34262942.360027283</v>
      </c>
      <c r="E18" s="28">
        <f>'Number of displacements'!E18*Assumptions!F$21</f>
        <v>21774830.695003621</v>
      </c>
      <c r="F18" s="28">
        <f>'Number of displacements'!F18*Assumptions!G$21</f>
        <v>12959608.340472467</v>
      </c>
      <c r="G18" s="28">
        <f>'Number of displacements'!G18*Assumptions!H$21</f>
        <v>4796301.452547105</v>
      </c>
      <c r="I18" s="28">
        <f t="shared" si="0"/>
        <v>135966019.75057524</v>
      </c>
    </row>
    <row r="19" spans="1:9" x14ac:dyDescent="0.35">
      <c r="A19">
        <v>2039</v>
      </c>
      <c r="B19" s="28">
        <f>'Number of displacements'!B19*Assumptions!C$21</f>
        <v>16795947.756583773</v>
      </c>
      <c r="C19" s="28">
        <f>'Number of displacements'!C19*Assumptions!D$21</f>
        <v>47175967.486116722</v>
      </c>
      <c r="D19" s="28">
        <f>'Number of displacements'!D19*Assumptions!E$21</f>
        <v>35254683.253384151</v>
      </c>
      <c r="E19" s="28">
        <f>'Number of displacements'!E19*Assumptions!F$21</f>
        <v>22405103.186468076</v>
      </c>
      <c r="F19" s="28">
        <f>'Number of displacements'!F19*Assumptions!G$21</f>
        <v>13334724.214003794</v>
      </c>
      <c r="G19" s="28">
        <f>'Number of displacements'!G19*Assumptions!H$21</f>
        <v>4935130.4018351045</v>
      </c>
      <c r="I19" s="28">
        <f t="shared" si="0"/>
        <v>139901556.29839164</v>
      </c>
    </row>
    <row r="20" spans="1:9" x14ac:dyDescent="0.35">
      <c r="A20">
        <v>2040</v>
      </c>
      <c r="B20" s="28">
        <f>'Number of displacements'!B20*Assumptions!C$21</f>
        <v>18551650.751583703</v>
      </c>
      <c r="C20" s="28">
        <f>'Number of displacements'!C20*Assumptions!D$21</f>
        <v>52107334.778261788</v>
      </c>
      <c r="D20" s="28">
        <f>'Number of displacements'!D20*Assumptions!E$21</f>
        <v>38939902.680878371</v>
      </c>
      <c r="E20" s="28">
        <f>'Number of displacements'!E20*Assumptions!F$21</f>
        <v>24747138.738010265</v>
      </c>
      <c r="F20" s="28">
        <f>'Number of displacements'!F20*Assumptions!G$21</f>
        <v>14728620.859749639</v>
      </c>
      <c r="G20" s="28">
        <f>'Number of displacements'!G20*Assumptions!H$21</f>
        <v>5451006.2162154317</v>
      </c>
      <c r="I20" s="28">
        <f t="shared" si="0"/>
        <v>154525654.02469921</v>
      </c>
    </row>
    <row r="21" spans="1:9" x14ac:dyDescent="0.35">
      <c r="A21">
        <v>2041</v>
      </c>
      <c r="B21" s="28">
        <f>'Number of displacements'!B21*Assumptions!C$21</f>
        <v>19088628.297069833</v>
      </c>
      <c r="C21" s="28">
        <f>'Number of displacements'!C21*Assumptions!D$21</f>
        <v>53615581.62409389</v>
      </c>
      <c r="D21" s="28">
        <f>'Number of displacements'!D21*Assumptions!E$21</f>
        <v>40067018.194373131</v>
      </c>
      <c r="E21" s="28">
        <f>'Number of displacements'!E21*Assumptions!F$21</f>
        <v>25463444.688099757</v>
      </c>
      <c r="F21" s="28">
        <f>'Number of displacements'!F21*Assumptions!G$21</f>
        <v>15154940.802032348</v>
      </c>
      <c r="G21" s="28">
        <f>'Number of displacements'!G21*Assumptions!H$21</f>
        <v>5608785.5953988796</v>
      </c>
      <c r="I21" s="28">
        <f t="shared" si="0"/>
        <v>158998399.20106784</v>
      </c>
    </row>
    <row r="22" spans="1:9" x14ac:dyDescent="0.35">
      <c r="A22">
        <v>2042</v>
      </c>
      <c r="B22" s="28">
        <f>'Number of displacements'!B22*Assumptions!C$21</f>
        <v>19641148.658029225</v>
      </c>
      <c r="C22" s="28">
        <f>'Number of displacements'!C22*Assumptions!D$21</f>
        <v>55167484.676055953</v>
      </c>
      <c r="D22" s="28">
        <f>'Number of displacements'!D22*Assumptions!E$21</f>
        <v>41226758.067285836</v>
      </c>
      <c r="E22" s="28">
        <f>'Number of displacements'!E22*Assumptions!F$21</f>
        <v>26200484.114473734</v>
      </c>
      <c r="F22" s="28">
        <f>'Number of displacements'!F22*Assumptions!G$21</f>
        <v>15593600.575377218</v>
      </c>
      <c r="G22" s="28">
        <f>'Number of displacements'!G22*Assumptions!H$21</f>
        <v>5771131.8988359543</v>
      </c>
      <c r="I22" s="28">
        <f t="shared" si="0"/>
        <v>163600607.99005795</v>
      </c>
    </row>
    <row r="23" spans="1:9" x14ac:dyDescent="0.35">
      <c r="A23">
        <v>2043</v>
      </c>
      <c r="B23" s="28">
        <f>'Number of displacements'!B23*Assumptions!C$21</f>
        <v>20209661.721267886</v>
      </c>
      <c r="C23" s="28">
        <f>'Number of displacements'!C23*Assumptions!D$21</f>
        <v>56764307.563068494</v>
      </c>
      <c r="D23" s="28">
        <f>'Number of displacements'!D23*Assumptions!E$21</f>
        <v>42420066.611725308</v>
      </c>
      <c r="E23" s="28">
        <f>'Number of displacements'!E23*Assumptions!F$21</f>
        <v>26958857.147619437</v>
      </c>
      <c r="F23" s="28">
        <f>'Number of displacements'!F23*Assumptions!G$21</f>
        <v>16044957.356203975</v>
      </c>
      <c r="G23" s="28">
        <f>'Number of displacements'!G23*Assumptions!H$21</f>
        <v>5938177.3161527421</v>
      </c>
      <c r="I23" s="28">
        <f t="shared" si="0"/>
        <v>168336027.71603784</v>
      </c>
    </row>
    <row r="24" spans="1:9" x14ac:dyDescent="0.35">
      <c r="A24">
        <v>2044</v>
      </c>
      <c r="B24" s="28">
        <f>'Number of displacements'!B24*Assumptions!C$21</f>
        <v>20794630.395565774</v>
      </c>
      <c r="C24" s="28">
        <f>'Number of displacements'!C24*Assumptions!D$21</f>
        <v>58407350.489792079</v>
      </c>
      <c r="D24" s="28">
        <f>'Number of displacements'!D24*Assumptions!E$21</f>
        <v>43647915.472915061</v>
      </c>
      <c r="E24" s="28">
        <f>'Number of displacements'!E24*Assumptions!F$21</f>
        <v>27739181.28880154</v>
      </c>
      <c r="F24" s="28">
        <f>'Number of displacements'!F24*Assumptions!G$21</f>
        <v>16509378.659404093</v>
      </c>
      <c r="G24" s="28">
        <f>'Number of displacements'!G24*Assumptions!H$21</f>
        <v>6110057.8632041626</v>
      </c>
      <c r="I24" s="28">
        <f t="shared" si="0"/>
        <v>173208514.16968271</v>
      </c>
    </row>
    <row r="25" spans="1:9" x14ac:dyDescent="0.35">
      <c r="A25">
        <v>2045</v>
      </c>
      <c r="B25" s="28">
        <f>'Number of displacements'!B25*Assumptions!C$21</f>
        <v>21396530.988597851</v>
      </c>
      <c r="C25" s="28">
        <f>'Number of displacements'!C25*Assumptions!D$21</f>
        <v>60097951.295312263</v>
      </c>
      <c r="D25" s="28">
        <f>'Number of displacements'!D25*Assumptions!E$21</f>
        <v>44911304.420350425</v>
      </c>
      <c r="E25" s="28">
        <f>'Number of displacements'!E25*Assumptions!F$21</f>
        <v>28542091.912859287</v>
      </c>
      <c r="F25" s="28">
        <f>'Number of displacements'!F25*Assumptions!G$21</f>
        <v>16987242.637587871</v>
      </c>
      <c r="G25" s="28">
        <f>'Number of displacements'!G25*Assumptions!H$21</f>
        <v>6286913.4928241577</v>
      </c>
      <c r="I25" s="28">
        <f t="shared" si="0"/>
        <v>178222034.74753186</v>
      </c>
    </row>
    <row r="26" spans="1:9" x14ac:dyDescent="0.35">
      <c r="A26">
        <v>2046</v>
      </c>
      <c r="B26" s="28">
        <f>'Number of displacements'!B26*Assumptions!C$21</f>
        <v>22015853.594765082</v>
      </c>
      <c r="C26" s="28">
        <f>'Number of displacements'!C26*Assumptions!D$21</f>
        <v>61837486.542467922</v>
      </c>
      <c r="D26" s="28">
        <f>'Number of displacements'!D26*Assumptions!E$21</f>
        <v>46211262.161855526</v>
      </c>
      <c r="E26" s="28">
        <f>'Number of displacements'!E26*Assumptions!F$21</f>
        <v>29368242.785557136</v>
      </c>
      <c r="F26" s="28">
        <f>'Number of displacements'!F26*Assumptions!G$21</f>
        <v>17478938.388993207</v>
      </c>
      <c r="G26" s="28">
        <f>'Number of displacements'!G26*Assumptions!H$21</f>
        <v>6468888.208781559</v>
      </c>
      <c r="I26" s="28">
        <f t="shared" si="0"/>
        <v>183380671.68242046</v>
      </c>
    </row>
    <row r="27" spans="1:9" x14ac:dyDescent="0.35">
      <c r="A27">
        <v>2047</v>
      </c>
      <c r="B27" s="28">
        <f>'Number of displacements'!B27*Assumptions!C$21</f>
        <v>22653102.494251277</v>
      </c>
      <c r="C27" s="28">
        <f>'Number of displacements'!C27*Assumptions!D$21</f>
        <v>63627372.638710395</v>
      </c>
      <c r="D27" s="28">
        <f>'Number of displacements'!D27*Assumptions!E$21</f>
        <v>47548847.181203246</v>
      </c>
      <c r="E27" s="28">
        <f>'Number of displacements'!E27*Assumptions!F$21</f>
        <v>30218306.595910121</v>
      </c>
      <c r="F27" s="28">
        <f>'Number of displacements'!F27*Assumptions!G$21</f>
        <v>17984866.274306789</v>
      </c>
      <c r="G27" s="28">
        <f>'Number of displacements'!G27*Assumptions!H$21</f>
        <v>6656130.1830343958</v>
      </c>
      <c r="I27" s="28">
        <f t="shared" si="0"/>
        <v>188688625.36741623</v>
      </c>
    </row>
    <row r="28" spans="1:9" x14ac:dyDescent="0.35">
      <c r="A28">
        <v>2048</v>
      </c>
      <c r="B28" s="28">
        <f>'Number of displacements'!B28*Assumptions!C$21</f>
        <v>23308796.56363054</v>
      </c>
      <c r="C28" s="28">
        <f>'Number of displacements'!C28*Assumptions!D$21</f>
        <v>65469066.989405788</v>
      </c>
      <c r="D28" s="28">
        <f>'Number of displacements'!D28*Assumptions!E$21</f>
        <v>48925148.599980108</v>
      </c>
      <c r="E28" s="28">
        <f>'Number of displacements'!E28*Assumptions!F$21</f>
        <v>31092975.503917355</v>
      </c>
      <c r="F28" s="28">
        <f>'Number of displacements'!F28*Assumptions!G$21</f>
        <v>18505438.242655698</v>
      </c>
      <c r="G28" s="28">
        <f>'Number of displacements'!G28*Assumptions!H$21</f>
        <v>6848791.8763781441</v>
      </c>
      <c r="I28" s="28">
        <f t="shared" si="0"/>
        <v>194150217.77596766</v>
      </c>
    </row>
    <row r="29" spans="1:9" x14ac:dyDescent="0.35">
      <c r="A29">
        <v>2049</v>
      </c>
      <c r="B29" s="28">
        <f>'Number of displacements'!B29*Assumptions!C$21</f>
        <v>23983469.698359817</v>
      </c>
      <c r="C29" s="28">
        <f>'Number of displacements'!C29*Assumptions!D$21</f>
        <v>67364069.184519708</v>
      </c>
      <c r="D29" s="28">
        <f>'Number of displacements'!D29*Assumptions!E$21</f>
        <v>50341287.064397827</v>
      </c>
      <c r="E29" s="28">
        <f>'Number of displacements'!E29*Assumptions!F$21</f>
        <v>31992961.704149622</v>
      </c>
      <c r="F29" s="28">
        <f>'Number of displacements'!F29*Assumptions!G$21</f>
        <v>19041078.167034835</v>
      </c>
      <c r="G29" s="28">
        <f>'Number of displacements'!G29*Assumptions!H$21</f>
        <v>7047030.16258612</v>
      </c>
      <c r="I29" s="28">
        <f t="shared" si="0"/>
        <v>199769895.98104796</v>
      </c>
    </row>
    <row r="30" spans="1:9" x14ac:dyDescent="0.35">
      <c r="A30">
        <v>2050</v>
      </c>
      <c r="B30" s="28">
        <f>'Number of displacements'!B30*Assumptions!C$21</f>
        <v>25602818.264376093</v>
      </c>
      <c r="C30" s="28">
        <f>'Number of displacements'!C30*Assumptions!D$21</f>
        <v>71912448.139147505</v>
      </c>
      <c r="D30" s="28">
        <f>'Number of displacements'!D30*Assumptions!E$21</f>
        <v>53740298.635468423</v>
      </c>
      <c r="E30" s="28">
        <f>'Number of displacements'!E30*Assumptions!F$21</f>
        <v>34153106.058149032</v>
      </c>
      <c r="F30" s="28">
        <f>'Number of displacements'!F30*Assumptions!G$21</f>
        <v>20326719.611454371</v>
      </c>
      <c r="G30" s="28">
        <f>'Number of displacements'!G30*Assumptions!H$21</f>
        <v>7522841.1412302004</v>
      </c>
      <c r="I30" s="28">
        <f t="shared" si="0"/>
        <v>213258231.84982562</v>
      </c>
    </row>
    <row r="31" spans="1:9" x14ac:dyDescent="0.35">
      <c r="A31">
        <v>2051</v>
      </c>
      <c r="B31" s="28">
        <f>'Number of displacements'!B31*Assumptions!C$21</f>
        <v>26343891.859024182</v>
      </c>
      <c r="C31" s="28">
        <f>'Number of displacements'!C31*Assumptions!D$21</f>
        <v>73993954.00667043</v>
      </c>
      <c r="D31" s="28">
        <f>'Number of displacements'!D31*Assumptions!E$21</f>
        <v>55295811.621422075</v>
      </c>
      <c r="E31" s="28">
        <f>'Number of displacements'!E31*Assumptions!F$21</f>
        <v>35141667.739662305</v>
      </c>
      <c r="F31" s="28">
        <f>'Number of displacements'!F31*Assumptions!G$21</f>
        <v>20915076.526475087</v>
      </c>
      <c r="G31" s="28">
        <f>'Number of displacements'!G31*Assumptions!H$21</f>
        <v>7740589.7839354882</v>
      </c>
      <c r="I31" s="28">
        <f t="shared" si="0"/>
        <v>219430991.53718954</v>
      </c>
    </row>
    <row r="32" spans="1:9" x14ac:dyDescent="0.35">
      <c r="A32">
        <v>2052</v>
      </c>
      <c r="B32" s="28">
        <f>'Number of displacements'!B32*Assumptions!C$21</f>
        <v>27106415.829447847</v>
      </c>
      <c r="C32" s="28">
        <f>'Number of displacements'!C32*Assumptions!D$21</f>
        <v>76135709.063153684</v>
      </c>
      <c r="D32" s="28">
        <f>'Number of displacements'!D32*Assumptions!E$21</f>
        <v>56896348.931968406</v>
      </c>
      <c r="E32" s="28">
        <f>'Number of displacements'!E32*Assumptions!F$21</f>
        <v>36158843.339818642</v>
      </c>
      <c r="F32" s="28">
        <f>'Number of displacements'!F32*Assumptions!G$21</f>
        <v>21520463.432860352</v>
      </c>
      <c r="G32" s="28">
        <f>'Number of displacements'!G32*Assumptions!H$21</f>
        <v>7964641.1612738557</v>
      </c>
      <c r="I32" s="28">
        <f t="shared" si="0"/>
        <v>225782421.75852281</v>
      </c>
    </row>
    <row r="33" spans="1:9" x14ac:dyDescent="0.35">
      <c r="A33">
        <v>2053</v>
      </c>
      <c r="B33" s="28">
        <f>'Number of displacements'!B33*Assumptions!C$21</f>
        <v>27891011.056790657</v>
      </c>
      <c r="C33" s="28">
        <f>'Number of displacements'!C33*Assumptions!D$21</f>
        <v>78339457.221418694</v>
      </c>
      <c r="D33" s="28">
        <f>'Number of displacements'!D33*Assumptions!E$21</f>
        <v>58543213.796217889</v>
      </c>
      <c r="E33" s="28">
        <f>'Number of displacements'!E33*Assumptions!F$21</f>
        <v>37205461.088515513</v>
      </c>
      <c r="F33" s="28">
        <f>'Number of displacements'!F33*Assumptions!G$21</f>
        <v>22143373.263723511</v>
      </c>
      <c r="G33" s="28">
        <f>'Number of displacements'!G33*Assumptions!H$21</f>
        <v>8195177.7059041793</v>
      </c>
      <c r="I33" s="28">
        <f t="shared" si="0"/>
        <v>232317694.13257048</v>
      </c>
    </row>
    <row r="34" spans="1:9" x14ac:dyDescent="0.35">
      <c r="A34">
        <v>2054</v>
      </c>
      <c r="B34" s="28">
        <f>'Number of displacements'!B34*Assumptions!C$21</f>
        <v>28698316.393601358</v>
      </c>
      <c r="C34" s="28">
        <f>'Number of displacements'!C34*Assumptions!D$21</f>
        <v>80606992.871844932</v>
      </c>
      <c r="D34" s="28">
        <f>'Number of displacements'!D34*Assumptions!E$21</f>
        <v>60237747.16524864</v>
      </c>
      <c r="E34" s="28">
        <f>'Number of displacements'!E34*Assumptions!F$21</f>
        <v>38282373.188765422</v>
      </c>
      <c r="F34" s="28">
        <f>'Number of displacements'!F34*Assumptions!G$21</f>
        <v>22784313.220127247</v>
      </c>
      <c r="G34" s="28">
        <f>'Number of displacements'!G34*Assumptions!H$21</f>
        <v>8432387.1309987828</v>
      </c>
      <c r="I34" s="28">
        <f t="shared" si="0"/>
        <v>239042129.97058639</v>
      </c>
    </row>
    <row r="35" spans="1:9" x14ac:dyDescent="0.35">
      <c r="A35">
        <v>2055</v>
      </c>
      <c r="B35" s="28">
        <f>'Number of displacements'!B35*Assumptions!C$21</f>
        <v>29528989.184016243</v>
      </c>
      <c r="C35" s="28">
        <f>'Number of displacements'!C35*Assumptions!D$21</f>
        <v>82940162.343442827</v>
      </c>
      <c r="D35" s="28">
        <f>'Number of displacements'!D35*Assumptions!E$21</f>
        <v>61981328.803968713</v>
      </c>
      <c r="E35" s="28">
        <f>'Number of displacements'!E35*Assumptions!F$21</f>
        <v>39390456.510597698</v>
      </c>
      <c r="F35" s="28">
        <f>'Number of displacements'!F35*Assumptions!G$21</f>
        <v>23443805.184069414</v>
      </c>
      <c r="G35" s="28">
        <f>'Number of displacements'!G35*Assumptions!H$21</f>
        <v>8676462.5830879174</v>
      </c>
      <c r="I35" s="28">
        <f t="shared" si="0"/>
        <v>245961204.60918283</v>
      </c>
    </row>
    <row r="36" spans="1:9" x14ac:dyDescent="0.35">
      <c r="A36">
        <v>2056</v>
      </c>
      <c r="B36" s="28">
        <f>'Number of displacements'!B36*Assumptions!C$21</f>
        <v>30383705.79899811</v>
      </c>
      <c r="C36" s="28">
        <f>'Number of displacements'!C36*Assumptions!D$21</f>
        <v>85340865.407217398</v>
      </c>
      <c r="D36" s="28">
        <f>'Number of displacements'!D36*Assumptions!E$21</f>
        <v>63775378.414582603</v>
      </c>
      <c r="E36" s="28">
        <f>'Number of displacements'!E36*Assumptions!F$21</f>
        <v>40530613.305045389</v>
      </c>
      <c r="F36" s="28">
        <f>'Number of displacements'!F36*Assumptions!G$21</f>
        <v>24122386.143422686</v>
      </c>
      <c r="G36" s="28">
        <f>'Number of displacements'!G36*Assumptions!H$21</f>
        <v>8927602.799328303</v>
      </c>
      <c r="I36" s="28">
        <f t="shared" si="0"/>
        <v>253080551.8685945</v>
      </c>
    </row>
    <row r="37" spans="1:9" x14ac:dyDescent="0.35">
      <c r="A37">
        <v>2057</v>
      </c>
      <c r="B37" s="28">
        <f>'Number of displacements'!B37*Assumptions!C$21</f>
        <v>31263162.187067829</v>
      </c>
      <c r="C37" s="28">
        <f>'Number of displacements'!C37*Assumptions!D$21</f>
        <v>87811056.823046923</v>
      </c>
      <c r="D37" s="28">
        <f>'Number of displacements'!D37*Assumptions!E$21</f>
        <v>65621356.792576164</v>
      </c>
      <c r="E37" s="28">
        <f>'Number of displacements'!E37*Assumptions!F$21</f>
        <v>41703771.938798375</v>
      </c>
      <c r="F37" s="28">
        <f>'Number of displacements'!F37*Assumptions!G$21</f>
        <v>24820608.629174143</v>
      </c>
      <c r="G37" s="28">
        <f>'Number of displacements'!G37*Assumptions!H$21</f>
        <v>9186012.2693238016</v>
      </c>
      <c r="I37" s="28">
        <f t="shared" si="0"/>
        <v>260405968.63998723</v>
      </c>
    </row>
    <row r="38" spans="1:9" x14ac:dyDescent="0.35">
      <c r="A38">
        <v>2058</v>
      </c>
      <c r="B38" s="28">
        <f>'Number of displacements'!B38*Assumptions!C$21</f>
        <v>32168074.440976731</v>
      </c>
      <c r="C38" s="28">
        <f>'Number of displacements'!C38*Assumptions!D$21</f>
        <v>90352747.931335881</v>
      </c>
      <c r="D38" s="28">
        <f>'Number of displacements'!D38*Assumptions!E$21</f>
        <v>67520767.016161725</v>
      </c>
      <c r="E38" s="28">
        <f>'Number of displacements'!E38*Assumptions!F$21</f>
        <v>42910887.650121137</v>
      </c>
      <c r="F38" s="28">
        <f>'Number of displacements'!F38*Assumptions!G$21</f>
        <v>25539041.165320717</v>
      </c>
      <c r="G38" s="28">
        <f>'Number of displacements'!G38*Assumptions!H$21</f>
        <v>9451901.4016300403</v>
      </c>
      <c r="I38" s="28">
        <f t="shared" si="0"/>
        <v>267943419.60554627</v>
      </c>
    </row>
    <row r="39" spans="1:9" x14ac:dyDescent="0.35">
      <c r="A39">
        <v>2059</v>
      </c>
      <c r="B39" s="28">
        <f>'Number of displacements'!B39*Assumptions!C$21</f>
        <v>33099179.380781405</v>
      </c>
      <c r="C39" s="28">
        <f>'Number of displacements'!C39*Assumptions!D$21</f>
        <v>92968008.290738344</v>
      </c>
      <c r="D39" s="28">
        <f>'Number of displacements'!D39*Assumptions!E$21</f>
        <v>69475155.670151681</v>
      </c>
      <c r="E39" s="28">
        <f>'Number of displacements'!E39*Assumptions!F$21</f>
        <v>44152943.326650403</v>
      </c>
      <c r="F39" s="28">
        <f>'Number of displacements'!F39*Assumptions!G$21</f>
        <v>26278268.731786862</v>
      </c>
      <c r="G39" s="28">
        <f>'Number of displacements'!G39*Assumptions!H$21</f>
        <v>9725486.6950784363</v>
      </c>
      <c r="I39" s="28">
        <f t="shared" si="0"/>
        <v>275699042.09518713</v>
      </c>
    </row>
    <row r="40" spans="1:9" x14ac:dyDescent="0.35">
      <c r="A40">
        <v>2060</v>
      </c>
      <c r="B40" s="28">
        <f>'Number of displacements'!B40*Assumptions!C$21</f>
        <v>34384774.375785805</v>
      </c>
      <c r="C40" s="28">
        <f>'Number of displacements'!C40*Assumptions!D$21</f>
        <v>96578949.963313431</v>
      </c>
      <c r="D40" s="28">
        <f>'Number of displacements'!D40*Assumptions!E$21</f>
        <v>72173618.71599263</v>
      </c>
      <c r="E40" s="28">
        <f>'Number of displacements'!E40*Assumptions!F$21</f>
        <v>45867874.150234923</v>
      </c>
      <c r="F40" s="28">
        <f>'Number of displacements'!F40*Assumptions!G$21</f>
        <v>27298934.844693024</v>
      </c>
      <c r="G40" s="28">
        <f>'Number of displacements'!G40*Assumptions!H$21</f>
        <v>10103231.317545861</v>
      </c>
      <c r="I40" s="28">
        <f t="shared" si="0"/>
        <v>286407383.36756563</v>
      </c>
    </row>
    <row r="41" spans="1:9" x14ac:dyDescent="0.35">
      <c r="A41">
        <v>2061</v>
      </c>
      <c r="B41" s="28">
        <f>'Number of displacements'!B41*Assumptions!C$21</f>
        <v>35380041.696933903</v>
      </c>
      <c r="C41" s="28">
        <f>'Number of displacements'!C41*Assumptions!D$21</f>
        <v>99374427.745391697</v>
      </c>
      <c r="D41" s="28">
        <f>'Number of displacements'!D41*Assumptions!E$21</f>
        <v>74262684.166066214</v>
      </c>
      <c r="E41" s="28">
        <f>'Number of displacements'!E41*Assumptions!F$21</f>
        <v>47195519.803318217</v>
      </c>
      <c r="F41" s="28">
        <f>'Number of displacements'!F41*Assumptions!G$21</f>
        <v>28089102.535082381</v>
      </c>
      <c r="G41" s="28">
        <f>'Number of displacements'!G41*Assumptions!H$21</f>
        <v>10395669.355918869</v>
      </c>
      <c r="I41" s="28">
        <f t="shared" si="0"/>
        <v>294697445.30271131</v>
      </c>
    </row>
    <row r="42" spans="1:9" x14ac:dyDescent="0.35">
      <c r="A42">
        <v>2062</v>
      </c>
      <c r="B42" s="28">
        <f>'Number of displacements'!B42*Assumptions!C$21</f>
        <v>36404117.031469539</v>
      </c>
      <c r="C42" s="28">
        <f>'Number of displacements'!C42*Assumptions!D$21</f>
        <v>102250820.63405436</v>
      </c>
      <c r="D42" s="28">
        <f>'Number of displacements'!D42*Assumptions!E$21</f>
        <v>76412217.617222905</v>
      </c>
      <c r="E42" s="28">
        <f>'Number of displacements'!E42*Assumptions!F$21</f>
        <v>48561594.160866387</v>
      </c>
      <c r="F42" s="28">
        <f>'Number of displacements'!F42*Assumptions!G$21</f>
        <v>28902141.629886873</v>
      </c>
      <c r="G42" s="28">
        <f>'Number of displacements'!G42*Assumptions!H$21</f>
        <v>10696572.01354087</v>
      </c>
      <c r="I42" s="28">
        <f t="shared" si="0"/>
        <v>303227463.0870409</v>
      </c>
    </row>
    <row r="43" spans="1:9" x14ac:dyDescent="0.35">
      <c r="A43">
        <v>2063</v>
      </c>
      <c r="B43" s="28">
        <f>'Number of displacements'!B43*Assumptions!C$21</f>
        <v>37457834.227362707</v>
      </c>
      <c r="C43" s="28">
        <f>'Number of displacements'!C43*Assumptions!D$21</f>
        <v>105210470.7171247</v>
      </c>
      <c r="D43" s="28">
        <f>'Number of displacements'!D43*Assumptions!E$21</f>
        <v>78623969.315801293</v>
      </c>
      <c r="E43" s="28">
        <f>'Number of displacements'!E43*Assumptions!F$21</f>
        <v>49967209.541760162</v>
      </c>
      <c r="F43" s="28">
        <f>'Number of displacements'!F43*Assumptions!G$21</f>
        <v>29738714.141925137</v>
      </c>
      <c r="G43" s="28">
        <f>'Number of displacements'!G43*Assumptions!H$21</f>
        <v>11006184.298822623</v>
      </c>
      <c r="I43" s="28">
        <f t="shared" si="0"/>
        <v>312004382.24279666</v>
      </c>
    </row>
    <row r="44" spans="1:9" x14ac:dyDescent="0.35">
      <c r="A44">
        <v>2064</v>
      </c>
      <c r="B44" s="28">
        <f>'Number of displacements'!B44*Assumptions!C$21</f>
        <v>38542051.268313549</v>
      </c>
      <c r="C44" s="28">
        <f>'Number of displacements'!C44*Assumptions!D$21</f>
        <v>108255787.87415983</v>
      </c>
      <c r="D44" s="28">
        <f>'Number of displacements'!D44*Assumptions!E$21</f>
        <v>80899740.169021517</v>
      </c>
      <c r="E44" s="28">
        <f>'Number of displacements'!E44*Assumptions!F$21</f>
        <v>51413510.460951127</v>
      </c>
      <c r="F44" s="28">
        <f>'Number of displacements'!F44*Assumptions!G$21</f>
        <v>30599501.245977391</v>
      </c>
      <c r="G44" s="28">
        <f>'Number of displacements'!G44*Assumptions!H$21</f>
        <v>11324758.311943542</v>
      </c>
      <c r="I44" s="28">
        <f t="shared" si="0"/>
        <v>321035349.33036697</v>
      </c>
    </row>
    <row r="45" spans="1:9" x14ac:dyDescent="0.35">
      <c r="A45">
        <v>2065</v>
      </c>
      <c r="B45" s="28">
        <f>'Number of displacements'!B45*Assumptions!C$21</f>
        <v>39657650.972361065</v>
      </c>
      <c r="C45" s="28">
        <f>'Number of displacements'!C45*Assumptions!D$21</f>
        <v>111389251.73868257</v>
      </c>
      <c r="D45" s="28">
        <f>'Number of displacements'!D45*Assumptions!E$21</f>
        <v>83241383.211364746</v>
      </c>
      <c r="E45" s="28">
        <f>'Number of displacements'!E45*Assumptions!F$21</f>
        <v>52901674.561377078</v>
      </c>
      <c r="F45" s="28">
        <f>'Number of displacements'!F45*Assumptions!G$21</f>
        <v>31485203.833428375</v>
      </c>
      <c r="G45" s="28">
        <f>'Number of displacements'!G45*Assumptions!H$21</f>
        <v>11652553.450122926</v>
      </c>
      <c r="I45" s="28">
        <f t="shared" si="0"/>
        <v>330327717.76733679</v>
      </c>
    </row>
    <row r="46" spans="1:9" x14ac:dyDescent="0.35">
      <c r="A46">
        <v>2066</v>
      </c>
      <c r="B46" s="28">
        <f>'Number of displacements'!B46*Assumptions!C$21</f>
        <v>40805541.710713074</v>
      </c>
      <c r="C46" s="28">
        <f>'Number of displacements'!C46*Assumptions!D$21</f>
        <v>114613413.71720989</v>
      </c>
      <c r="D46" s="28">
        <f>'Number of displacements'!D46*Assumptions!E$21</f>
        <v>85650805.113396451</v>
      </c>
      <c r="E46" s="28">
        <f>'Number of displacements'!E46*Assumptions!F$21</f>
        <v>54432913.572851524</v>
      </c>
      <c r="F46" s="28">
        <f>'Number of displacements'!F46*Assumptions!G$21</f>
        <v>32396543.082964513</v>
      </c>
      <c r="G46" s="28">
        <f>'Number of displacements'!G46*Assumptions!H$21</f>
        <v>11989836.618832791</v>
      </c>
      <c r="I46" s="28">
        <f t="shared" si="0"/>
        <v>339889053.81596828</v>
      </c>
    </row>
    <row r="47" spans="1:9" x14ac:dyDescent="0.35">
      <c r="A47">
        <v>2067</v>
      </c>
      <c r="B47" s="28">
        <f>'Number of displacements'!B47*Assumptions!C$21</f>
        <v>41986658.147382721</v>
      </c>
      <c r="C47" s="28">
        <f>'Number of displacements'!C47*Assumptions!D$21</f>
        <v>117930899.06672253</v>
      </c>
      <c r="D47" s="28">
        <f>'Number of displacements'!D47*Assumptions!E$21</f>
        <v>88129967.734263271</v>
      </c>
      <c r="E47" s="28">
        <f>'Number of displacements'!E47*Assumptions!F$21</f>
        <v>56008474.298708402</v>
      </c>
      <c r="F47" s="28">
        <f>'Number of displacements'!F47*Assumptions!G$21</f>
        <v>33334261.047789864</v>
      </c>
      <c r="G47" s="28">
        <f>'Number of displacements'!G47*Assumptions!H$21</f>
        <v>12336882.449124249</v>
      </c>
      <c r="I47" s="28">
        <f t="shared" si="0"/>
        <v>349727142.74399108</v>
      </c>
    </row>
    <row r="48" spans="1:9" x14ac:dyDescent="0.35">
      <c r="A48">
        <v>2068</v>
      </c>
      <c r="B48" s="28">
        <f>'Number of displacements'!B48*Assumptions!C$21</f>
        <v>43201962.000233769</v>
      </c>
      <c r="C48" s="28">
        <f>'Number of displacements'!C48*Assumptions!D$21</f>
        <v>121344409.03226639</v>
      </c>
      <c r="D48" s="28">
        <f>'Number of displacements'!D48*Assumptions!E$21</f>
        <v>90680889.719126329</v>
      </c>
      <c r="E48" s="28">
        <f>'Number of displacements'!E48*Assumptions!F$21</f>
        <v>57629639.631005079</v>
      </c>
      <c r="F48" s="28">
        <f>'Number of displacements'!F48*Assumptions!G$21</f>
        <v>34299121.25983908</v>
      </c>
      <c r="G48" s="28">
        <f>'Number of displacements'!G48*Assumptions!H$21</f>
        <v>12693973.521244399</v>
      </c>
      <c r="I48" s="28">
        <f t="shared" si="0"/>
        <v>359849995.163715</v>
      </c>
    </row>
    <row r="49" spans="1:9" x14ac:dyDescent="0.35">
      <c r="A49">
        <v>2069</v>
      </c>
      <c r="B49" s="28">
        <f>'Number of displacements'!B49*Assumptions!C$21</f>
        <v>44452442.824054264</v>
      </c>
      <c r="C49" s="28">
        <f>'Number of displacements'!C49*Assumptions!D$21</f>
        <v>124856723.04642762</v>
      </c>
      <c r="D49" s="28">
        <f>'Number of displacements'!D49*Assumptions!E$21</f>
        <v>93305648.142832547</v>
      </c>
      <c r="E49" s="28">
        <f>'Number of displacements'!E49*Assumptions!F$21</f>
        <v>59297729.595110588</v>
      </c>
      <c r="F49" s="28">
        <f>'Number of displacements'!F49*Assumptions!G$21</f>
        <v>35291909.35147924</v>
      </c>
      <c r="G49" s="28">
        <f>'Number of displacements'!G49*Assumptions!H$21</f>
        <v>13061400.594725816</v>
      </c>
      <c r="I49" s="28">
        <f t="shared" si="0"/>
        <v>370265853.55463004</v>
      </c>
    </row>
    <row r="50" spans="1:9" x14ac:dyDescent="0.35">
      <c r="A50">
        <v>2070</v>
      </c>
      <c r="B50" s="28">
        <f>'Number of displacements'!B50*Assumptions!C$21</f>
        <v>45293588.171607047</v>
      </c>
      <c r="C50" s="28">
        <f>'Number of displacements'!C50*Assumptions!D$21</f>
        <v>127219307.53063409</v>
      </c>
      <c r="D50" s="28">
        <f>'Number of displacements'!D50*Assumptions!E$21</f>
        <v>95071211.672071695</v>
      </c>
      <c r="E50" s="28">
        <f>'Number of displacements'!E50*Assumptions!F$21</f>
        <v>60419782.877239302</v>
      </c>
      <c r="F50" s="28">
        <f>'Number of displacements'!F50*Assumptions!G$21</f>
        <v>35959715.741214633</v>
      </c>
      <c r="G50" s="28">
        <f>'Number of displacements'!G50*Assumptions!H$21</f>
        <v>13308553.183983102</v>
      </c>
      <c r="I50" s="28">
        <f t="shared" si="0"/>
        <v>377272159.17674983</v>
      </c>
    </row>
    <row r="51" spans="1:9" x14ac:dyDescent="0.35">
      <c r="A51">
        <v>2071</v>
      </c>
      <c r="B51" s="28">
        <f>'Number of displacements'!B51*Assumptions!C$21</f>
        <v>46604611.116590671</v>
      </c>
      <c r="C51" s="28">
        <f>'Number of displacements'!C51*Assumptions!D$21</f>
        <v>130901670.4864165</v>
      </c>
      <c r="D51" s="28">
        <f>'Number of displacements'!D51*Assumptions!E$21</f>
        <v>97823047.968133003</v>
      </c>
      <c r="E51" s="28">
        <f>'Number of displacements'!E51*Assumptions!F$21</f>
        <v>62168633.539785065</v>
      </c>
      <c r="F51" s="28">
        <f>'Number of displacements'!F51*Assumptions!G$21</f>
        <v>37000569.741414487</v>
      </c>
      <c r="G51" s="28">
        <f>'Number of displacements'!G51*Assumptions!H$21</f>
        <v>13693769.266282234</v>
      </c>
      <c r="I51" s="28">
        <f t="shared" si="0"/>
        <v>388192302.118622</v>
      </c>
    </row>
    <row r="52" spans="1:9" x14ac:dyDescent="0.35">
      <c r="A52">
        <v>2072</v>
      </c>
      <c r="B52" s="28">
        <f>'Number of displacements'!B52*Assumptions!C$21</f>
        <v>47953581.621740237</v>
      </c>
      <c r="C52" s="28">
        <f>'Number of displacements'!C52*Assumptions!D$21</f>
        <v>134690619.4408285</v>
      </c>
      <c r="D52" s="28">
        <f>'Number of displacements'!D52*Assumptions!E$21</f>
        <v>100654536.16793191</v>
      </c>
      <c r="E52" s="28">
        <f>'Number of displacements'!E52*Assumptions!F$21</f>
        <v>63968104.686123356</v>
      </c>
      <c r="F52" s="28">
        <f>'Number of displacements'!F52*Assumptions!G$21</f>
        <v>38071551.261462606</v>
      </c>
      <c r="G52" s="28">
        <f>'Number of displacements'!G52*Assumptions!H$21</f>
        <v>14090135.42838422</v>
      </c>
      <c r="I52" s="28">
        <f t="shared" si="0"/>
        <v>399428528.60647088</v>
      </c>
    </row>
    <row r="53" spans="1:9" x14ac:dyDescent="0.35">
      <c r="A53">
        <v>2073</v>
      </c>
      <c r="B53" s="28">
        <f>'Number of displacements'!B53*Assumptions!C$21</f>
        <v>49341598.079214387</v>
      </c>
      <c r="C53" s="28">
        <f>'Number of displacements'!C53*Assumptions!D$21</f>
        <v>138589239.52568367</v>
      </c>
      <c r="D53" s="28">
        <f>'Number of displacements'!D53*Assumptions!E$21</f>
        <v>103567981.7958843</v>
      </c>
      <c r="E53" s="28">
        <f>'Number of displacements'!E53*Assumptions!F$21</f>
        <v>65819661.526197113</v>
      </c>
      <c r="F53" s="28">
        <f>'Number of displacements'!F53*Assumptions!G$21</f>
        <v>39173532.342444539</v>
      </c>
      <c r="G53" s="28">
        <f>'Number of displacements'!G53*Assumptions!H$21</f>
        <v>14497974.409357654</v>
      </c>
      <c r="I53" s="28">
        <f t="shared" si="0"/>
        <v>410989987.67878169</v>
      </c>
    </row>
    <row r="54" spans="1:9" x14ac:dyDescent="0.35">
      <c r="A54">
        <v>2074</v>
      </c>
      <c r="B54" s="28">
        <f>'Number of displacements'!B54*Assumptions!C$21</f>
        <v>50769790.674133614</v>
      </c>
      <c r="C54" s="28">
        <f>'Number of displacements'!C54*Assumptions!D$21</f>
        <v>142600705.17193824</v>
      </c>
      <c r="D54" s="28">
        <f>'Number of displacements'!D54*Assumptions!E$21</f>
        <v>106565757.10981198</v>
      </c>
      <c r="E54" s="28">
        <f>'Number of displacements'!E54*Assumptions!F$21</f>
        <v>67724811.680452138</v>
      </c>
      <c r="F54" s="28">
        <f>'Number of displacements'!F54*Assumptions!G$21</f>
        <v>40307410.266675703</v>
      </c>
      <c r="G54" s="28">
        <f>'Number of displacements'!G54*Assumptions!H$21</f>
        <v>14917618.289953725</v>
      </c>
      <c r="I54" s="28">
        <f t="shared" si="0"/>
        <v>422886093.19296539</v>
      </c>
    </row>
    <row r="55" spans="1:9" x14ac:dyDescent="0.35">
      <c r="A55">
        <v>2075</v>
      </c>
      <c r="B55" s="28">
        <f>'Number of displacements'!B55*Assumptions!C$21</f>
        <v>52239322.304827638</v>
      </c>
      <c r="C55" s="28">
        <f>'Number of displacements'!C55*Assumptions!D$21</f>
        <v>146728282.69445503</v>
      </c>
      <c r="D55" s="28">
        <f>'Number of displacements'!D55*Assumptions!E$21</f>
        <v>109650303.03254141</v>
      </c>
      <c r="E55" s="28">
        <f>'Number of displacements'!E55*Assumptions!F$21</f>
        <v>69685106.407409251</v>
      </c>
      <c r="F55" s="28">
        <f>'Number of displacements'!F55*Assumptions!G$21</f>
        <v>41474108.288308851</v>
      </c>
      <c r="G55" s="28">
        <f>'Number of displacements'!G55*Assumptions!H$21</f>
        <v>15349408.763001222</v>
      </c>
      <c r="I55" s="28">
        <f t="shared" si="0"/>
        <v>435126531.49054337</v>
      </c>
    </row>
    <row r="56" spans="1:9" x14ac:dyDescent="0.35">
      <c r="A56">
        <v>2076</v>
      </c>
      <c r="B56" s="28">
        <f>'Number of displacements'!B56*Assumptions!C$21</f>
        <v>53751389.529719226</v>
      </c>
      <c r="C56" s="28">
        <f>'Number of displacements'!C56*Assumptions!D$21</f>
        <v>150975332.95158306</v>
      </c>
      <c r="D56" s="28">
        <f>'Number of displacements'!D56*Assumptions!E$21</f>
        <v>112824131.13941205</v>
      </c>
      <c r="E56" s="28">
        <f>'Number of displacements'!E56*Assumptions!F$21</f>
        <v>71702141.866768375</v>
      </c>
      <c r="F56" s="28">
        <f>'Number of displacements'!F56*Assumptions!G$21</f>
        <v>42674576.385088913</v>
      </c>
      <c r="G56" s="28">
        <f>'Number of displacements'!G56*Assumptions!H$21</f>
        <v>15793697.411628146</v>
      </c>
      <c r="I56" s="28">
        <f t="shared" si="0"/>
        <v>447721269.28419971</v>
      </c>
    </row>
    <row r="57" spans="1:9" x14ac:dyDescent="0.35">
      <c r="A57">
        <v>2077</v>
      </c>
      <c r="B57" s="28">
        <f>'Number of displacements'!B57*Assumptions!C$21</f>
        <v>55307223.541615635</v>
      </c>
      <c r="C57" s="28">
        <f>'Number of displacements'!C57*Assumptions!D$21</f>
        <v>155345314.08171895</v>
      </c>
      <c r="D57" s="28">
        <f>'Number of displacements'!D57*Assumptions!E$21</f>
        <v>116089825.70331356</v>
      </c>
      <c r="E57" s="28">
        <f>'Number of displacements'!E57*Assumptions!F$21</f>
        <v>73777560.419073135</v>
      </c>
      <c r="F57" s="28">
        <f>'Number of displacements'!F57*Assumptions!G$21</f>
        <v>43909792.031867348</v>
      </c>
      <c r="G57" s="28">
        <f>'Number of displacements'!G57*Assumptions!H$21</f>
        <v>16250845.99553638</v>
      </c>
      <c r="I57" s="28">
        <f t="shared" si="0"/>
        <v>460680561.77312493</v>
      </c>
    </row>
    <row r="58" spans="1:9" x14ac:dyDescent="0.35">
      <c r="A58">
        <v>2078</v>
      </c>
      <c r="B58" s="28">
        <f>'Number of displacements'!B58*Assumptions!C$21</f>
        <v>56908091.170200869</v>
      </c>
      <c r="C58" s="28">
        <f>'Number of displacements'!C58*Assumptions!D$21</f>
        <v>159841784.31907788</v>
      </c>
      <c r="D58" s="28">
        <f>'Number of displacements'!D58*Assumptions!E$21</f>
        <v>119450045.79891644</v>
      </c>
      <c r="E58" s="28">
        <f>'Number of displacements'!E58*Assumptions!F$21</f>
        <v>75913051.962994412</v>
      </c>
      <c r="F58" s="28">
        <f>'Number of displacements'!F58*Assumptions!G$21</f>
        <v>45180760.99650602</v>
      </c>
      <c r="G58" s="28">
        <f>'Number of displacements'!G58*Assumptions!H$21</f>
        <v>16721226.745562695</v>
      </c>
      <c r="I58" s="28">
        <f t="shared" si="0"/>
        <v>474014960.9932583</v>
      </c>
    </row>
    <row r="59" spans="1:9" x14ac:dyDescent="0.35">
      <c r="A59">
        <v>2079</v>
      </c>
      <c r="B59" s="28">
        <f>'Number of displacements'!B59*Assumptions!C$21</f>
        <v>58555295.913545161</v>
      </c>
      <c r="C59" s="28">
        <f>'Number of displacements'!C59*Assumptions!D$21</f>
        <v>164468404.89096713</v>
      </c>
      <c r="D59" s="28">
        <f>'Number of displacements'!D59*Assumptions!E$21</f>
        <v>122907527.46780956</v>
      </c>
      <c r="E59" s="28">
        <f>'Number of displacements'!E59*Assumptions!F$21</f>
        <v>78110355.311321512</v>
      </c>
      <c r="F59" s="28">
        <f>'Number of displacements'!F59*Assumptions!G$21</f>
        <v>46488518.15881829</v>
      </c>
      <c r="G59" s="28">
        <f>'Number of displacements'!G59*Assumptions!H$21</f>
        <v>17205222.666765708</v>
      </c>
      <c r="I59" s="28">
        <f t="shared" si="0"/>
        <v>487735324.40922731</v>
      </c>
    </row>
    <row r="60" spans="1:9" x14ac:dyDescent="0.35">
      <c r="A60">
        <v>2080</v>
      </c>
      <c r="B60" s="28">
        <f>'Number of displacements'!B60*Assumptions!C$21</f>
        <v>58489628.648883611</v>
      </c>
      <c r="C60" s="28">
        <f>'Number of displacements'!C60*Assumptions!D$21</f>
        <v>164283960.59598172</v>
      </c>
      <c r="D60" s="28">
        <f>'Number of displacements'!D60*Assumptions!E$21</f>
        <v>122769691.92263465</v>
      </c>
      <c r="E60" s="28">
        <f>'Number of displacements'!E60*Assumptions!F$21</f>
        <v>78022757.882344157</v>
      </c>
      <c r="F60" s="28">
        <f>'Number of displacements'!F60*Assumptions!G$21</f>
        <v>46436383.270282075</v>
      </c>
      <c r="G60" s="28">
        <f>'Number of displacements'!G60*Assumptions!H$21</f>
        <v>17185927.744029988</v>
      </c>
      <c r="I60" s="28">
        <f t="shared" si="0"/>
        <v>487188350.06415623</v>
      </c>
    </row>
    <row r="61" spans="1:9" x14ac:dyDescent="0.35">
      <c r="A61">
        <v>2081</v>
      </c>
      <c r="B61" s="28">
        <f>'Number of displacements'!B61*Assumptions!C$21</f>
        <v>60182610.995782927</v>
      </c>
      <c r="C61" s="28">
        <f>'Number of displacements'!C61*Assumptions!D$21</f>
        <v>169039159.9636735</v>
      </c>
      <c r="D61" s="28">
        <f>'Number of displacements'!D61*Assumptions!E$21</f>
        <v>126323260.75117008</v>
      </c>
      <c r="E61" s="28">
        <f>'Number of displacements'!E61*Assumptions!F$21</f>
        <v>80281126.670153663</v>
      </c>
      <c r="F61" s="28">
        <f>'Number of displacements'!F61*Assumptions!G$21</f>
        <v>47780484.420288928</v>
      </c>
      <c r="G61" s="28">
        <f>'Number of displacements'!G61*Assumptions!H$21</f>
        <v>17683374.435996376</v>
      </c>
      <c r="I61" s="28">
        <f t="shared" si="0"/>
        <v>501290017.23706549</v>
      </c>
    </row>
    <row r="62" spans="1:9" x14ac:dyDescent="0.35">
      <c r="A62">
        <v>2082</v>
      </c>
      <c r="B62" s="28">
        <f>'Number of displacements'!B62*Assumptions!C$21</f>
        <v>61924596.718034811</v>
      </c>
      <c r="C62" s="28">
        <f>'Number of displacements'!C62*Assumptions!D$21</f>
        <v>173931998.58077514</v>
      </c>
      <c r="D62" s="28">
        <f>'Number of displacements'!D62*Assumptions!E$21</f>
        <v>129979687.63222146</v>
      </c>
      <c r="E62" s="28">
        <f>'Number of displacements'!E62*Assumptions!F$21</f>
        <v>82604863.944289237</v>
      </c>
      <c r="F62" s="28">
        <f>'Number of displacements'!F62*Assumptions!G$21</f>
        <v>49163490.579131946</v>
      </c>
      <c r="G62" s="28">
        <f>'Number of displacements'!G62*Assumptions!H$21</f>
        <v>18195219.722850047</v>
      </c>
      <c r="I62" s="28">
        <f t="shared" si="0"/>
        <v>515799857.17730266</v>
      </c>
    </row>
    <row r="63" spans="1:9" x14ac:dyDescent="0.35">
      <c r="A63">
        <v>2083</v>
      </c>
      <c r="B63" s="28">
        <f>'Number of displacements'!B63*Assumptions!C$21</f>
        <v>63717004.218377061</v>
      </c>
      <c r="C63" s="28">
        <f>'Number of displacements'!C63*Assumptions!D$21</f>
        <v>178966460.4154681</v>
      </c>
      <c r="D63" s="28">
        <f>'Number of displacements'!D63*Assumptions!E$21</f>
        <v>133741949.79219908</v>
      </c>
      <c r="E63" s="28">
        <f>'Number of displacements'!E63*Assumptions!F$21</f>
        <v>84995861.795638576</v>
      </c>
      <c r="F63" s="28">
        <f>'Number of displacements'!F63*Assumptions!G$21</f>
        <v>50586527.852322243</v>
      </c>
      <c r="G63" s="28">
        <f>'Number of displacements'!G63*Assumptions!H$21</f>
        <v>18721880.371931247</v>
      </c>
      <c r="I63" s="28">
        <f t="shared" si="0"/>
        <v>530729684.44593626</v>
      </c>
    </row>
    <row r="64" spans="1:9" x14ac:dyDescent="0.35">
      <c r="A64">
        <v>2084</v>
      </c>
      <c r="B64" s="28">
        <f>'Number of displacements'!B64*Assumptions!C$21</f>
        <v>65561292.955215886</v>
      </c>
      <c r="C64" s="28">
        <f>'Number of displacements'!C64*Assumptions!D$21</f>
        <v>184146644.75189617</v>
      </c>
      <c r="D64" s="28">
        <f>'Number of displacements'!D64*Assumptions!E$21</f>
        <v>137613110.63333416</v>
      </c>
      <c r="E64" s="28">
        <f>'Number of displacements'!E64*Assumptions!F$21</f>
        <v>87456067.081661656</v>
      </c>
      <c r="F64" s="28">
        <f>'Number of displacements'!F64*Assumptions!G$21</f>
        <v>52050754.940495886</v>
      </c>
      <c r="G64" s="28">
        <f>'Number of displacements'!G64*Assumptions!H$21</f>
        <v>19263785.213911217</v>
      </c>
      <c r="I64" s="28">
        <f t="shared" si="0"/>
        <v>546091655.57651496</v>
      </c>
    </row>
    <row r="65" spans="1:9" x14ac:dyDescent="0.35">
      <c r="A65">
        <v>2085</v>
      </c>
      <c r="B65" s="28">
        <f>'Number of displacements'!B65*Assumptions!C$21</f>
        <v>67458964.630982161</v>
      </c>
      <c r="C65" s="28">
        <f>'Number of displacements'!C65*Assumptions!D$21</f>
        <v>189476769.52798581</v>
      </c>
      <c r="D65" s="28">
        <f>'Number of displacements'!D65*Assumptions!E$21</f>
        <v>141596322.22803763</v>
      </c>
      <c r="E65" s="28">
        <f>'Number of displacements'!E65*Assumptions!F$21</f>
        <v>89987483.011609107</v>
      </c>
      <c r="F65" s="28">
        <f>'Number of displacements'!F65*Assumptions!G$21</f>
        <v>53557364.0828797</v>
      </c>
      <c r="G65" s="28">
        <f>'Number of displacements'!G65*Assumptions!H$21</f>
        <v>19821375.491965309</v>
      </c>
      <c r="I65" s="28">
        <f t="shared" si="0"/>
        <v>561898278.9734596</v>
      </c>
    </row>
    <row r="66" spans="1:9" x14ac:dyDescent="0.35">
      <c r="A66">
        <v>2086</v>
      </c>
      <c r="B66" s="28">
        <f>'Number of displacements'!B66*Assumptions!C$21</f>
        <v>69411564.414884835</v>
      </c>
      <c r="C66" s="28">
        <f>'Number of displacements'!C66*Assumptions!D$21</f>
        <v>194961174.76988015</v>
      </c>
      <c r="D66" s="28">
        <f>'Number of displacements'!D66*Assumptions!E$21</f>
        <v>145694827.88545915</v>
      </c>
      <c r="E66" s="28">
        <f>'Number of displacements'!E66*Assumptions!F$21</f>
        <v>92592170.777624935</v>
      </c>
      <c r="F66" s="28">
        <f>'Number of displacements'!F66*Assumptions!G$21</f>
        <v>55107582.028065868</v>
      </c>
      <c r="G66" s="28">
        <f>'Number of displacements'!G66*Assumptions!H$21</f>
        <v>20395105.221052937</v>
      </c>
      <c r="I66" s="28">
        <f t="shared" si="0"/>
        <v>578162425.09696794</v>
      </c>
    </row>
    <row r="67" spans="1:9" x14ac:dyDescent="0.35">
      <c r="A67">
        <v>2087</v>
      </c>
      <c r="B67" s="28">
        <f>'Number of displacements'!B67*Assumptions!C$21</f>
        <v>71420682.201056823</v>
      </c>
      <c r="C67" s="28">
        <f>'Number of displacements'!C67*Assumptions!D$21</f>
        <v>200604326.12578225</v>
      </c>
      <c r="D67" s="28">
        <f>'Number of displacements'!D67*Assumptions!E$21</f>
        <v>149911964.79233408</v>
      </c>
      <c r="E67" s="28">
        <f>'Number of displacements'!E67*Assumptions!F$21</f>
        <v>95272251.233061314</v>
      </c>
      <c r="F67" s="28">
        <f>'Number of displacements'!F67*Assumptions!G$21</f>
        <v>56702671.032885559</v>
      </c>
      <c r="G67" s="28">
        <f>'Number of displacements'!G67*Assumptions!H$21</f>
        <v>20985441.557596862</v>
      </c>
      <c r="I67" s="28">
        <f t="shared" si="0"/>
        <v>594897336.94271684</v>
      </c>
    </row>
    <row r="68" spans="1:9" x14ac:dyDescent="0.35">
      <c r="A68">
        <v>2088</v>
      </c>
      <c r="B68" s="28">
        <f>'Number of displacements'!B68*Assumptions!C$21</f>
        <v>73487953.90311785</v>
      </c>
      <c r="C68" s="28">
        <f>'Number of displacements'!C68*Assumptions!D$21</f>
        <v>206410818.50208607</v>
      </c>
      <c r="D68" s="28">
        <f>'Number of displacements'!D68*Assumptions!E$21</f>
        <v>154251166.73027045</v>
      </c>
      <c r="E68" s="28">
        <f>'Number of displacements'!E68*Assumptions!F$21</f>
        <v>98029906.619372413</v>
      </c>
      <c r="F68" s="28">
        <f>'Number of displacements'!F68*Assumptions!G$21</f>
        <v>58343929.8901949</v>
      </c>
      <c r="G68" s="28">
        <f>'Number of displacements'!G68*Assumptions!H$21</f>
        <v>21592865.179862875</v>
      </c>
      <c r="I68" s="28">
        <f t="shared" ref="I68:I130" si="1">SUM(B68:G68)</f>
        <v>612116640.82490456</v>
      </c>
    </row>
    <row r="69" spans="1:9" x14ac:dyDescent="0.35">
      <c r="A69">
        <v>2089</v>
      </c>
      <c r="B69" s="28">
        <f>'Number of displacements'!B69*Assumptions!C$21</f>
        <v>75615062.786208749</v>
      </c>
      <c r="C69" s="28">
        <f>'Number of displacements'!C69*Assumptions!D$21</f>
        <v>212385379.80475453</v>
      </c>
      <c r="D69" s="28">
        <f>'Number of displacements'!D69*Assumptions!E$21</f>
        <v>158715966.87168756</v>
      </c>
      <c r="E69" s="28">
        <f>'Number of displacements'!E69*Assumptions!F$21</f>
        <v>100867382.34299292</v>
      </c>
      <c r="F69" s="28">
        <f>'Number of displacements'!F69*Assumptions!G$21</f>
        <v>60032694.986410238</v>
      </c>
      <c r="G69" s="28">
        <f>'Number of displacements'!G69*Assumptions!H$21</f>
        <v>22217870.679349534</v>
      </c>
      <c r="I69" s="28">
        <f t="shared" si="1"/>
        <v>629834357.47140348</v>
      </c>
    </row>
    <row r="70" spans="1:9" x14ac:dyDescent="0.35">
      <c r="A70">
        <v>2090</v>
      </c>
      <c r="B70" s="28">
        <f>'Number of displacements'!B70*Assumptions!C$21</f>
        <v>74155020.322945386</v>
      </c>
      <c r="C70" s="28">
        <f>'Number of displacements'!C70*Assumptions!D$21</f>
        <v>208284455.17855936</v>
      </c>
      <c r="D70" s="28">
        <f>'Number of displacements'!D70*Assumptions!E$21</f>
        <v>155651338.7051309</v>
      </c>
      <c r="E70" s="28">
        <f>'Number of displacements'!E70*Assumptions!F$21</f>
        <v>98919745.774927393</v>
      </c>
      <c r="F70" s="28">
        <f>'Number of displacements'!F70*Assumptions!G$21</f>
        <v>58873530.652815543</v>
      </c>
      <c r="G70" s="28">
        <f>'Number of displacements'!G70*Assumptions!H$21</f>
        <v>21788868.395414896</v>
      </c>
      <c r="I70" s="28">
        <f t="shared" si="1"/>
        <v>617672959.02979362</v>
      </c>
    </row>
    <row r="71" spans="1:9" x14ac:dyDescent="0.35">
      <c r="A71">
        <v>2091</v>
      </c>
      <c r="B71" s="28">
        <f>'Number of displacements'!B71*Assumptions!C$21</f>
        <v>76301437.444078937</v>
      </c>
      <c r="C71" s="28">
        <f>'Number of displacements'!C71*Assumptions!D$21</f>
        <v>214313248.89629096</v>
      </c>
      <c r="D71" s="28">
        <f>'Number of displacements'!D71*Assumptions!E$21</f>
        <v>160156666.82545334</v>
      </c>
      <c r="E71" s="28">
        <f>'Number of displacements'!E71*Assumptions!F$21</f>
        <v>101782977.89360006</v>
      </c>
      <c r="F71" s="28">
        <f>'Number of displacements'!F71*Assumptions!G$21</f>
        <v>60577625.043518357</v>
      </c>
      <c r="G71" s="28">
        <f>'Number of displacements'!G71*Assumptions!H$21</f>
        <v>22419547.208128717</v>
      </c>
      <c r="I71" s="28">
        <f t="shared" si="1"/>
        <v>635551503.31107032</v>
      </c>
    </row>
    <row r="72" spans="1:9" x14ac:dyDescent="0.35">
      <c r="A72">
        <v>2092</v>
      </c>
      <c r="B72" s="28">
        <f>'Number of displacements'!B72*Assumptions!C$21</f>
        <v>78509982.610459194</v>
      </c>
      <c r="C72" s="28">
        <f>'Number of displacements'!C72*Assumptions!D$21</f>
        <v>220516546.05288842</v>
      </c>
      <c r="D72" s="28">
        <f>'Number of displacements'!D72*Assumptions!E$21</f>
        <v>164792401.67173538</v>
      </c>
      <c r="E72" s="28">
        <f>'Number of displacements'!E72*Assumptions!F$21</f>
        <v>104729086.26818277</v>
      </c>
      <c r="F72" s="28">
        <f>'Number of displacements'!F72*Assumptions!G$21</f>
        <v>62331044.447690286</v>
      </c>
      <c r="G72" s="28">
        <f>'Number of displacements'!G72*Assumptions!H$21</f>
        <v>23068481.019568842</v>
      </c>
      <c r="I72" s="28">
        <f t="shared" si="1"/>
        <v>653947542.07052481</v>
      </c>
    </row>
    <row r="73" spans="1:9" x14ac:dyDescent="0.35">
      <c r="A73">
        <v>2093</v>
      </c>
      <c r="B73" s="28">
        <f>'Number of displacements'!B73*Assumptions!C$21</f>
        <v>80782454.118404314</v>
      </c>
      <c r="C73" s="28">
        <f>'Number of displacements'!C73*Assumptions!D$21</f>
        <v>226899397.6505259</v>
      </c>
      <c r="D73" s="28">
        <f>'Number of displacements'!D73*Assumptions!E$21</f>
        <v>169562317.8667618</v>
      </c>
      <c r="E73" s="28">
        <f>'Number of displacements'!E73*Assumptions!F$21</f>
        <v>107760469.75196753</v>
      </c>
      <c r="F73" s="28">
        <f>'Number of displacements'!F73*Assumptions!G$21</f>
        <v>64135216.577884689</v>
      </c>
      <c r="G73" s="28">
        <f>'Number of displacements'!G73*Assumptions!H$21</f>
        <v>23736198.220687672</v>
      </c>
      <c r="I73" s="28">
        <f t="shared" si="1"/>
        <v>672876054.18623185</v>
      </c>
    </row>
    <row r="74" spans="1:9" x14ac:dyDescent="0.35">
      <c r="A74">
        <v>2094</v>
      </c>
      <c r="B74" s="28">
        <f>'Number of displacements'!B74*Assumptions!C$21</f>
        <v>83120702.31592083</v>
      </c>
      <c r="C74" s="28">
        <f>'Number of displacements'!C74*Assumptions!D$21</f>
        <v>233467000.89263946</v>
      </c>
      <c r="D74" s="28">
        <f>'Number of displacements'!D74*Assumptions!E$21</f>
        <v>174470299.28977665</v>
      </c>
      <c r="E74" s="28">
        <f>'Number of displacements'!E74*Assumptions!F$21</f>
        <v>110879596.63305673</v>
      </c>
      <c r="F74" s="28">
        <f>'Number of displacements'!F74*Assumptions!G$21</f>
        <v>65991610.471795917</v>
      </c>
      <c r="G74" s="28">
        <f>'Number of displacements'!G74*Assumptions!H$21</f>
        <v>24423242.496714104</v>
      </c>
      <c r="I74" s="28">
        <f t="shared" si="1"/>
        <v>692352452.0999037</v>
      </c>
    </row>
    <row r="75" spans="1:9" x14ac:dyDescent="0.35">
      <c r="A75">
        <v>2095</v>
      </c>
      <c r="B75" s="28">
        <f>'Number of displacements'!B75*Assumptions!C$21</f>
        <v>85526631.109339714</v>
      </c>
      <c r="C75" s="28">
        <f>'Number of displacements'!C75*Assumptions!D$21</f>
        <v>240224703.41572276</v>
      </c>
      <c r="D75" s="28">
        <f>'Number of displacements'!D75*Assumptions!E$21</f>
        <v>179520342.23891187</v>
      </c>
      <c r="E75" s="28">
        <f>'Number of displacements'!E75*Assumptions!F$21</f>
        <v>114089006.64415388</v>
      </c>
      <c r="F75" s="28">
        <f>'Number of displacements'!F75*Assumptions!G$21</f>
        <v>67901737.688415527</v>
      </c>
      <c r="G75" s="28">
        <f>'Number of displacements'!G75*Assumptions!H$21</f>
        <v>25130173.269846432</v>
      </c>
      <c r="I75" s="28">
        <f t="shared" si="1"/>
        <v>712392594.36639011</v>
      </c>
    </row>
    <row r="76" spans="1:9" x14ac:dyDescent="0.35">
      <c r="A76">
        <v>2096</v>
      </c>
      <c r="B76" s="28">
        <f>'Number of displacements'!B76*Assumptions!C$21</f>
        <v>88002199.513562143</v>
      </c>
      <c r="C76" s="28">
        <f>'Number of displacements'!C76*Assumptions!D$21</f>
        <v>247178007.64361182</v>
      </c>
      <c r="D76" s="28">
        <f>'Number of displacements'!D76*Assumptions!E$21</f>
        <v>184716558.6851519</v>
      </c>
      <c r="E76" s="28">
        <f>'Number of displacements'!E76*Assumptions!F$21</f>
        <v>117391313.0305275</v>
      </c>
      <c r="F76" s="28">
        <f>'Number of displacements'!F76*Assumptions!G$21</f>
        <v>69867153.538811237</v>
      </c>
      <c r="G76" s="28">
        <f>'Number of displacements'!G76*Assumptions!H$21</f>
        <v>25857566.154758908</v>
      </c>
      <c r="I76" s="28">
        <f t="shared" si="1"/>
        <v>733012798.56642354</v>
      </c>
    </row>
    <row r="77" spans="1:9" x14ac:dyDescent="0.35">
      <c r="A77">
        <v>2097</v>
      </c>
      <c r="B77" s="28">
        <f>'Number of displacements'!B77*Assumptions!C$21</f>
        <v>90549423.247177288</v>
      </c>
      <c r="C77" s="28">
        <f>'Number of displacements'!C77*Assumptions!D$21</f>
        <v>254332575.2678048</v>
      </c>
      <c r="D77" s="28">
        <f>'Number of displacements'!D77*Assumptions!E$21</f>
        <v>190063179.62048453</v>
      </c>
      <c r="E77" s="28">
        <f>'Number of displacements'!E77*Assumptions!F$21</f>
        <v>120789204.67783251</v>
      </c>
      <c r="F77" s="28">
        <f>'Number of displacements'!F77*Assumptions!G$21</f>
        <v>71889458.352530867</v>
      </c>
      <c r="G77" s="28">
        <f>'Number of displacements'!G77*Assumptions!H$21</f>
        <v>26606013.427292984</v>
      </c>
      <c r="I77" s="28">
        <f t="shared" si="1"/>
        <v>754229854.59312296</v>
      </c>
    </row>
    <row r="78" spans="1:9" x14ac:dyDescent="0.35">
      <c r="A78">
        <v>2098</v>
      </c>
      <c r="B78" s="28">
        <f>'Number of displacements'!B78*Assumptions!C$21</f>
        <v>93170376.373750344</v>
      </c>
      <c r="C78" s="28">
        <f>'Number of displacements'!C78*Assumptions!D$21</f>
        <v>261694231.85746512</v>
      </c>
      <c r="D78" s="28">
        <f>'Number of displacements'!D78*Assumptions!E$21</f>
        <v>195564558.50296402</v>
      </c>
      <c r="E78" s="28">
        <f>'Number of displacements'!E78*Assumptions!F$21</f>
        <v>124285448.30152121</v>
      </c>
      <c r="F78" s="28">
        <f>'Number of displacements'!F78*Assumptions!G$21</f>
        <v>73970298.780662253</v>
      </c>
      <c r="G78" s="28">
        <f>'Number of displacements'!G78*Assumptions!H$21</f>
        <v>27376124.506714806</v>
      </c>
      <c r="I78" s="28">
        <f t="shared" si="1"/>
        <v>776061038.3230778</v>
      </c>
    </row>
    <row r="79" spans="1:9" x14ac:dyDescent="0.35">
      <c r="A79">
        <v>2099</v>
      </c>
      <c r="B79" s="28">
        <f>'Number of displacements'!B79*Assumptions!C$21</f>
        <v>95867192.990617916</v>
      </c>
      <c r="C79" s="28">
        <f>'Number of displacements'!C79*Assumptions!D$21</f>
        <v>269268971.60285956</v>
      </c>
      <c r="D79" s="28">
        <f>'Number of displacements'!D79*Assumptions!E$21</f>
        <v>201225174.80149126</v>
      </c>
      <c r="E79" s="28">
        <f>'Number of displacements'!E79*Assumptions!F$21</f>
        <v>127882890.69962676</v>
      </c>
      <c r="F79" s="28">
        <f>'Number of displacements'!F79*Assumptions!G$21</f>
        <v>76111369.136610195</v>
      </c>
      <c r="G79" s="28">
        <f>'Number of displacements'!G79*Assumptions!H$21</f>
        <v>28168526.451931641</v>
      </c>
      <c r="I79" s="28">
        <f t="shared" si="1"/>
        <v>798524125.6831373</v>
      </c>
    </row>
    <row r="80" spans="1:9" x14ac:dyDescent="0.35">
      <c r="A80">
        <v>2100</v>
      </c>
      <c r="B80" s="28">
        <f>'Number of displacements'!B80*Assumptions!C$21</f>
        <v>93839893.825829357</v>
      </c>
      <c r="C80" s="28">
        <f>'Number of displacements'!C80*Assumptions!D$21</f>
        <v>263574752.92173716</v>
      </c>
      <c r="D80" s="28">
        <f>'Number of displacements'!D80*Assumptions!E$21</f>
        <v>196969875.19290239</v>
      </c>
      <c r="E80" s="28">
        <f>'Number of displacements'!E80*Assumptions!F$21</f>
        <v>125178557.03324446</v>
      </c>
      <c r="F80" s="28">
        <f>'Number of displacements'!F80*Assumptions!G$21</f>
        <v>74501845.479266196</v>
      </c>
      <c r="G80" s="28">
        <f>'Number of displacements'!G80*Assumptions!H$21</f>
        <v>27572847.905727476</v>
      </c>
      <c r="I80" s="28">
        <f t="shared" si="1"/>
        <v>781637772.35870707</v>
      </c>
    </row>
    <row r="81" spans="1:9" x14ac:dyDescent="0.35">
      <c r="A81">
        <v>2101</v>
      </c>
      <c r="B81" s="28">
        <f>'Number of displacements'!B81*Assumptions!C$21</f>
        <v>96556089.625870019</v>
      </c>
      <c r="C81" s="28">
        <f>'Number of displacements'!C81*Assumptions!D$21</f>
        <v>271203924.35080498</v>
      </c>
      <c r="D81" s="28">
        <f>'Number of displacements'!D81*Assumptions!E$21</f>
        <v>202671168.3841168</v>
      </c>
      <c r="E81" s="28">
        <f>'Number of displacements'!E81*Assumptions!F$21</f>
        <v>128801850.46428691</v>
      </c>
      <c r="F81" s="28">
        <f>'Number of displacements'!F81*Assumptions!G$21</f>
        <v>76658301.454820186</v>
      </c>
      <c r="G81" s="28">
        <f>'Number of displacements'!G81*Assumptions!H$21</f>
        <v>28370944.009882301</v>
      </c>
      <c r="I81" s="28">
        <f t="shared" si="1"/>
        <v>804262278.28978121</v>
      </c>
    </row>
    <row r="82" spans="1:9" x14ac:dyDescent="0.35">
      <c r="A82">
        <v>2102</v>
      </c>
      <c r="B82" s="28">
        <f>'Number of displacements'!B82*Assumptions!C$21</f>
        <v>99350905.715463117</v>
      </c>
      <c r="C82" s="28">
        <f>'Number of displacements'!C82*Assumptions!D$21</f>
        <v>279053922.15284252</v>
      </c>
      <c r="D82" s="28">
        <f>'Number of displacements'!D82*Assumptions!E$21</f>
        <v>208537485.51120153</v>
      </c>
      <c r="E82" s="28">
        <f>'Number of displacements'!E82*Assumptions!F$21</f>
        <v>132530020.12651925</v>
      </c>
      <c r="F82" s="28">
        <f>'Number of displacements'!F82*Assumptions!G$21</f>
        <v>78877176.050269917</v>
      </c>
      <c r="G82" s="28">
        <f>'Number of displacements'!G82*Assumptions!H$21</f>
        <v>29192141.006394889</v>
      </c>
      <c r="I82" s="28">
        <f t="shared" si="1"/>
        <v>827541650.56269121</v>
      </c>
    </row>
    <row r="83" spans="1:9" x14ac:dyDescent="0.35">
      <c r="A83">
        <v>2103</v>
      </c>
      <c r="B83" s="28">
        <f>'Number of displacements'!B83*Assumptions!C$21</f>
        <v>102226617.75895117</v>
      </c>
      <c r="C83" s="28">
        <f>'Number of displacements'!C83*Assumptions!D$21</f>
        <v>287131138.14738792</v>
      </c>
      <c r="D83" s="28">
        <f>'Number of displacements'!D83*Assumptions!E$21</f>
        <v>214573603.19210899</v>
      </c>
      <c r="E83" s="28">
        <f>'Number of displacements'!E83*Assumptions!F$21</f>
        <v>136366101.6625351</v>
      </c>
      <c r="F83" s="28">
        <f>'Number of displacements'!F83*Assumptions!G$21</f>
        <v>81160275.972617</v>
      </c>
      <c r="G83" s="28">
        <f>'Number of displacements'!G83*Assumptions!H$21</f>
        <v>30037107.550612554</v>
      </c>
      <c r="I83" s="28">
        <f t="shared" si="1"/>
        <v>851494844.28421271</v>
      </c>
    </row>
    <row r="84" spans="1:9" x14ac:dyDescent="0.35">
      <c r="A84">
        <v>2104</v>
      </c>
      <c r="B84" s="28">
        <f>'Number of displacements'!B84*Assumptions!C$21</f>
        <v>105185567.28978276</v>
      </c>
      <c r="C84" s="28">
        <f>'Number of displacements'!C84*Assumptions!D$21</f>
        <v>295442149.16520041</v>
      </c>
      <c r="D84" s="28">
        <f>'Number of displacements'!D84*Assumptions!E$21</f>
        <v>220784436.30400211</v>
      </c>
      <c r="E84" s="28">
        <f>'Number of displacements'!E84*Assumptions!F$21</f>
        <v>140313218.58160543</v>
      </c>
      <c r="F84" s="28">
        <f>'Number of displacements'!F84*Assumptions!G$21</f>
        <v>83509460.223998636</v>
      </c>
      <c r="G84" s="28">
        <f>'Number of displacements'!G84*Assumptions!H$21</f>
        <v>30906531.652112193</v>
      </c>
      <c r="I84" s="28">
        <f t="shared" si="1"/>
        <v>876141363.21670163</v>
      </c>
    </row>
    <row r="85" spans="1:9" x14ac:dyDescent="0.35">
      <c r="A85">
        <v>2105</v>
      </c>
      <c r="B85" s="28">
        <f>'Number of displacements'!B85*Assumptions!C$21</f>
        <v>108230163.61709404</v>
      </c>
      <c r="C85" s="28">
        <f>'Number of displacements'!C85*Assumptions!D$21</f>
        <v>303993722.40341115</v>
      </c>
      <c r="D85" s="28">
        <f>'Number of displacements'!D85*Assumptions!E$21</f>
        <v>227175041.98516721</v>
      </c>
      <c r="E85" s="28">
        <f>'Number of displacements'!E85*Assumptions!F$21</f>
        <v>144374584.80297941</v>
      </c>
      <c r="F85" s="28">
        <f>'Number of displacements'!F85*Assumptions!G$21</f>
        <v>85926641.615370288</v>
      </c>
      <c r="G85" s="28">
        <f>'Number of displacements'!G85*Assumptions!H$21</f>
        <v>31801121.234908417</v>
      </c>
      <c r="I85" s="28">
        <f t="shared" si="1"/>
        <v>901501275.65893066</v>
      </c>
    </row>
    <row r="86" spans="1:9" x14ac:dyDescent="0.35">
      <c r="A86">
        <v>2106</v>
      </c>
      <c r="B86" s="28">
        <f>'Number of displacements'!B86*Assumptions!C$21</f>
        <v>111362885.78747602</v>
      </c>
      <c r="C86" s="28">
        <f>'Number of displacements'!C86*Assumptions!D$21</f>
        <v>312792820.93567747</v>
      </c>
      <c r="D86" s="28">
        <f>'Number of displacements'!D86*Assumptions!E$21</f>
        <v>233750623.7527622</v>
      </c>
      <c r="E86" s="28">
        <f>'Number of displacements'!E86*Assumptions!F$21</f>
        <v>148553507.27280137</v>
      </c>
      <c r="F86" s="28">
        <f>'Number of displacements'!F86*Assumptions!G$21</f>
        <v>88413788.324002072</v>
      </c>
      <c r="G86" s="28">
        <f>'Number of displacements'!G86*Assumptions!H$21</f>
        <v>32721604.713876996</v>
      </c>
      <c r="I86" s="28">
        <f t="shared" si="1"/>
        <v>927595230.78659606</v>
      </c>
    </row>
    <row r="87" spans="1:9" x14ac:dyDescent="0.35">
      <c r="A87">
        <v>2107</v>
      </c>
      <c r="B87" s="28">
        <f>'Number of displacements'!B87*Assumptions!C$21</f>
        <v>114586284.60352512</v>
      </c>
      <c r="C87" s="28">
        <f>'Number of displacements'!C87*Assumptions!D$21</f>
        <v>321846609.38182873</v>
      </c>
      <c r="D87" s="28">
        <f>'Number of displacements'!D87*Assumptions!E$21</f>
        <v>240516535.73975316</v>
      </c>
      <c r="E87" s="28">
        <f>'Number of displacements'!E87*Assumptions!F$21</f>
        <v>152853388.65677443</v>
      </c>
      <c r="F87" s="28">
        <f>'Number of displacements'!F87*Assumptions!G$21</f>
        <v>90972925.496056691</v>
      </c>
      <c r="G87" s="28">
        <f>'Number of displacements'!G87*Assumptions!H$21</f>
        <v>33668731.587862857</v>
      </c>
      <c r="I87" s="28">
        <f t="shared" si="1"/>
        <v>954444475.46580088</v>
      </c>
    </row>
    <row r="88" spans="1:9" x14ac:dyDescent="0.35">
      <c r="A88">
        <v>2108</v>
      </c>
      <c r="B88" s="28">
        <f>'Number of displacements'!B88*Assumptions!C$21</f>
        <v>117902984.70082092</v>
      </c>
      <c r="C88" s="28">
        <f>'Number of displacements'!C88*Assumptions!D$21</f>
        <v>331162459.74162132</v>
      </c>
      <c r="D88" s="28">
        <f>'Number of displacements'!D88*Assumptions!E$21</f>
        <v>247478287.05448911</v>
      </c>
      <c r="E88" s="28">
        <f>'Number of displacements'!E88*Assumptions!F$21</f>
        <v>157277730.1107631</v>
      </c>
      <c r="F88" s="28">
        <f>'Number of displacements'!F88*Assumptions!G$21</f>
        <v>93606136.895554096</v>
      </c>
      <c r="G88" s="28">
        <f>'Number of displacements'!G88*Assumptions!H$21</f>
        <v>34643273.049955584</v>
      </c>
      <c r="I88" s="28">
        <f t="shared" si="1"/>
        <v>982070871.55320406</v>
      </c>
    </row>
    <row r="89" spans="1:9" x14ac:dyDescent="0.35">
      <c r="A89">
        <v>2109</v>
      </c>
      <c r="B89" s="28">
        <f>'Number of displacements'!B89*Assumptions!C$21</f>
        <v>121315686.68502198</v>
      </c>
      <c r="C89" s="28">
        <f>'Number of displacements'!C89*Assumptions!D$21</f>
        <v>340747957.39735007</v>
      </c>
      <c r="D89" s="28">
        <f>'Number of displacements'!D89*Assumptions!E$21</f>
        <v>254641546.26646435</v>
      </c>
      <c r="E89" s="28">
        <f>'Number of displacements'!E89*Assumptions!F$21</f>
        <v>161830134.13159117</v>
      </c>
      <c r="F89" s="28">
        <f>'Number of displacements'!F89*Assumptions!G$21</f>
        <v>96315566.601065457</v>
      </c>
      <c r="G89" s="28">
        <f>'Number of displacements'!G89*Assumptions!H$21</f>
        <v>35646022.615429297</v>
      </c>
      <c r="I89" s="28">
        <f t="shared" si="1"/>
        <v>1010496913.6969224</v>
      </c>
    </row>
    <row r="90" spans="1:9" x14ac:dyDescent="0.35">
      <c r="A90">
        <v>2110</v>
      </c>
      <c r="B90" s="28">
        <f>'Number of displacements'!B90*Assumptions!C$21</f>
        <v>118598642.42597814</v>
      </c>
      <c r="C90" s="28">
        <f>'Number of displacements'!C90*Assumptions!D$21</f>
        <v>333116402.84141558</v>
      </c>
      <c r="D90" s="28">
        <f>'Number of displacements'!D90*Assumptions!E$21</f>
        <v>248938472.16036227</v>
      </c>
      <c r="E90" s="28">
        <f>'Number of displacements'!E90*Assumptions!F$21</f>
        <v>158205708.89115089</v>
      </c>
      <c r="F90" s="28">
        <f>'Number of displacements'!F90*Assumptions!G$21</f>
        <v>94158437.012627095</v>
      </c>
      <c r="G90" s="28">
        <f>'Number of displacements'!G90*Assumptions!H$21</f>
        <v>34847677.209723763</v>
      </c>
      <c r="I90" s="28">
        <f t="shared" si="1"/>
        <v>987865340.54125762</v>
      </c>
    </row>
    <row r="91" spans="1:9" x14ac:dyDescent="0.35">
      <c r="A91">
        <v>2111</v>
      </c>
      <c r="B91" s="28">
        <f>'Number of displacements'!B91*Assumptions!C$21</f>
        <v>122031480.22357695</v>
      </c>
      <c r="C91" s="28">
        <f>'Number of displacements'!C91*Assumptions!D$21</f>
        <v>342758457.38169312</v>
      </c>
      <c r="D91" s="28">
        <f>'Number of displacements'!D91*Assumptions!E$21</f>
        <v>256143996.43136686</v>
      </c>
      <c r="E91" s="28">
        <f>'Number of displacements'!E91*Assumptions!F$21</f>
        <v>162784973.25850165</v>
      </c>
      <c r="F91" s="28">
        <f>'Number of displacements'!F91*Assumptions!G$21</f>
        <v>96883853.045458257</v>
      </c>
      <c r="G91" s="28">
        <f>'Number of displacements'!G91*Assumptions!H$21</f>
        <v>35856343.253761545</v>
      </c>
      <c r="I91" s="28">
        <f t="shared" si="1"/>
        <v>1016459103.5943584</v>
      </c>
    </row>
    <row r="92" spans="1:9" x14ac:dyDescent="0.35">
      <c r="A92">
        <v>2112</v>
      </c>
      <c r="B92" s="28">
        <f>'Number of displacements'!B92*Assumptions!C$21</f>
        <v>125563681.51390693</v>
      </c>
      <c r="C92" s="28">
        <f>'Number of displacements'!C92*Assumptions!D$21</f>
        <v>352679601.19816566</v>
      </c>
      <c r="D92" s="28">
        <f>'Number of displacements'!D92*Assumptions!E$21</f>
        <v>263558084.60802037</v>
      </c>
      <c r="E92" s="28">
        <f>'Number of displacements'!E92*Assumptions!F$21</f>
        <v>167496784.43653998</v>
      </c>
      <c r="F92" s="28">
        <f>'Number of displacements'!F92*Assumptions!G$21</f>
        <v>99688156.247487202</v>
      </c>
      <c r="G92" s="28">
        <f>'Number of displacements'!G92*Assumptions!H$21</f>
        <v>36894205.137231357</v>
      </c>
      <c r="I92" s="28">
        <f t="shared" si="1"/>
        <v>1045880513.1413515</v>
      </c>
    </row>
    <row r="93" spans="1:9" x14ac:dyDescent="0.35">
      <c r="A93">
        <v>2113</v>
      </c>
      <c r="B93" s="28">
        <f>'Number of displacements'!B93*Assumptions!C$21</f>
        <v>129198122.37334275</v>
      </c>
      <c r="C93" s="28">
        <f>'Number of displacements'!C93*Assumptions!D$21</f>
        <v>362887912.53015065</v>
      </c>
      <c r="D93" s="28">
        <f>'Number of displacements'!D93*Assumptions!E$21</f>
        <v>271186773.57273471</v>
      </c>
      <c r="E93" s="28">
        <f>'Number of displacements'!E93*Assumptions!F$21</f>
        <v>172344978.99280468</v>
      </c>
      <c r="F93" s="28">
        <f>'Number of displacements'!F93*Assumptions!G$21</f>
        <v>102573630.00788793</v>
      </c>
      <c r="G93" s="28">
        <f>'Number of displacements'!G93*Assumptions!H$21</f>
        <v>37962107.93372836</v>
      </c>
      <c r="I93" s="28">
        <f t="shared" si="1"/>
        <v>1076153525.4106491</v>
      </c>
    </row>
    <row r="94" spans="1:9" x14ac:dyDescent="0.35">
      <c r="A94">
        <v>2114</v>
      </c>
      <c r="B94" s="28">
        <f>'Number of displacements'!B94*Assumptions!C$21</f>
        <v>132937762.12629206</v>
      </c>
      <c r="C94" s="28">
        <f>'Number of displacements'!C94*Assumptions!D$21</f>
        <v>373391703.44160837</v>
      </c>
      <c r="D94" s="28">
        <f>'Number of displacements'!D94*Assumptions!E$21</f>
        <v>279036274.94548762</v>
      </c>
      <c r="E94" s="28">
        <f>'Number of displacements'!E94*Assumptions!F$21</f>
        <v>177333504.54428503</v>
      </c>
      <c r="F94" s="28">
        <f>'Number of displacements'!F94*Assumptions!G$21</f>
        <v>105542623.80853589</v>
      </c>
      <c r="G94" s="28">
        <f>'Number of displacements'!G94*Assumptions!H$21</f>
        <v>39060921.177503608</v>
      </c>
      <c r="I94" s="28">
        <f t="shared" si="1"/>
        <v>1107302790.0437126</v>
      </c>
    </row>
    <row r="95" spans="1:9" x14ac:dyDescent="0.35">
      <c r="A95">
        <v>2115</v>
      </c>
      <c r="B95" s="28">
        <f>'Number of displacements'!B95*Assumptions!C$21</f>
        <v>136785645.75480965</v>
      </c>
      <c r="C95" s="28">
        <f>'Number of displacements'!C95*Assumptions!D$21</f>
        <v>384199526.5891977</v>
      </c>
      <c r="D95" s="28">
        <f>'Number of displacements'!D95*Assumptions!E$21</f>
        <v>287112980.14160228</v>
      </c>
      <c r="E95" s="28">
        <f>'Number of displacements'!E95*Assumptions!F$21</f>
        <v>182466422.97174704</v>
      </c>
      <c r="F95" s="28">
        <f>'Number of displacements'!F95*Assumptions!G$21</f>
        <v>108597555.13706119</v>
      </c>
      <c r="G95" s="28">
        <f>'Number of displacements'!G95*Assumptions!H$21</f>
        <v>40191539.571477652</v>
      </c>
      <c r="I95" s="28">
        <f t="shared" si="1"/>
        <v>1139353670.1658955</v>
      </c>
    </row>
    <row r="96" spans="1:9" x14ac:dyDescent="0.35">
      <c r="A96">
        <v>2116</v>
      </c>
      <c r="B96" s="28">
        <f>'Number of displacements'!B96*Assumptions!C$21</f>
        <v>140744906.37795836</v>
      </c>
      <c r="C96" s="28">
        <f>'Number of displacements'!C96*Assumptions!D$21</f>
        <v>395320182.18623066</v>
      </c>
      <c r="D96" s="28">
        <f>'Number of displacements'!D96*Assumptions!E$21</f>
        <v>295423465.57592314</v>
      </c>
      <c r="E96" s="28">
        <f>'Number of displacements'!E96*Assumptions!F$21</f>
        <v>187747913.7270987</v>
      </c>
      <c r="F96" s="28">
        <f>'Number of displacements'!F96*Assumptions!G$21</f>
        <v>111740911.45527537</v>
      </c>
      <c r="G96" s="28">
        <f>'Number of displacements'!G96*Assumptions!H$21</f>
        <v>41354883.715747856</v>
      </c>
      <c r="I96" s="28">
        <f t="shared" si="1"/>
        <v>1172332263.038234</v>
      </c>
    </row>
    <row r="97" spans="1:9" x14ac:dyDescent="0.35">
      <c r="A97">
        <v>2117</v>
      </c>
      <c r="B97" s="28">
        <f>'Number of displacements'!B97*Assumptions!C$21</f>
        <v>144818767.80293477</v>
      </c>
      <c r="C97" s="28">
        <f>'Number of displacements'!C97*Assumptions!D$21</f>
        <v>406762725.16820049</v>
      </c>
      <c r="D97" s="28">
        <f>'Number of displacements'!D97*Assumptions!E$21</f>
        <v>303974498.01762778</v>
      </c>
      <c r="E97" s="28">
        <f>'Number of displacements'!E97*Assumptions!F$21</f>
        <v>193182277.23648679</v>
      </c>
      <c r="F97" s="28">
        <f>'Number of displacements'!F97*Assumptions!G$21</f>
        <v>114975252.224574</v>
      </c>
      <c r="G97" s="28">
        <f>'Number of displacements'!G97*Assumptions!H$21</f>
        <v>42551900.857182063</v>
      </c>
      <c r="I97" s="28">
        <f t="shared" si="1"/>
        <v>1206265421.3070059</v>
      </c>
    </row>
    <row r="98" spans="1:9" x14ac:dyDescent="0.35">
      <c r="A98">
        <v>2118</v>
      </c>
      <c r="B98" s="28">
        <f>'Number of displacements'!B98*Assumptions!C$21</f>
        <v>149010547.1500372</v>
      </c>
      <c r="C98" s="28">
        <f>'Number of displacements'!C98*Assumptions!D$21</f>
        <v>418536472.56571573</v>
      </c>
      <c r="D98" s="28">
        <f>'Number of displacements'!D98*Assumptions!E$21</f>
        <v>312773040.10003245</v>
      </c>
      <c r="E98" s="28">
        <f>'Number of displacements'!E98*Assumptions!F$21</f>
        <v>198773938.40189621</v>
      </c>
      <c r="F98" s="28">
        <f>'Number of displacements'!F98*Assumptions!G$21</f>
        <v>118303210.98996474</v>
      </c>
      <c r="G98" s="28">
        <f>'Number of displacements'!G98*Assumptions!H$21</f>
        <v>43783565.660709478</v>
      </c>
      <c r="I98" s="28">
        <f t="shared" si="1"/>
        <v>1241180774.8683558</v>
      </c>
    </row>
    <row r="99" spans="1:9" x14ac:dyDescent="0.35">
      <c r="A99">
        <v>2119</v>
      </c>
      <c r="B99" s="28">
        <f>'Number of displacements'!B99*Assumptions!C$21</f>
        <v>153323657.5536136</v>
      </c>
      <c r="C99" s="28">
        <f>'Number of displacements'!C99*Assumptions!D$21</f>
        <v>430651011.0908426</v>
      </c>
      <c r="D99" s="28">
        <f>'Number of displacements'!D99*Assumptions!E$21</f>
        <v>321826255.98988044</v>
      </c>
      <c r="E99" s="28">
        <f>'Number of displacements'!E99*Assumptions!F$21</f>
        <v>204527450.20410332</v>
      </c>
      <c r="F99" s="28">
        <f>'Number of displacements'!F99*Assumptions!G$21</f>
        <v>121727497.5244175</v>
      </c>
      <c r="G99" s="28">
        <f>'Number of displacements'!G99*Assumptions!H$21</f>
        <v>45050881.002936453</v>
      </c>
      <c r="I99" s="28">
        <f t="shared" si="1"/>
        <v>1277106753.3657937</v>
      </c>
    </row>
    <row r="100" spans="1:9" x14ac:dyDescent="0.35">
      <c r="A100">
        <v>2120</v>
      </c>
      <c r="B100" s="28">
        <f>'Number of displacements'!B100*Assumptions!C$21</f>
        <v>149688365.07919663</v>
      </c>
      <c r="C100" s="28">
        <f>'Number of displacements'!C100*Assumptions!D$21</f>
        <v>420440307.76757264</v>
      </c>
      <c r="D100" s="28">
        <f>'Number of displacements'!D100*Assumptions!E$21</f>
        <v>314195779.48588294</v>
      </c>
      <c r="E100" s="28">
        <f>'Number of displacements'!E100*Assumptions!F$21</f>
        <v>199678119.62849608</v>
      </c>
      <c r="F100" s="28">
        <f>'Number of displacements'!F100*Assumptions!G$21</f>
        <v>118841347.64552234</v>
      </c>
      <c r="G100" s="28">
        <f>'Number of displacements'!G100*Assumptions!H$21</f>
        <v>43982727.977572039</v>
      </c>
      <c r="I100" s="28">
        <f t="shared" si="1"/>
        <v>1246826647.5842428</v>
      </c>
    </row>
    <row r="101" spans="1:9" x14ac:dyDescent="0.35">
      <c r="A101">
        <v>2121</v>
      </c>
      <c r="B101" s="28">
        <f>'Number of displacements'!B101*Assumptions!C$21</f>
        <v>154021094.9232617</v>
      </c>
      <c r="C101" s="28">
        <f>'Number of displacements'!C101*Assumptions!D$21</f>
        <v>432609952.80410343</v>
      </c>
      <c r="D101" s="28">
        <f>'Number of displacements'!D101*Assumptions!E$21</f>
        <v>323290176.56836516</v>
      </c>
      <c r="E101" s="28">
        <f>'Number of displacements'!E101*Assumptions!F$21</f>
        <v>205457802.95701292</v>
      </c>
      <c r="F101" s="28">
        <f>'Number of displacements'!F101*Assumptions!G$21</f>
        <v>122281210.5458903</v>
      </c>
      <c r="G101" s="28">
        <f>'Number of displacements'!G101*Assumptions!H$21</f>
        <v>45255808.073216066</v>
      </c>
      <c r="I101" s="28">
        <f t="shared" si="1"/>
        <v>1282916045.8718495</v>
      </c>
    </row>
    <row r="102" spans="1:9" x14ac:dyDescent="0.35">
      <c r="A102">
        <v>2122</v>
      </c>
      <c r="B102" s="28">
        <f>'Number of displacements'!B102*Assumptions!C$21</f>
        <v>158479235.63604537</v>
      </c>
      <c r="C102" s="28">
        <f>'Number of displacements'!C102*Assumptions!D$21</f>
        <v>445131848.22571635</v>
      </c>
      <c r="D102" s="28">
        <f>'Number of displacements'!D102*Assumptions!E$21</f>
        <v>332647810.98149884</v>
      </c>
      <c r="E102" s="28">
        <f>'Number of displacements'!E102*Assumptions!F$21</f>
        <v>211404779.22398537</v>
      </c>
      <c r="F102" s="28">
        <f>'Number of displacements'!F102*Assumptions!G$21</f>
        <v>125820640.28059459</v>
      </c>
      <c r="G102" s="28">
        <f>'Number of displacements'!G102*Assumptions!H$21</f>
        <v>46565737.473222271</v>
      </c>
      <c r="I102" s="28">
        <f t="shared" si="1"/>
        <v>1320050051.8210628</v>
      </c>
    </row>
    <row r="103" spans="1:9" x14ac:dyDescent="0.35">
      <c r="A103">
        <v>2123</v>
      </c>
      <c r="B103" s="28">
        <f>'Number of displacements'!B103*Assumptions!C$21</f>
        <v>163066417.23524064</v>
      </c>
      <c r="C103" s="28">
        <f>'Number of displacements'!C103*Assumptions!D$21</f>
        <v>458016189.92008239</v>
      </c>
      <c r="D103" s="28">
        <f>'Number of displacements'!D103*Assumptions!E$21</f>
        <v>342276302.13002539</v>
      </c>
      <c r="E103" s="28">
        <f>'Number of displacements'!E103*Assumptions!F$21</f>
        <v>217523890.72364756</v>
      </c>
      <c r="F103" s="28">
        <f>'Number of displacements'!F103*Assumptions!G$21</f>
        <v>129462518.81173283</v>
      </c>
      <c r="G103" s="28">
        <f>'Number of displacements'!G103*Assumptions!H$21</f>
        <v>47913582.780734211</v>
      </c>
      <c r="I103" s="28">
        <f t="shared" si="1"/>
        <v>1358258901.6014631</v>
      </c>
    </row>
    <row r="104" spans="1:9" x14ac:dyDescent="0.35">
      <c r="A104">
        <v>2124</v>
      </c>
      <c r="B104" s="28">
        <f>'Number of displacements'!B104*Assumptions!C$21</f>
        <v>167786374.80940533</v>
      </c>
      <c r="C104" s="28">
        <f>'Number of displacements'!C104*Assumptions!D$21</f>
        <v>471273468.8948496</v>
      </c>
      <c r="D104" s="28">
        <f>'Number of displacements'!D104*Assumptions!E$21</f>
        <v>352183489.96236205</v>
      </c>
      <c r="E104" s="28">
        <f>'Number of displacements'!E104*Assumptions!F$21</f>
        <v>223820119.91044408</v>
      </c>
      <c r="F104" s="28">
        <f>'Number of displacements'!F104*Assumptions!G$21</f>
        <v>133209811.51979771</v>
      </c>
      <c r="G104" s="28">
        <f>'Number of displacements'!G104*Assumptions!H$21</f>
        <v>49300441.471724205</v>
      </c>
      <c r="I104" s="28">
        <f t="shared" si="1"/>
        <v>1397573706.568583</v>
      </c>
    </row>
    <row r="105" spans="1:9" x14ac:dyDescent="0.35">
      <c r="A105">
        <v>2125</v>
      </c>
      <c r="B105" s="28">
        <f>'Number of displacements'!B105*Assumptions!C$21</f>
        <v>172642951.55923873</v>
      </c>
      <c r="C105" s="28">
        <f>'Number of displacements'!C105*Assumptions!D$21</f>
        <v>484914479.81989014</v>
      </c>
      <c r="D105" s="28">
        <f>'Number of displacements'!D105*Assumptions!E$21</f>
        <v>362377441.3542394</v>
      </c>
      <c r="E105" s="28">
        <f>'Number of displacements'!E105*Assumptions!F$21</f>
        <v>230298593.45596734</v>
      </c>
      <c r="F105" s="28">
        <f>'Number of displacements'!F105*Assumptions!G$21</f>
        <v>137065569.61822271</v>
      </c>
      <c r="G105" s="28">
        <f>'Number of displacements'!G105*Assumptions!H$21</f>
        <v>50727442.788607508</v>
      </c>
      <c r="I105" s="28">
        <f t="shared" si="1"/>
        <v>1438026478.5961661</v>
      </c>
    </row>
    <row r="106" spans="1:9" x14ac:dyDescent="0.35">
      <c r="A106">
        <v>2126</v>
      </c>
      <c r="B106" s="28">
        <f>'Number of displacements'!B106*Assumptions!C$21</f>
        <v>177640101.92688704</v>
      </c>
      <c r="C106" s="28">
        <f>'Number of displacements'!C106*Assumptions!D$21</f>
        <v>498950329.81680423</v>
      </c>
      <c r="D106" s="28">
        <f>'Number of displacements'!D106*Assumptions!E$21</f>
        <v>372866456.67711198</v>
      </c>
      <c r="E106" s="28">
        <f>'Number of displacements'!E106*Assumptions!F$21</f>
        <v>236964586.42332289</v>
      </c>
      <c r="F106" s="28">
        <f>'Number of displacements'!F106*Assumptions!G$21</f>
        <v>141032932.6378164</v>
      </c>
      <c r="G106" s="28">
        <f>'Number of displacements'!G106*Assumptions!H$21</f>
        <v>52195748.659721918</v>
      </c>
      <c r="I106" s="28">
        <f t="shared" si="1"/>
        <v>1479650156.1416643</v>
      </c>
    </row>
    <row r="107" spans="1:9" x14ac:dyDescent="0.35">
      <c r="A107">
        <v>2127</v>
      </c>
      <c r="B107" s="28">
        <f>'Number of displacements'!B107*Assumptions!C$21</f>
        <v>182781894.81582785</v>
      </c>
      <c r="C107" s="28">
        <f>'Number of displacements'!C107*Assumptions!D$21</f>
        <v>513392447.50283545</v>
      </c>
      <c r="D107" s="28">
        <f>'Number of displacements'!D107*Assumptions!E$21</f>
        <v>383659076.55669302</v>
      </c>
      <c r="E107" s="28">
        <f>'Number of displacements'!E107*Assumptions!F$21</f>
        <v>243823526.56232202</v>
      </c>
      <c r="F107" s="28">
        <f>'Number of displacements'!F107*Assumptions!G$21</f>
        <v>145115130.98310921</v>
      </c>
      <c r="G107" s="28">
        <f>'Number of displacements'!G107*Assumptions!H$21</f>
        <v>53706554.645421907</v>
      </c>
      <c r="I107" s="28">
        <f t="shared" si="1"/>
        <v>1522478631.0662096</v>
      </c>
    </row>
    <row r="108" spans="1:9" x14ac:dyDescent="0.35">
      <c r="A108">
        <v>2128</v>
      </c>
      <c r="B108" s="28">
        <f>'Number of displacements'!B108*Assumptions!C$21</f>
        <v>188072516.90395272</v>
      </c>
      <c r="C108" s="28">
        <f>'Number of displacements'!C108*Assumptions!D$21</f>
        <v>528252592.29656237</v>
      </c>
      <c r="D108" s="28">
        <f>'Number of displacements'!D108*Assumptions!E$21</f>
        <v>394764088.82711315</v>
      </c>
      <c r="E108" s="28">
        <f>'Number of displacements'!E108*Assumptions!F$21</f>
        <v>250880998.72899863</v>
      </c>
      <c r="F108" s="28">
        <f>'Number of displacements'!F108*Assumptions!G$21</f>
        <v>149315488.56269312</v>
      </c>
      <c r="G108" s="28">
        <f>'Number of displacements'!G108*Assumptions!H$21</f>
        <v>55261090.911557324</v>
      </c>
      <c r="I108" s="28">
        <f t="shared" si="1"/>
        <v>1566546776.2308774</v>
      </c>
    </row>
    <row r="109" spans="1:9" x14ac:dyDescent="0.35">
      <c r="A109">
        <v>2129</v>
      </c>
      <c r="B109" s="28">
        <f>'Number of displacements'!B109*Assumptions!C$21</f>
        <v>193516276.05254823</v>
      </c>
      <c r="C109" s="28">
        <f>'Number of displacements'!C109*Assumptions!D$21</f>
        <v>543542863.99294376</v>
      </c>
      <c r="D109" s="28">
        <f>'Number of displacements'!D109*Assumptions!E$21</f>
        <v>406190535.68636936</v>
      </c>
      <c r="E109" s="28">
        <f>'Number of displacements'!E109*Assumptions!F$21</f>
        <v>258142749.43304878</v>
      </c>
      <c r="F109" s="28">
        <f>'Number of displacements'!F109*Assumptions!G$21</f>
        <v>153637425.49569684</v>
      </c>
      <c r="G109" s="28">
        <f>'Number of displacements'!G109*Assumptions!H$21</f>
        <v>56860623.23112952</v>
      </c>
      <c r="I109" s="28">
        <f t="shared" si="1"/>
        <v>1611890473.8917363</v>
      </c>
    </row>
    <row r="110" spans="1:9" x14ac:dyDescent="0.35">
      <c r="A110">
        <v>2130</v>
      </c>
      <c r="B110" s="28">
        <f>'Number of displacements'!B110*Assumptions!C$21</f>
        <v>189218284.92837021</v>
      </c>
      <c r="C110" s="28">
        <f>'Number of displacements'!C110*Assumptions!D$21</f>
        <v>531470792.05819046</v>
      </c>
      <c r="D110" s="28">
        <f>'Number of displacements'!D110*Assumptions!E$21</f>
        <v>397169055.15399772</v>
      </c>
      <c r="E110" s="28">
        <f>'Number of displacements'!E110*Assumptions!F$21</f>
        <v>252409406.12743011</v>
      </c>
      <c r="F110" s="28">
        <f>'Number of displacements'!F110*Assumptions!G$21</f>
        <v>150225142.53639296</v>
      </c>
      <c r="G110" s="28">
        <f>'Number of displacements'!G110*Assumptions!H$21</f>
        <v>55597750.366129465</v>
      </c>
      <c r="I110" s="28">
        <f t="shared" si="1"/>
        <v>1576090431.170511</v>
      </c>
    </row>
    <row r="111" spans="1:9" x14ac:dyDescent="0.35">
      <c r="A111">
        <v>2131</v>
      </c>
      <c r="B111" s="28">
        <f>'Number of displacements'!B111*Assumptions!C$21</f>
        <v>194695208.33332688</v>
      </c>
      <c r="C111" s="28">
        <f>'Number of displacements'!C111*Assumptions!D$21</f>
        <v>546854214.54918432</v>
      </c>
      <c r="D111" s="28">
        <f>'Number of displacements'!D111*Assumptions!E$21</f>
        <v>408665113.76546282</v>
      </c>
      <c r="E111" s="28">
        <f>'Number of displacements'!E111*Assumptions!F$21</f>
        <v>259715396.58482099</v>
      </c>
      <c r="F111" s="28">
        <f>'Number of displacements'!F111*Assumptions!G$21</f>
        <v>154573409.40437561</v>
      </c>
      <c r="G111" s="28">
        <f>'Number of displacements'!G111*Assumptions!H$21</f>
        <v>57207027.293877043</v>
      </c>
      <c r="I111" s="28">
        <f t="shared" si="1"/>
        <v>1621710369.9310477</v>
      </c>
    </row>
    <row r="112" spans="1:9" x14ac:dyDescent="0.35">
      <c r="A112">
        <v>2132</v>
      </c>
      <c r="B112" s="28">
        <f>'Number of displacements'!B112*Assumptions!C$21</f>
        <v>200330661.29051539</v>
      </c>
      <c r="C112" s="28">
        <f>'Number of displacements'!C112*Assumptions!D$21</f>
        <v>562682910.21618843</v>
      </c>
      <c r="D112" s="28">
        <f>'Number of displacements'!D112*Assumptions!E$21</f>
        <v>420493925.80241084</v>
      </c>
      <c r="E112" s="28">
        <f>'Number of displacements'!E112*Assumptions!F$21</f>
        <v>267232858.94170409</v>
      </c>
      <c r="F112" s="28">
        <f>'Number of displacements'!F112*Assumptions!G$21</f>
        <v>159047536.86024624</v>
      </c>
      <c r="G112" s="28">
        <f>'Number of displacements'!G112*Assumptions!H$21</f>
        <v>58862884.74355448</v>
      </c>
      <c r="I112" s="28">
        <f t="shared" si="1"/>
        <v>1668650777.8546195</v>
      </c>
    </row>
    <row r="113" spans="1:9" x14ac:dyDescent="0.35">
      <c r="A113">
        <v>2133</v>
      </c>
      <c r="B113" s="28">
        <f>'Number of displacements'!B113*Assumptions!C$21</f>
        <v>206129232.43794879</v>
      </c>
      <c r="C113" s="28">
        <f>'Number of displacements'!C113*Assumptions!D$21</f>
        <v>578969767.49162984</v>
      </c>
      <c r="D113" s="28">
        <f>'Number of displacements'!D113*Assumptions!E$21</f>
        <v>432665122.81300193</v>
      </c>
      <c r="E113" s="28">
        <f>'Number of displacements'!E113*Assumptions!F$21</f>
        <v>274967914.25237542</v>
      </c>
      <c r="F113" s="28">
        <f>'Number of displacements'!F113*Assumptions!G$21</f>
        <v>163651167.93881959</v>
      </c>
      <c r="G113" s="28">
        <f>'Number of displacements'!G113*Assumptions!H$21</f>
        <v>60566670.988405414</v>
      </c>
      <c r="I113" s="28">
        <f t="shared" si="1"/>
        <v>1716949875.9221811</v>
      </c>
    </row>
    <row r="114" spans="1:9" x14ac:dyDescent="0.35">
      <c r="A114">
        <v>2134</v>
      </c>
      <c r="B114" s="28">
        <f>'Number of displacements'!B114*Assumptions!C$21</f>
        <v>212095643.23177099</v>
      </c>
      <c r="C114" s="28">
        <f>'Number of displacements'!C114*Assumptions!D$21</f>
        <v>595728047.86362278</v>
      </c>
      <c r="D114" s="28">
        <f>'Number of displacements'!D114*Assumptions!E$21</f>
        <v>445188615.1305654</v>
      </c>
      <c r="E114" s="28">
        <f>'Number of displacements'!E114*Assumptions!F$21</f>
        <v>282926860.74505216</v>
      </c>
      <c r="F114" s="28">
        <f>'Number of displacements'!F114*Assumptions!G$21</f>
        <v>168388051.12255591</v>
      </c>
      <c r="G114" s="28">
        <f>'Number of displacements'!G114*Assumptions!H$21</f>
        <v>62319773.327443533</v>
      </c>
      <c r="I114" s="28">
        <f t="shared" si="1"/>
        <v>1766646991.421011</v>
      </c>
    </row>
    <row r="115" spans="1:9" x14ac:dyDescent="0.35">
      <c r="A115">
        <v>2135</v>
      </c>
      <c r="B115" s="28">
        <f>'Number of displacements'!B115*Assumptions!C$21</f>
        <v>218234751.79067782</v>
      </c>
      <c r="C115" s="28">
        <f>'Number of displacements'!C115*Assumptions!D$21</f>
        <v>612971396.67406452</v>
      </c>
      <c r="D115" s="28">
        <f>'Number of displacements'!D115*Assumptions!E$21</f>
        <v>458074599.94303679</v>
      </c>
      <c r="E115" s="28">
        <f>'Number of displacements'!E115*Assumptions!F$21</f>
        <v>291116178.95017219</v>
      </c>
      <c r="F115" s="28">
        <f>'Number of displacements'!F115*Assumptions!G$21</f>
        <v>173262043.39374307</v>
      </c>
      <c r="G115" s="28">
        <f>'Number of displacements'!G115*Assumptions!H$21</f>
        <v>64123619.215053618</v>
      </c>
      <c r="I115" s="28">
        <f t="shared" si="1"/>
        <v>1817782589.966748</v>
      </c>
    </row>
    <row r="116" spans="1:9" x14ac:dyDescent="0.35">
      <c r="A116">
        <v>2136</v>
      </c>
      <c r="B116" s="28">
        <f>'Number of displacements'!B116*Assumptions!C$21</f>
        <v>224551556.85161442</v>
      </c>
      <c r="C116" s="28">
        <f>'Number of displacements'!C116*Assumptions!D$21</f>
        <v>630713854.22928464</v>
      </c>
      <c r="D116" s="28">
        <f>'Number of displacements'!D116*Assumptions!E$21</f>
        <v>471333569.59596384</v>
      </c>
      <c r="E116" s="28">
        <f>'Number of displacements'!E116*Assumptions!F$21</f>
        <v>299542536.97713208</v>
      </c>
      <c r="F116" s="28">
        <f>'Number of displacements'!F116*Assumptions!G$21</f>
        <v>178277113.37502444</v>
      </c>
      <c r="G116" s="28">
        <f>'Number of displacements'!G116*Assumptions!H$21</f>
        <v>65979677.423288651</v>
      </c>
      <c r="I116" s="28">
        <f t="shared" si="1"/>
        <v>1870398308.4523079</v>
      </c>
    </row>
    <row r="117" spans="1:9" x14ac:dyDescent="0.35">
      <c r="A117">
        <v>2137</v>
      </c>
      <c r="B117" s="28">
        <f>'Number of displacements'!B117*Assumptions!C$21</f>
        <v>231051201.83997077</v>
      </c>
      <c r="C117" s="28">
        <f>'Number of displacements'!C117*Assumptions!D$21</f>
        <v>648969867.23229063</v>
      </c>
      <c r="D117" s="28">
        <f>'Number of displacements'!D117*Assumptions!E$21</f>
        <v>484976320.13584495</v>
      </c>
      <c r="E117" s="28">
        <f>'Number of displacements'!E117*Assumptions!F$21</f>
        <v>308212795.94375992</v>
      </c>
      <c r="F117" s="28">
        <f>'Number of displacements'!F117*Assumptions!G$21</f>
        <v>183437344.56082878</v>
      </c>
      <c r="G117" s="28">
        <f>'Number of displacements'!G117*Assumptions!H$21</f>
        <v>67889459.237809896</v>
      </c>
      <c r="I117" s="28">
        <f t="shared" si="1"/>
        <v>1924536988.9505048</v>
      </c>
    </row>
    <row r="118" spans="1:9" x14ac:dyDescent="0.35">
      <c r="A118">
        <v>2138</v>
      </c>
      <c r="B118" s="28">
        <f>'Number of displacements'!B118*Assumptions!C$21</f>
        <v>237738979.05758879</v>
      </c>
      <c r="C118" s="28">
        <f>'Number of displacements'!C118*Assumptions!D$21</f>
        <v>667754300.54591906</v>
      </c>
      <c r="D118" s="28">
        <f>'Number of displacements'!D118*Assumptions!E$21</f>
        <v>499013960.10075259</v>
      </c>
      <c r="E118" s="28">
        <f>'Number of displacements'!E118*Assumptions!F$21</f>
        <v>317134015.56294501</v>
      </c>
      <c r="F118" s="28">
        <f>'Number of displacements'!F118*Assumptions!G$21</f>
        <v>188746938.64233434</v>
      </c>
      <c r="G118" s="28">
        <f>'Number of displacements'!G118*Assumptions!H$21</f>
        <v>69854519.688443258</v>
      </c>
      <c r="I118" s="28">
        <f t="shared" si="1"/>
        <v>1980242713.5979829</v>
      </c>
    </row>
    <row r="119" spans="1:9" x14ac:dyDescent="0.35">
      <c r="A119">
        <v>2139</v>
      </c>
      <c r="B119" s="28">
        <f>'Number of displacements'!B119*Assumptions!C$21</f>
        <v>244620333.99199119</v>
      </c>
      <c r="C119" s="28">
        <f>'Number of displacements'!C119*Assumptions!D$21</f>
        <v>687082449.2964741</v>
      </c>
      <c r="D119" s="28">
        <f>'Number of displacements'!D119*Assumptions!E$21</f>
        <v>513457919.56540245</v>
      </c>
      <c r="E119" s="28">
        <f>'Number of displacements'!E119*Assumptions!F$21</f>
        <v>326313459.89097124</v>
      </c>
      <c r="F119" s="28">
        <f>'Number of displacements'!F119*Assumptions!G$21</f>
        <v>194210218.92867374</v>
      </c>
      <c r="G119" s="28">
        <f>'Number of displacements'!G119*Assumptions!H$21</f>
        <v>71876458.815354139</v>
      </c>
      <c r="I119" s="28">
        <f t="shared" si="1"/>
        <v>2037560840.4888668</v>
      </c>
    </row>
    <row r="120" spans="1:9" x14ac:dyDescent="0.35">
      <c r="A120">
        <v>2140</v>
      </c>
      <c r="B120" s="28">
        <f>'Number of displacements'!B120*Assumptions!C$21</f>
        <v>251700869.75034159</v>
      </c>
      <c r="C120" s="28">
        <f>'Number of displacements'!C120*Assumptions!D$21</f>
        <v>706970051.32770145</v>
      </c>
      <c r="D120" s="28">
        <f>'Number of displacements'!D120*Assumptions!E$21</f>
        <v>528319959.4480316</v>
      </c>
      <c r="E120" s="28">
        <f>'Number of displacements'!E120*Assumptions!F$21</f>
        <v>335758603.24223775</v>
      </c>
      <c r="F120" s="28">
        <f>'Number of displacements'!F120*Assumptions!G$21</f>
        <v>199831633.86716595</v>
      </c>
      <c r="G120" s="28">
        <f>'Number of displacements'!G120*Assumptions!H$21</f>
        <v>73956922.971871778</v>
      </c>
      <c r="I120" s="28">
        <f t="shared" si="1"/>
        <v>2096538040.6073503</v>
      </c>
    </row>
    <row r="121" spans="1:9" x14ac:dyDescent="0.35">
      <c r="A121">
        <v>2141</v>
      </c>
      <c r="B121" s="28">
        <f>'Number of displacements'!B121*Assumptions!C$21</f>
        <v>258986351.62174451</v>
      </c>
      <c r="C121" s="28">
        <f>'Number of displacements'!C121*Assumptions!D$21</f>
        <v>727433300.01524699</v>
      </c>
      <c r="D121" s="28">
        <f>'Number of displacements'!D121*Assumptions!E$21</f>
        <v>543612181.0866648</v>
      </c>
      <c r="E121" s="28">
        <f>'Number of displacements'!E121*Assumptions!F$21</f>
        <v>345477136.27517962</v>
      </c>
      <c r="F121" s="28">
        <f>'Number of displacements'!F121*Assumptions!G$21</f>
        <v>205615760.66544089</v>
      </c>
      <c r="G121" s="28">
        <f>'Number of displacements'!G121*Assumptions!H$21</f>
        <v>76097606.165023834</v>
      </c>
      <c r="I121" s="28">
        <f t="shared" si="1"/>
        <v>2157222335.8293004</v>
      </c>
    </row>
    <row r="122" spans="1:9" x14ac:dyDescent="0.35">
      <c r="A122">
        <v>2142</v>
      </c>
      <c r="B122" s="28">
        <f>'Number of displacements'!B122*Assumptions!C$21</f>
        <v>266482711.7716023</v>
      </c>
      <c r="C122" s="28">
        <f>'Number of displacements'!C122*Assumptions!D$21</f>
        <v>748488857.45202756</v>
      </c>
      <c r="D122" s="28">
        <f>'Number of displacements'!D122*Assumptions!E$21</f>
        <v>559347036.09256542</v>
      </c>
      <c r="E122" s="28">
        <f>'Number of displacements'!E122*Assumptions!F$21</f>
        <v>355476972.25434631</v>
      </c>
      <c r="F122" s="28">
        <f>'Number of displacements'!F122*Assumptions!G$21</f>
        <v>211567309.01840702</v>
      </c>
      <c r="G122" s="28">
        <f>'Number of displacements'!G122*Assumptions!H$21</f>
        <v>78300251.434872717</v>
      </c>
      <c r="I122" s="28">
        <f t="shared" si="1"/>
        <v>2219663138.0238214</v>
      </c>
    </row>
    <row r="123" spans="1:9" x14ac:dyDescent="0.35">
      <c r="A123">
        <v>2143</v>
      </c>
      <c r="B123" s="28">
        <f>'Number of displacements'!B123*Assumptions!C$21</f>
        <v>274196054.07184947</v>
      </c>
      <c r="C123" s="28">
        <f>'Number of displacements'!C123*Assumptions!D$21</f>
        <v>770153868.01525164</v>
      </c>
      <c r="D123" s="28">
        <f>'Number of displacements'!D123*Assumptions!E$21</f>
        <v>575537336.48889458</v>
      </c>
      <c r="E123" s="28">
        <f>'Number of displacements'!E123*Assumptions!F$21</f>
        <v>365766253.49373603</v>
      </c>
      <c r="F123" s="28">
        <f>'Number of displacements'!F123*Assumptions!G$21</f>
        <v>217691124.94309562</v>
      </c>
      <c r="G123" s="28">
        <f>'Number of displacements'!G123*Assumptions!H$21</f>
        <v>80566652.273776814</v>
      </c>
      <c r="I123" s="28">
        <f t="shared" si="1"/>
        <v>2283911289.2866044</v>
      </c>
    </row>
    <row r="124" spans="1:9" x14ac:dyDescent="0.35">
      <c r="A124">
        <v>2144</v>
      </c>
      <c r="B124" s="28">
        <f>'Number of displacements'!B124*Assumptions!C$21</f>
        <v>282132659.07099831</v>
      </c>
      <c r="C124" s="28">
        <f>'Number of displacements'!C124*Assumptions!D$21</f>
        <v>792445972.32614005</v>
      </c>
      <c r="D124" s="28">
        <f>'Number of displacements'!D124*Assumptions!E$21</f>
        <v>592196265.14283371</v>
      </c>
      <c r="E124" s="28">
        <f>'Number of displacements'!E124*Assumptions!F$21</f>
        <v>376353357.98663163</v>
      </c>
      <c r="F124" s="28">
        <f>'Number of displacements'!F124*Assumptions!G$21</f>
        <v>223992194.72450456</v>
      </c>
      <c r="G124" s="28">
        <f>'Number of displacements'!G124*Assumptions!H$21</f>
        <v>82898654.08673209</v>
      </c>
      <c r="I124" s="28">
        <f t="shared" si="1"/>
        <v>2350019103.3378401</v>
      </c>
    </row>
    <row r="125" spans="1:9" x14ac:dyDescent="0.35">
      <c r="A125">
        <v>2145</v>
      </c>
      <c r="B125" s="28">
        <f>'Number of displacements'!B125*Assumptions!C$21</f>
        <v>290298989.1080429</v>
      </c>
      <c r="C125" s="28">
        <f>'Number of displacements'!C125*Assumptions!D$21</f>
        <v>815383321.61370873</v>
      </c>
      <c r="D125" s="28">
        <f>'Number of displacements'!D125*Assumptions!E$21</f>
        <v>609337386.49966514</v>
      </c>
      <c r="E125" s="28">
        <f>'Number of displacements'!E125*Assumptions!F$21</f>
        <v>387246906.22733849</v>
      </c>
      <c r="F125" s="28">
        <f>'Number of displacements'!F125*Assumptions!G$21</f>
        <v>230475648.97565517</v>
      </c>
      <c r="G125" s="28">
        <f>'Number of displacements'!G125*Assumptions!H$21</f>
        <v>85298155.693983778</v>
      </c>
      <c r="I125" s="28">
        <f t="shared" si="1"/>
        <v>2418040408.1183944</v>
      </c>
    </row>
    <row r="126" spans="1:9" x14ac:dyDescent="0.35">
      <c r="A126">
        <v>2146</v>
      </c>
      <c r="B126" s="28">
        <f>'Number of displacements'!B126*Assumptions!C$21</f>
        <v>298701693.57438439</v>
      </c>
      <c r="C126" s="28">
        <f>'Number of displacements'!C126*Assumptions!D$21</f>
        <v>838984592.49431098</v>
      </c>
      <c r="D126" s="28">
        <f>'Number of displacements'!D126*Assumptions!E$21</f>
        <v>626974657.62755072</v>
      </c>
      <c r="E126" s="28">
        <f>'Number of displacements'!E126*Assumptions!F$21</f>
        <v>398455768.23037624</v>
      </c>
      <c r="F126" s="28">
        <f>'Number of displacements'!F126*Assumptions!G$21</f>
        <v>237146766.81516632</v>
      </c>
      <c r="G126" s="28">
        <f>'Number of displacements'!G126*Assumptions!H$21</f>
        <v>87767110.877130434</v>
      </c>
      <c r="I126" s="28">
        <f t="shared" si="1"/>
        <v>2488030589.6189194</v>
      </c>
    </row>
    <row r="127" spans="1:9" x14ac:dyDescent="0.35">
      <c r="A127">
        <v>2147</v>
      </c>
      <c r="B127" s="28">
        <f>'Number of displacements'!B127*Assumptions!C$21</f>
        <v>307347614.32806337</v>
      </c>
      <c r="C127" s="28">
        <f>'Number of displacements'!C127*Assumptions!D$21</f>
        <v>863269002.17897546</v>
      </c>
      <c r="D127" s="28">
        <f>'Number of displacements'!D127*Assumptions!E$21</f>
        <v>645122439.58200037</v>
      </c>
      <c r="E127" s="28">
        <f>'Number of displacements'!E127*Assumptions!F$21</f>
        <v>409989070.75284153</v>
      </c>
      <c r="F127" s="28">
        <f>'Number of displacements'!F127*Assumptions!G$21</f>
        <v>244010980.16574958</v>
      </c>
      <c r="G127" s="28">
        <f>'Number of displacements'!G127*Assumptions!H$21</f>
        <v>90307529.969980553</v>
      </c>
      <c r="I127" s="28">
        <f t="shared" si="1"/>
        <v>2560046636.9776111</v>
      </c>
    </row>
    <row r="128" spans="1:9" x14ac:dyDescent="0.35">
      <c r="A128">
        <v>2148</v>
      </c>
      <c r="B128" s="28">
        <f>'Number of displacements'!B128*Assumptions!C$21</f>
        <v>316243791.26470673</v>
      </c>
      <c r="C128" s="28">
        <f>'Number of displacements'!C128*Assumptions!D$21</f>
        <v>888256324.12091947</v>
      </c>
      <c r="D128" s="28">
        <f>'Number of displacements'!D128*Assumptions!E$21</f>
        <v>663795509.09928823</v>
      </c>
      <c r="E128" s="28">
        <f>'Number of displacements'!E128*Assumptions!F$21</f>
        <v>421856204.72582269</v>
      </c>
      <c r="F128" s="28">
        <f>'Number of displacements'!F128*Assumptions!G$21</f>
        <v>251073878.17712373</v>
      </c>
      <c r="G128" s="28">
        <f>'Number of displacements'!G128*Assumptions!H$21</f>
        <v>92921481.495456278</v>
      </c>
      <c r="I128" s="28">
        <f t="shared" si="1"/>
        <v>2634147188.883317</v>
      </c>
    </row>
    <row r="129" spans="1:9" x14ac:dyDescent="0.35">
      <c r="A129">
        <v>2149</v>
      </c>
      <c r="B129" s="28">
        <f>'Number of displacements'!B129*Assumptions!C$21</f>
        <v>325397468.04972553</v>
      </c>
      <c r="C129" s="28">
        <f>'Number of displacements'!C129*Assumptions!D$21</f>
        <v>913966904.11597788</v>
      </c>
      <c r="D129" s="28">
        <f>'Number of displacements'!D129*Assumptions!E$21</f>
        <v>683009070.62833011</v>
      </c>
      <c r="E129" s="28">
        <f>'Number of displacements'!E129*Assumptions!F$21</f>
        <v>434066832.90091527</v>
      </c>
      <c r="F129" s="28">
        <f>'Number of displacements'!F129*Assumptions!G$21</f>
        <v>258341211.77695045</v>
      </c>
      <c r="G129" s="28">
        <f>'Number of displacements'!G129*Assumptions!H$21</f>
        <v>95611093.849877372</v>
      </c>
      <c r="I129" s="28">
        <f t="shared" si="1"/>
        <v>2710392581.3217764</v>
      </c>
    </row>
    <row r="130" spans="1:9" x14ac:dyDescent="0.35">
      <c r="A130">
        <v>2150</v>
      </c>
      <c r="B130" s="28">
        <f>'Number of displacements'!B130*Assumptions!C$21</f>
        <v>334816098.01643223</v>
      </c>
      <c r="C130" s="28">
        <f>'Number of displacements'!C130*Assumptions!D$21</f>
        <v>940421676.86906326</v>
      </c>
      <c r="D130" s="28">
        <f>'Number of displacements'!D130*Assumptions!E$21</f>
        <v>702778768.71082819</v>
      </c>
      <c r="E130" s="28">
        <f>'Number of displacements'!E130*Assumptions!F$21</f>
        <v>446630897.71806777</v>
      </c>
      <c r="F130" s="28">
        <f>'Number of displacements'!F130*Assumptions!G$21</f>
        <v>265818898.35349712</v>
      </c>
      <c r="G130" s="28">
        <f>'Number of displacements'!G130*Assumptions!H$21</f>
        <v>98378557.035996735</v>
      </c>
      <c r="I130" s="28">
        <f t="shared" si="1"/>
        <v>2788844896.7038851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29713-CA45-47F3-92D6-6FE3731CAC9D}">
  <sheetPr>
    <tabColor theme="1"/>
  </sheetPr>
  <dimension ref="A1:O130"/>
  <sheetViews>
    <sheetView workbookViewId="0">
      <selection activeCell="B3" sqref="B3"/>
    </sheetView>
  </sheetViews>
  <sheetFormatPr defaultColWidth="8.81640625" defaultRowHeight="14.5" x14ac:dyDescent="0.35"/>
  <cols>
    <col min="2" max="3" width="13.453125" bestFit="1" customWidth="1"/>
    <col min="4" max="7" width="12.453125" bestFit="1" customWidth="1"/>
    <col min="10" max="11" width="13.453125" bestFit="1" customWidth="1"/>
    <col min="12" max="15" width="12.453125" bestFit="1" customWidth="1"/>
  </cols>
  <sheetData>
    <row r="1" spans="1:15" x14ac:dyDescent="0.35">
      <c r="A1" t="s">
        <v>123</v>
      </c>
      <c r="I1" t="s">
        <v>108</v>
      </c>
    </row>
    <row r="2" spans="1:15" x14ac:dyDescent="0.3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I2" s="1" t="s">
        <v>0</v>
      </c>
      <c r="J2" s="1" t="s">
        <v>1</v>
      </c>
      <c r="K2" s="1" t="s">
        <v>2</v>
      </c>
      <c r="L2" s="1" t="s">
        <v>3</v>
      </c>
      <c r="M2" s="1" t="s">
        <v>4</v>
      </c>
      <c r="N2" s="1" t="s">
        <v>5</v>
      </c>
      <c r="O2" s="1" t="s">
        <v>6</v>
      </c>
    </row>
    <row r="3" spans="1:15" x14ac:dyDescent="0.35">
      <c r="A3">
        <v>2023</v>
      </c>
      <c r="B3" s="24">
        <v>100</v>
      </c>
      <c r="C3" s="24">
        <v>200</v>
      </c>
      <c r="D3" s="24">
        <v>130</v>
      </c>
      <c r="E3" s="24">
        <v>100</v>
      </c>
      <c r="F3" s="24">
        <v>80</v>
      </c>
      <c r="G3" s="24">
        <v>50</v>
      </c>
      <c r="I3">
        <v>2023</v>
      </c>
      <c r="J3" s="24">
        <v>100</v>
      </c>
      <c r="K3" s="24">
        <v>200</v>
      </c>
      <c r="L3" s="24">
        <v>130</v>
      </c>
      <c r="M3" s="24">
        <v>100</v>
      </c>
      <c r="N3" s="24">
        <v>80</v>
      </c>
      <c r="O3" s="24">
        <v>50</v>
      </c>
    </row>
    <row r="4" spans="1:15" x14ac:dyDescent="0.35">
      <c r="A4">
        <v>2024</v>
      </c>
      <c r="B4" s="24">
        <v>100</v>
      </c>
      <c r="C4" s="24">
        <v>200</v>
      </c>
      <c r="D4" s="24">
        <v>130</v>
      </c>
      <c r="E4" s="24">
        <v>100</v>
      </c>
      <c r="F4" s="24">
        <v>80</v>
      </c>
      <c r="G4" s="24">
        <v>50</v>
      </c>
      <c r="I4">
        <v>2024</v>
      </c>
      <c r="J4" s="24">
        <v>100</v>
      </c>
      <c r="K4" s="24">
        <v>200</v>
      </c>
      <c r="L4" s="24">
        <v>130</v>
      </c>
      <c r="M4" s="24">
        <v>100</v>
      </c>
      <c r="N4" s="24">
        <v>80</v>
      </c>
      <c r="O4" s="24">
        <v>50</v>
      </c>
    </row>
    <row r="5" spans="1:15" x14ac:dyDescent="0.35">
      <c r="A5">
        <v>2025</v>
      </c>
      <c r="B5" s="24">
        <v>100</v>
      </c>
      <c r="C5" s="24">
        <v>200</v>
      </c>
      <c r="D5" s="24">
        <v>130</v>
      </c>
      <c r="E5" s="24">
        <v>100</v>
      </c>
      <c r="F5" s="24">
        <v>80</v>
      </c>
      <c r="G5" s="24">
        <v>50</v>
      </c>
      <c r="I5">
        <v>2025</v>
      </c>
      <c r="J5" s="24">
        <v>100</v>
      </c>
      <c r="K5" s="24">
        <v>200</v>
      </c>
      <c r="L5" s="24">
        <v>130</v>
      </c>
      <c r="M5" s="24">
        <v>100</v>
      </c>
      <c r="N5" s="24">
        <v>80</v>
      </c>
      <c r="O5" s="24">
        <v>50</v>
      </c>
    </row>
    <row r="6" spans="1:15" x14ac:dyDescent="0.35">
      <c r="A6">
        <v>2026</v>
      </c>
      <c r="B6" s="24">
        <v>100</v>
      </c>
      <c r="C6" s="24">
        <v>200</v>
      </c>
      <c r="D6" s="24">
        <v>130</v>
      </c>
      <c r="E6" s="24">
        <v>100</v>
      </c>
      <c r="F6" s="24">
        <v>80</v>
      </c>
      <c r="G6" s="24">
        <v>50</v>
      </c>
      <c r="I6">
        <v>2026</v>
      </c>
      <c r="J6" s="24">
        <v>100</v>
      </c>
      <c r="K6" s="24">
        <v>200</v>
      </c>
      <c r="L6" s="24">
        <v>130</v>
      </c>
      <c r="M6" s="24">
        <v>100</v>
      </c>
      <c r="N6" s="24">
        <v>80</v>
      </c>
      <c r="O6" s="24">
        <v>50</v>
      </c>
    </row>
    <row r="7" spans="1:15" x14ac:dyDescent="0.35">
      <c r="A7">
        <v>2027</v>
      </c>
      <c r="B7" s="24">
        <v>100</v>
      </c>
      <c r="C7" s="24">
        <v>200</v>
      </c>
      <c r="D7" s="24">
        <v>130</v>
      </c>
      <c r="E7" s="24">
        <v>100</v>
      </c>
      <c r="F7" s="24">
        <v>80</v>
      </c>
      <c r="G7" s="24">
        <v>50</v>
      </c>
      <c r="I7">
        <v>2027</v>
      </c>
      <c r="J7" s="24">
        <v>100</v>
      </c>
      <c r="K7" s="24">
        <v>200</v>
      </c>
      <c r="L7" s="24">
        <v>130</v>
      </c>
      <c r="M7" s="24">
        <v>100</v>
      </c>
      <c r="N7" s="24">
        <v>80</v>
      </c>
      <c r="O7" s="24">
        <v>50</v>
      </c>
    </row>
    <row r="8" spans="1:15" x14ac:dyDescent="0.35">
      <c r="A8">
        <v>2028</v>
      </c>
      <c r="B8" s="24">
        <v>100</v>
      </c>
      <c r="C8" s="24">
        <v>200</v>
      </c>
      <c r="D8" s="24">
        <v>130</v>
      </c>
      <c r="E8" s="24">
        <v>100</v>
      </c>
      <c r="F8" s="24">
        <v>80</v>
      </c>
      <c r="G8" s="24">
        <v>50</v>
      </c>
      <c r="I8">
        <v>2028</v>
      </c>
      <c r="J8" s="24">
        <v>100</v>
      </c>
      <c r="K8" s="24">
        <v>200</v>
      </c>
      <c r="L8" s="24">
        <v>130</v>
      </c>
      <c r="M8" s="24">
        <v>100</v>
      </c>
      <c r="N8" s="24">
        <v>80</v>
      </c>
      <c r="O8" s="24">
        <v>50</v>
      </c>
    </row>
    <row r="9" spans="1:15" x14ac:dyDescent="0.35">
      <c r="A9">
        <v>2029</v>
      </c>
      <c r="B9" s="24">
        <v>100</v>
      </c>
      <c r="C9" s="24">
        <v>200</v>
      </c>
      <c r="D9" s="24">
        <v>130</v>
      </c>
      <c r="E9" s="24">
        <v>100</v>
      </c>
      <c r="F9" s="24">
        <v>80</v>
      </c>
      <c r="G9" s="24">
        <v>50</v>
      </c>
      <c r="I9">
        <v>2029</v>
      </c>
      <c r="J9" s="24">
        <v>100</v>
      </c>
      <c r="K9" s="24">
        <v>200</v>
      </c>
      <c r="L9" s="24">
        <v>130</v>
      </c>
      <c r="M9" s="24">
        <v>100</v>
      </c>
      <c r="N9" s="24">
        <v>80</v>
      </c>
      <c r="O9" s="24">
        <v>50</v>
      </c>
    </row>
    <row r="10" spans="1:15" x14ac:dyDescent="0.35">
      <c r="A10">
        <v>2030</v>
      </c>
      <c r="B10" s="24">
        <v>100</v>
      </c>
      <c r="C10" s="24">
        <v>200</v>
      </c>
      <c r="D10" s="24">
        <v>130</v>
      </c>
      <c r="E10" s="24">
        <v>100</v>
      </c>
      <c r="F10" s="24">
        <v>80</v>
      </c>
      <c r="G10" s="24">
        <v>50</v>
      </c>
      <c r="I10">
        <v>2030</v>
      </c>
      <c r="J10" s="24">
        <v>100</v>
      </c>
      <c r="K10" s="24">
        <v>200</v>
      </c>
      <c r="L10" s="24">
        <v>130</v>
      </c>
      <c r="M10" s="24">
        <v>100</v>
      </c>
      <c r="N10" s="24">
        <v>80</v>
      </c>
      <c r="O10" s="24">
        <v>50</v>
      </c>
    </row>
    <row r="11" spans="1:15" x14ac:dyDescent="0.35">
      <c r="A11">
        <v>2031</v>
      </c>
      <c r="B11" s="24">
        <v>100</v>
      </c>
      <c r="C11" s="24">
        <v>200</v>
      </c>
      <c r="D11" s="24">
        <v>130</v>
      </c>
      <c r="E11" s="24">
        <v>100</v>
      </c>
      <c r="F11" s="24">
        <v>80</v>
      </c>
      <c r="G11" s="24">
        <v>50</v>
      </c>
      <c r="I11">
        <v>2031</v>
      </c>
      <c r="J11" s="24">
        <v>100</v>
      </c>
      <c r="K11" s="24">
        <v>200</v>
      </c>
      <c r="L11" s="24">
        <v>130</v>
      </c>
      <c r="M11" s="24">
        <v>100</v>
      </c>
      <c r="N11" s="24">
        <v>80</v>
      </c>
      <c r="O11" s="24">
        <v>50</v>
      </c>
    </row>
    <row r="12" spans="1:15" x14ac:dyDescent="0.35">
      <c r="A12">
        <v>2032</v>
      </c>
      <c r="B12" s="24">
        <v>100</v>
      </c>
      <c r="C12" s="24">
        <v>200</v>
      </c>
      <c r="D12" s="24">
        <v>130</v>
      </c>
      <c r="E12" s="24">
        <v>100</v>
      </c>
      <c r="F12" s="24">
        <v>80</v>
      </c>
      <c r="G12" s="24">
        <v>50</v>
      </c>
      <c r="I12">
        <v>2032</v>
      </c>
      <c r="J12" s="24">
        <v>100</v>
      </c>
      <c r="K12" s="24">
        <v>200</v>
      </c>
      <c r="L12" s="24">
        <v>130</v>
      </c>
      <c r="M12" s="24">
        <v>100</v>
      </c>
      <c r="N12" s="24">
        <v>80</v>
      </c>
      <c r="O12" s="24">
        <v>50</v>
      </c>
    </row>
    <row r="13" spans="1:15" x14ac:dyDescent="0.35">
      <c r="A13">
        <v>2033</v>
      </c>
      <c r="B13" s="24">
        <v>100</v>
      </c>
      <c r="C13" s="24">
        <v>200</v>
      </c>
      <c r="D13" s="24">
        <v>130</v>
      </c>
      <c r="E13" s="24">
        <v>100</v>
      </c>
      <c r="F13" s="24">
        <v>80</v>
      </c>
      <c r="G13" s="24">
        <v>50</v>
      </c>
      <c r="I13">
        <v>2033</v>
      </c>
      <c r="J13" s="24">
        <v>100</v>
      </c>
      <c r="K13" s="24">
        <v>200</v>
      </c>
      <c r="L13" s="24">
        <v>130</v>
      </c>
      <c r="M13" s="24">
        <v>100</v>
      </c>
      <c r="N13" s="24">
        <v>80</v>
      </c>
      <c r="O13" s="24">
        <v>50</v>
      </c>
    </row>
    <row r="14" spans="1:15" x14ac:dyDescent="0.35">
      <c r="A14">
        <v>2034</v>
      </c>
      <c r="B14" s="24">
        <v>100</v>
      </c>
      <c r="C14" s="24">
        <v>200</v>
      </c>
      <c r="D14" s="24">
        <v>130</v>
      </c>
      <c r="E14" s="24">
        <v>100</v>
      </c>
      <c r="F14" s="24">
        <v>80</v>
      </c>
      <c r="G14" s="24">
        <v>50</v>
      </c>
      <c r="I14">
        <v>2034</v>
      </c>
      <c r="J14" s="24">
        <v>100</v>
      </c>
      <c r="K14" s="24">
        <v>200</v>
      </c>
      <c r="L14" s="24">
        <v>130</v>
      </c>
      <c r="M14" s="24">
        <v>100</v>
      </c>
      <c r="N14" s="24">
        <v>80</v>
      </c>
      <c r="O14" s="24">
        <v>50</v>
      </c>
    </row>
    <row r="15" spans="1:15" x14ac:dyDescent="0.35">
      <c r="A15">
        <v>2035</v>
      </c>
      <c r="B15" s="24">
        <v>100</v>
      </c>
      <c r="C15" s="24">
        <v>200</v>
      </c>
      <c r="D15" s="24">
        <v>130</v>
      </c>
      <c r="E15" s="24">
        <v>100</v>
      </c>
      <c r="F15" s="24">
        <v>80</v>
      </c>
      <c r="G15" s="24">
        <v>50</v>
      </c>
      <c r="I15">
        <v>2035</v>
      </c>
      <c r="J15" s="24">
        <v>100</v>
      </c>
      <c r="K15" s="24">
        <v>200</v>
      </c>
      <c r="L15" s="24">
        <v>130</v>
      </c>
      <c r="M15" s="24">
        <v>100</v>
      </c>
      <c r="N15" s="24">
        <v>80</v>
      </c>
      <c r="O15" s="24">
        <v>50</v>
      </c>
    </row>
    <row r="16" spans="1:15" x14ac:dyDescent="0.35">
      <c r="A16">
        <v>2036</v>
      </c>
      <c r="B16" s="24">
        <v>100</v>
      </c>
      <c r="C16" s="24">
        <v>200</v>
      </c>
      <c r="D16" s="24">
        <v>130</v>
      </c>
      <c r="E16" s="24">
        <v>100</v>
      </c>
      <c r="F16" s="24">
        <v>80</v>
      </c>
      <c r="G16" s="24">
        <v>50</v>
      </c>
      <c r="I16">
        <v>2036</v>
      </c>
      <c r="J16" s="24">
        <v>100</v>
      </c>
      <c r="K16" s="24">
        <v>200</v>
      </c>
      <c r="L16" s="24">
        <v>130</v>
      </c>
      <c r="M16" s="24">
        <v>100</v>
      </c>
      <c r="N16" s="24">
        <v>80</v>
      </c>
      <c r="O16" s="24">
        <v>50</v>
      </c>
    </row>
    <row r="17" spans="1:15" x14ac:dyDescent="0.35">
      <c r="A17">
        <v>2037</v>
      </c>
      <c r="B17" s="24">
        <v>100</v>
      </c>
      <c r="C17" s="24">
        <v>200</v>
      </c>
      <c r="D17" s="24">
        <v>130</v>
      </c>
      <c r="E17" s="24">
        <v>100</v>
      </c>
      <c r="F17" s="24">
        <v>80</v>
      </c>
      <c r="G17" s="24">
        <v>50</v>
      </c>
      <c r="I17">
        <v>2037</v>
      </c>
      <c r="J17" s="24">
        <v>100</v>
      </c>
      <c r="K17" s="24">
        <v>200</v>
      </c>
      <c r="L17" s="24">
        <v>130</v>
      </c>
      <c r="M17" s="24">
        <v>100</v>
      </c>
      <c r="N17" s="24">
        <v>80</v>
      </c>
      <c r="O17" s="24">
        <v>50</v>
      </c>
    </row>
    <row r="18" spans="1:15" x14ac:dyDescent="0.35">
      <c r="A18">
        <v>2038</v>
      </c>
      <c r="B18" s="24">
        <v>100</v>
      </c>
      <c r="C18" s="24">
        <v>200</v>
      </c>
      <c r="D18" s="24">
        <v>130</v>
      </c>
      <c r="E18" s="24">
        <v>100</v>
      </c>
      <c r="F18" s="24">
        <v>80</v>
      </c>
      <c r="G18" s="24">
        <v>50</v>
      </c>
      <c r="I18">
        <v>2038</v>
      </c>
      <c r="J18" s="24">
        <v>100</v>
      </c>
      <c r="K18" s="24">
        <v>200</v>
      </c>
      <c r="L18" s="24">
        <v>130</v>
      </c>
      <c r="M18" s="24">
        <v>100</v>
      </c>
      <c r="N18" s="24">
        <v>80</v>
      </c>
      <c r="O18" s="24">
        <v>50</v>
      </c>
    </row>
    <row r="19" spans="1:15" x14ac:dyDescent="0.35">
      <c r="A19">
        <v>2039</v>
      </c>
      <c r="B19" s="24">
        <v>100</v>
      </c>
      <c r="C19" s="24">
        <v>200</v>
      </c>
      <c r="D19" s="24">
        <v>130</v>
      </c>
      <c r="E19" s="24">
        <v>100</v>
      </c>
      <c r="F19" s="24">
        <v>80</v>
      </c>
      <c r="G19" s="24">
        <v>50</v>
      </c>
      <c r="I19">
        <v>2039</v>
      </c>
      <c r="J19" s="24">
        <v>100</v>
      </c>
      <c r="K19" s="24">
        <v>200</v>
      </c>
      <c r="L19" s="24">
        <v>130</v>
      </c>
      <c r="M19" s="24">
        <v>100</v>
      </c>
      <c r="N19" s="24">
        <v>80</v>
      </c>
      <c r="O19" s="24">
        <v>50</v>
      </c>
    </row>
    <row r="20" spans="1:15" x14ac:dyDescent="0.35">
      <c r="A20">
        <v>2040</v>
      </c>
      <c r="B20" s="24">
        <v>100</v>
      </c>
      <c r="C20" s="24">
        <v>200</v>
      </c>
      <c r="D20" s="24">
        <v>130</v>
      </c>
      <c r="E20" s="24">
        <v>100</v>
      </c>
      <c r="F20" s="24">
        <v>80</v>
      </c>
      <c r="G20" s="24">
        <v>50</v>
      </c>
      <c r="I20">
        <v>2040</v>
      </c>
      <c r="J20" s="24">
        <v>100</v>
      </c>
      <c r="K20" s="24">
        <v>200</v>
      </c>
      <c r="L20" s="24">
        <v>130</v>
      </c>
      <c r="M20" s="24">
        <v>100</v>
      </c>
      <c r="N20" s="24">
        <v>80</v>
      </c>
      <c r="O20" s="24">
        <v>50</v>
      </c>
    </row>
    <row r="21" spans="1:15" x14ac:dyDescent="0.35">
      <c r="A21">
        <v>2041</v>
      </c>
      <c r="B21" s="24">
        <v>100</v>
      </c>
      <c r="C21" s="24">
        <v>200</v>
      </c>
      <c r="D21" s="24">
        <v>130</v>
      </c>
      <c r="E21" s="24">
        <v>100</v>
      </c>
      <c r="F21" s="24">
        <v>80</v>
      </c>
      <c r="G21" s="24">
        <v>50</v>
      </c>
      <c r="I21">
        <v>2041</v>
      </c>
      <c r="J21" s="24">
        <v>100</v>
      </c>
      <c r="K21" s="24">
        <v>200</v>
      </c>
      <c r="L21" s="24">
        <v>130</v>
      </c>
      <c r="M21" s="24">
        <v>100</v>
      </c>
      <c r="N21" s="24">
        <v>80</v>
      </c>
      <c r="O21" s="24">
        <v>50</v>
      </c>
    </row>
    <row r="22" spans="1:15" x14ac:dyDescent="0.35">
      <c r="A22">
        <v>2042</v>
      </c>
      <c r="B22" s="24">
        <v>100</v>
      </c>
      <c r="C22" s="24">
        <v>200</v>
      </c>
      <c r="D22" s="24">
        <v>130</v>
      </c>
      <c r="E22" s="24">
        <v>100</v>
      </c>
      <c r="F22" s="24">
        <v>80</v>
      </c>
      <c r="G22" s="24">
        <v>50</v>
      </c>
      <c r="I22">
        <v>2042</v>
      </c>
      <c r="J22" s="24">
        <v>100</v>
      </c>
      <c r="K22" s="24">
        <v>200</v>
      </c>
      <c r="L22" s="24">
        <v>130</v>
      </c>
      <c r="M22" s="24">
        <v>100</v>
      </c>
      <c r="N22" s="24">
        <v>80</v>
      </c>
      <c r="O22" s="24">
        <v>50</v>
      </c>
    </row>
    <row r="23" spans="1:15" x14ac:dyDescent="0.35">
      <c r="A23">
        <v>2043</v>
      </c>
      <c r="B23" s="24">
        <v>100</v>
      </c>
      <c r="C23" s="24">
        <v>200</v>
      </c>
      <c r="D23" s="24">
        <v>130</v>
      </c>
      <c r="E23" s="24">
        <v>100</v>
      </c>
      <c r="F23" s="24">
        <v>80</v>
      </c>
      <c r="G23" s="24">
        <v>50</v>
      </c>
      <c r="I23">
        <v>2043</v>
      </c>
      <c r="J23" s="24">
        <v>100</v>
      </c>
      <c r="K23" s="24">
        <v>200</v>
      </c>
      <c r="L23" s="24">
        <v>130</v>
      </c>
      <c r="M23" s="24">
        <v>100</v>
      </c>
      <c r="N23" s="24">
        <v>80</v>
      </c>
      <c r="O23" s="24">
        <v>50</v>
      </c>
    </row>
    <row r="24" spans="1:15" x14ac:dyDescent="0.35">
      <c r="A24">
        <v>2044</v>
      </c>
      <c r="B24" s="24">
        <v>100</v>
      </c>
      <c r="C24" s="24">
        <v>200</v>
      </c>
      <c r="D24" s="24">
        <v>130</v>
      </c>
      <c r="E24" s="24">
        <v>100</v>
      </c>
      <c r="F24" s="24">
        <v>80</v>
      </c>
      <c r="G24" s="24">
        <v>50</v>
      </c>
      <c r="I24">
        <v>2044</v>
      </c>
      <c r="J24" s="24">
        <v>100</v>
      </c>
      <c r="K24" s="24">
        <v>200</v>
      </c>
      <c r="L24" s="24">
        <v>130</v>
      </c>
      <c r="M24" s="24">
        <v>100</v>
      </c>
      <c r="N24" s="24">
        <v>80</v>
      </c>
      <c r="O24" s="24">
        <v>50</v>
      </c>
    </row>
    <row r="25" spans="1:15" x14ac:dyDescent="0.35">
      <c r="A25">
        <v>2045</v>
      </c>
      <c r="B25" s="24">
        <v>100</v>
      </c>
      <c r="C25" s="24">
        <v>200</v>
      </c>
      <c r="D25" s="24">
        <v>130</v>
      </c>
      <c r="E25" s="24">
        <v>100</v>
      </c>
      <c r="F25" s="24">
        <v>80</v>
      </c>
      <c r="G25" s="24">
        <v>50</v>
      </c>
      <c r="I25">
        <v>2045</v>
      </c>
      <c r="J25" s="24">
        <v>100</v>
      </c>
      <c r="K25" s="24">
        <v>200</v>
      </c>
      <c r="L25" s="24">
        <v>130</v>
      </c>
      <c r="M25" s="24">
        <v>100</v>
      </c>
      <c r="N25" s="24">
        <v>80</v>
      </c>
      <c r="O25" s="24">
        <v>50</v>
      </c>
    </row>
    <row r="26" spans="1:15" x14ac:dyDescent="0.35">
      <c r="A26">
        <v>2046</v>
      </c>
      <c r="B26" s="24">
        <v>100</v>
      </c>
      <c r="C26" s="24">
        <v>200</v>
      </c>
      <c r="D26" s="24">
        <v>130</v>
      </c>
      <c r="E26" s="24">
        <v>100</v>
      </c>
      <c r="F26" s="24">
        <v>80</v>
      </c>
      <c r="G26" s="24">
        <v>50</v>
      </c>
      <c r="I26">
        <v>2046</v>
      </c>
      <c r="J26" s="24">
        <v>100</v>
      </c>
      <c r="K26" s="24">
        <v>200</v>
      </c>
      <c r="L26" s="24">
        <v>130</v>
      </c>
      <c r="M26" s="24">
        <v>100</v>
      </c>
      <c r="N26" s="24">
        <v>80</v>
      </c>
      <c r="O26" s="24">
        <v>50</v>
      </c>
    </row>
    <row r="27" spans="1:15" x14ac:dyDescent="0.35">
      <c r="A27">
        <v>2047</v>
      </c>
      <c r="B27" s="24">
        <v>100</v>
      </c>
      <c r="C27" s="24">
        <v>200</v>
      </c>
      <c r="D27" s="24">
        <v>130</v>
      </c>
      <c r="E27" s="24">
        <v>100</v>
      </c>
      <c r="F27" s="24">
        <v>80</v>
      </c>
      <c r="G27" s="24">
        <v>50</v>
      </c>
      <c r="I27">
        <v>2047</v>
      </c>
      <c r="J27" s="24">
        <v>100</v>
      </c>
      <c r="K27" s="24">
        <v>200</v>
      </c>
      <c r="L27" s="24">
        <v>130</v>
      </c>
      <c r="M27" s="24">
        <v>100</v>
      </c>
      <c r="N27" s="24">
        <v>80</v>
      </c>
      <c r="O27" s="24">
        <v>50</v>
      </c>
    </row>
    <row r="28" spans="1:15" x14ac:dyDescent="0.35">
      <c r="A28">
        <v>2048</v>
      </c>
      <c r="B28" s="24">
        <v>100</v>
      </c>
      <c r="C28" s="24">
        <v>200</v>
      </c>
      <c r="D28" s="24">
        <v>130</v>
      </c>
      <c r="E28" s="24">
        <v>100</v>
      </c>
      <c r="F28" s="24">
        <v>80</v>
      </c>
      <c r="G28" s="24">
        <v>50</v>
      </c>
      <c r="I28">
        <v>2048</v>
      </c>
      <c r="J28" s="24">
        <v>100</v>
      </c>
      <c r="K28" s="24">
        <v>200</v>
      </c>
      <c r="L28" s="24">
        <v>130</v>
      </c>
      <c r="M28" s="24">
        <v>100</v>
      </c>
      <c r="N28" s="24">
        <v>80</v>
      </c>
      <c r="O28" s="24">
        <v>50</v>
      </c>
    </row>
    <row r="29" spans="1:15" x14ac:dyDescent="0.35">
      <c r="A29">
        <v>2049</v>
      </c>
      <c r="B29" s="24">
        <v>100</v>
      </c>
      <c r="C29" s="24">
        <v>200</v>
      </c>
      <c r="D29" s="24">
        <v>130</v>
      </c>
      <c r="E29" s="24">
        <v>100</v>
      </c>
      <c r="F29" s="24">
        <v>80</v>
      </c>
      <c r="G29" s="24">
        <v>50</v>
      </c>
      <c r="I29">
        <v>2049</v>
      </c>
      <c r="J29" s="24">
        <v>100</v>
      </c>
      <c r="K29" s="24">
        <v>200</v>
      </c>
      <c r="L29" s="24">
        <v>130</v>
      </c>
      <c r="M29" s="24">
        <v>100</v>
      </c>
      <c r="N29" s="24">
        <v>80</v>
      </c>
      <c r="O29" s="24">
        <v>50</v>
      </c>
    </row>
    <row r="30" spans="1:15" x14ac:dyDescent="0.35">
      <c r="A30">
        <v>2050</v>
      </c>
      <c r="B30" s="24">
        <v>100</v>
      </c>
      <c r="C30" s="24">
        <v>200</v>
      </c>
      <c r="D30" s="24">
        <v>130</v>
      </c>
      <c r="E30" s="24">
        <v>100</v>
      </c>
      <c r="F30" s="24">
        <v>80</v>
      </c>
      <c r="G30" s="24">
        <v>50</v>
      </c>
      <c r="I30">
        <v>2050</v>
      </c>
      <c r="J30" s="24">
        <v>100</v>
      </c>
      <c r="K30" s="24">
        <v>200</v>
      </c>
      <c r="L30" s="24">
        <v>130</v>
      </c>
      <c r="M30" s="24">
        <v>100</v>
      </c>
      <c r="N30" s="24">
        <v>80</v>
      </c>
      <c r="O30" s="24">
        <v>50</v>
      </c>
    </row>
    <row r="31" spans="1:15" x14ac:dyDescent="0.35">
      <c r="A31">
        <v>2051</v>
      </c>
      <c r="B31" s="24">
        <v>100</v>
      </c>
      <c r="C31" s="24">
        <v>200</v>
      </c>
      <c r="D31" s="24">
        <v>130</v>
      </c>
      <c r="E31" s="24">
        <v>100</v>
      </c>
      <c r="F31" s="24">
        <v>80</v>
      </c>
      <c r="G31" s="24">
        <v>50</v>
      </c>
      <c r="I31">
        <v>2051</v>
      </c>
      <c r="J31" s="24">
        <v>100</v>
      </c>
      <c r="K31" s="24">
        <v>200</v>
      </c>
      <c r="L31" s="24">
        <v>130</v>
      </c>
      <c r="M31" s="24">
        <v>100</v>
      </c>
      <c r="N31" s="24">
        <v>80</v>
      </c>
      <c r="O31" s="24">
        <v>50</v>
      </c>
    </row>
    <row r="32" spans="1:15" x14ac:dyDescent="0.35">
      <c r="A32">
        <v>2052</v>
      </c>
      <c r="B32" s="24">
        <v>100</v>
      </c>
      <c r="C32" s="24">
        <v>200</v>
      </c>
      <c r="D32" s="24">
        <v>130</v>
      </c>
      <c r="E32" s="24">
        <v>100</v>
      </c>
      <c r="F32" s="24">
        <v>80</v>
      </c>
      <c r="G32" s="24">
        <v>50</v>
      </c>
      <c r="I32">
        <v>2052</v>
      </c>
      <c r="J32" s="24">
        <v>100</v>
      </c>
      <c r="K32" s="24">
        <v>200</v>
      </c>
      <c r="L32" s="24">
        <v>130</v>
      </c>
      <c r="M32" s="24">
        <v>100</v>
      </c>
      <c r="N32" s="24">
        <v>80</v>
      </c>
      <c r="O32" s="24">
        <v>50</v>
      </c>
    </row>
    <row r="33" spans="1:15" x14ac:dyDescent="0.35">
      <c r="A33">
        <v>2053</v>
      </c>
      <c r="B33" s="24">
        <v>100</v>
      </c>
      <c r="C33" s="24">
        <v>200</v>
      </c>
      <c r="D33" s="24">
        <v>130</v>
      </c>
      <c r="E33" s="24">
        <v>100</v>
      </c>
      <c r="F33" s="24">
        <v>80</v>
      </c>
      <c r="G33" s="24">
        <v>50</v>
      </c>
      <c r="I33">
        <v>2053</v>
      </c>
      <c r="J33" s="24">
        <v>100</v>
      </c>
      <c r="K33" s="24">
        <v>200</v>
      </c>
      <c r="L33" s="24">
        <v>130</v>
      </c>
      <c r="M33" s="24">
        <v>100</v>
      </c>
      <c r="N33" s="24">
        <v>80</v>
      </c>
      <c r="O33" s="24">
        <v>50</v>
      </c>
    </row>
    <row r="34" spans="1:15" x14ac:dyDescent="0.35">
      <c r="A34">
        <v>2054</v>
      </c>
      <c r="B34" s="24">
        <v>100</v>
      </c>
      <c r="C34" s="24">
        <v>200</v>
      </c>
      <c r="D34" s="24">
        <v>130</v>
      </c>
      <c r="E34" s="24">
        <v>100</v>
      </c>
      <c r="F34" s="24">
        <v>80</v>
      </c>
      <c r="G34" s="24">
        <v>50</v>
      </c>
      <c r="I34">
        <v>2054</v>
      </c>
      <c r="J34" s="24">
        <v>100</v>
      </c>
      <c r="K34" s="24">
        <v>200</v>
      </c>
      <c r="L34" s="24">
        <v>130</v>
      </c>
      <c r="M34" s="24">
        <v>100</v>
      </c>
      <c r="N34" s="24">
        <v>80</v>
      </c>
      <c r="O34" s="24">
        <v>50</v>
      </c>
    </row>
    <row r="35" spans="1:15" x14ac:dyDescent="0.35">
      <c r="A35">
        <v>2055</v>
      </c>
      <c r="B35" s="24">
        <v>100</v>
      </c>
      <c r="C35" s="24">
        <v>200</v>
      </c>
      <c r="D35" s="24">
        <v>130</v>
      </c>
      <c r="E35" s="24">
        <v>100</v>
      </c>
      <c r="F35" s="24">
        <v>80</v>
      </c>
      <c r="G35" s="24">
        <v>50</v>
      </c>
      <c r="I35">
        <v>2055</v>
      </c>
      <c r="J35" s="24">
        <v>100</v>
      </c>
      <c r="K35" s="24">
        <v>200</v>
      </c>
      <c r="L35" s="24">
        <v>130</v>
      </c>
      <c r="M35" s="24">
        <v>100</v>
      </c>
      <c r="N35" s="24">
        <v>80</v>
      </c>
      <c r="O35" s="24">
        <v>50</v>
      </c>
    </row>
    <row r="36" spans="1:15" x14ac:dyDescent="0.35">
      <c r="A36">
        <v>2056</v>
      </c>
      <c r="B36" s="24">
        <v>100</v>
      </c>
      <c r="C36" s="24">
        <v>200</v>
      </c>
      <c r="D36" s="24">
        <v>130</v>
      </c>
      <c r="E36" s="24">
        <v>100</v>
      </c>
      <c r="F36" s="24">
        <v>80</v>
      </c>
      <c r="G36" s="24">
        <v>50</v>
      </c>
      <c r="I36">
        <v>2056</v>
      </c>
      <c r="J36" s="24">
        <v>100</v>
      </c>
      <c r="K36" s="24">
        <v>200</v>
      </c>
      <c r="L36" s="24">
        <v>130</v>
      </c>
      <c r="M36" s="24">
        <v>100</v>
      </c>
      <c r="N36" s="24">
        <v>80</v>
      </c>
      <c r="O36" s="24">
        <v>50</v>
      </c>
    </row>
    <row r="37" spans="1:15" x14ac:dyDescent="0.35">
      <c r="A37">
        <v>2057</v>
      </c>
      <c r="B37" s="24">
        <v>100</v>
      </c>
      <c r="C37" s="24">
        <v>200</v>
      </c>
      <c r="D37" s="24">
        <v>130</v>
      </c>
      <c r="E37" s="24">
        <v>100</v>
      </c>
      <c r="F37" s="24">
        <v>80</v>
      </c>
      <c r="G37" s="24">
        <v>50</v>
      </c>
      <c r="I37">
        <v>2057</v>
      </c>
      <c r="J37" s="24">
        <v>100</v>
      </c>
      <c r="K37" s="24">
        <v>200</v>
      </c>
      <c r="L37" s="24">
        <v>130</v>
      </c>
      <c r="M37" s="24">
        <v>100</v>
      </c>
      <c r="N37" s="24">
        <v>80</v>
      </c>
      <c r="O37" s="24">
        <v>50</v>
      </c>
    </row>
    <row r="38" spans="1:15" x14ac:dyDescent="0.35">
      <c r="A38">
        <v>2058</v>
      </c>
      <c r="B38" s="24">
        <v>100</v>
      </c>
      <c r="C38" s="24">
        <v>200</v>
      </c>
      <c r="D38" s="24">
        <v>130</v>
      </c>
      <c r="E38" s="24">
        <v>100</v>
      </c>
      <c r="F38" s="24">
        <v>80</v>
      </c>
      <c r="G38" s="24">
        <v>50</v>
      </c>
      <c r="I38">
        <v>2058</v>
      </c>
      <c r="J38" s="24">
        <v>100</v>
      </c>
      <c r="K38" s="24">
        <v>200</v>
      </c>
      <c r="L38" s="24">
        <v>130</v>
      </c>
      <c r="M38" s="24">
        <v>100</v>
      </c>
      <c r="N38" s="24">
        <v>80</v>
      </c>
      <c r="O38" s="24">
        <v>50</v>
      </c>
    </row>
    <row r="39" spans="1:15" x14ac:dyDescent="0.35">
      <c r="A39">
        <v>2059</v>
      </c>
      <c r="B39" s="24">
        <v>100</v>
      </c>
      <c r="C39" s="24">
        <v>200</v>
      </c>
      <c r="D39" s="24">
        <v>130</v>
      </c>
      <c r="E39" s="24">
        <v>100</v>
      </c>
      <c r="F39" s="24">
        <v>80</v>
      </c>
      <c r="G39" s="24">
        <v>50</v>
      </c>
      <c r="I39">
        <v>2059</v>
      </c>
      <c r="J39" s="24">
        <v>100</v>
      </c>
      <c r="K39" s="24">
        <v>200</v>
      </c>
      <c r="L39" s="24">
        <v>130</v>
      </c>
      <c r="M39" s="24">
        <v>100</v>
      </c>
      <c r="N39" s="24">
        <v>80</v>
      </c>
      <c r="O39" s="24">
        <v>50</v>
      </c>
    </row>
    <row r="40" spans="1:15" x14ac:dyDescent="0.35">
      <c r="A40">
        <v>2060</v>
      </c>
      <c r="B40" s="24">
        <v>100</v>
      </c>
      <c r="C40" s="24">
        <v>200</v>
      </c>
      <c r="D40" s="24">
        <v>130</v>
      </c>
      <c r="E40" s="24">
        <v>100</v>
      </c>
      <c r="F40" s="24">
        <v>80</v>
      </c>
      <c r="G40" s="24">
        <v>50</v>
      </c>
      <c r="I40">
        <v>2060</v>
      </c>
      <c r="J40" s="24">
        <v>100</v>
      </c>
      <c r="K40" s="24">
        <v>200</v>
      </c>
      <c r="L40" s="24">
        <v>130</v>
      </c>
      <c r="M40" s="24">
        <v>100</v>
      </c>
      <c r="N40" s="24">
        <v>80</v>
      </c>
      <c r="O40" s="24">
        <v>50</v>
      </c>
    </row>
    <row r="41" spans="1:15" x14ac:dyDescent="0.35">
      <c r="A41">
        <v>2061</v>
      </c>
      <c r="B41" s="24">
        <v>100</v>
      </c>
      <c r="C41" s="24">
        <v>200</v>
      </c>
      <c r="D41" s="24">
        <v>130</v>
      </c>
      <c r="E41" s="24">
        <v>100</v>
      </c>
      <c r="F41" s="24">
        <v>80</v>
      </c>
      <c r="G41" s="24">
        <v>50</v>
      </c>
      <c r="I41">
        <v>2061</v>
      </c>
      <c r="J41" s="24">
        <v>100</v>
      </c>
      <c r="K41" s="24">
        <v>200</v>
      </c>
      <c r="L41" s="24">
        <v>130</v>
      </c>
      <c r="M41" s="24">
        <v>100</v>
      </c>
      <c r="N41" s="24">
        <v>80</v>
      </c>
      <c r="O41" s="24">
        <v>50</v>
      </c>
    </row>
    <row r="42" spans="1:15" x14ac:dyDescent="0.35">
      <c r="A42">
        <v>2062</v>
      </c>
      <c r="B42" s="24">
        <v>100</v>
      </c>
      <c r="C42" s="24">
        <v>200</v>
      </c>
      <c r="D42" s="24">
        <v>130</v>
      </c>
      <c r="E42" s="24">
        <v>100</v>
      </c>
      <c r="F42" s="24">
        <v>80</v>
      </c>
      <c r="G42" s="24">
        <v>50</v>
      </c>
      <c r="I42">
        <v>2062</v>
      </c>
      <c r="J42" s="24">
        <v>100</v>
      </c>
      <c r="K42" s="24">
        <v>200</v>
      </c>
      <c r="L42" s="24">
        <v>130</v>
      </c>
      <c r="M42" s="24">
        <v>100</v>
      </c>
      <c r="N42" s="24">
        <v>80</v>
      </c>
      <c r="O42" s="24">
        <v>50</v>
      </c>
    </row>
    <row r="43" spans="1:15" x14ac:dyDescent="0.35">
      <c r="A43">
        <v>2063</v>
      </c>
      <c r="B43" s="24">
        <v>100</v>
      </c>
      <c r="C43" s="24">
        <v>200</v>
      </c>
      <c r="D43" s="24">
        <v>130</v>
      </c>
      <c r="E43" s="24">
        <v>100</v>
      </c>
      <c r="F43" s="24">
        <v>80</v>
      </c>
      <c r="G43" s="24">
        <v>50</v>
      </c>
      <c r="I43">
        <v>2063</v>
      </c>
      <c r="J43" s="24">
        <v>100</v>
      </c>
      <c r="K43" s="24">
        <v>200</v>
      </c>
      <c r="L43" s="24">
        <v>130</v>
      </c>
      <c r="M43" s="24">
        <v>100</v>
      </c>
      <c r="N43" s="24">
        <v>80</v>
      </c>
      <c r="O43" s="24">
        <v>50</v>
      </c>
    </row>
    <row r="44" spans="1:15" x14ac:dyDescent="0.35">
      <c r="A44">
        <v>2064</v>
      </c>
      <c r="B44" s="24">
        <v>100</v>
      </c>
      <c r="C44" s="24">
        <v>200</v>
      </c>
      <c r="D44" s="24">
        <v>130</v>
      </c>
      <c r="E44" s="24">
        <v>100</v>
      </c>
      <c r="F44" s="24">
        <v>80</v>
      </c>
      <c r="G44" s="24">
        <v>50</v>
      </c>
      <c r="I44">
        <v>2064</v>
      </c>
      <c r="J44" s="24">
        <v>100</v>
      </c>
      <c r="K44" s="24">
        <v>200</v>
      </c>
      <c r="L44" s="24">
        <v>130</v>
      </c>
      <c r="M44" s="24">
        <v>100</v>
      </c>
      <c r="N44" s="24">
        <v>80</v>
      </c>
      <c r="O44" s="24">
        <v>50</v>
      </c>
    </row>
    <row r="45" spans="1:15" x14ac:dyDescent="0.35">
      <c r="A45">
        <v>2065</v>
      </c>
      <c r="B45" s="24">
        <v>100</v>
      </c>
      <c r="C45" s="24">
        <v>200</v>
      </c>
      <c r="D45" s="24">
        <v>130</v>
      </c>
      <c r="E45" s="24">
        <v>100</v>
      </c>
      <c r="F45" s="24">
        <v>80</v>
      </c>
      <c r="G45" s="24">
        <v>50</v>
      </c>
      <c r="I45">
        <v>2065</v>
      </c>
      <c r="J45" s="24">
        <v>100</v>
      </c>
      <c r="K45" s="24">
        <v>200</v>
      </c>
      <c r="L45" s="24">
        <v>130</v>
      </c>
      <c r="M45" s="24">
        <v>100</v>
      </c>
      <c r="N45" s="24">
        <v>80</v>
      </c>
      <c r="O45" s="24">
        <v>50</v>
      </c>
    </row>
    <row r="46" spans="1:15" x14ac:dyDescent="0.35">
      <c r="A46">
        <v>2066</v>
      </c>
      <c r="B46" s="24">
        <v>100</v>
      </c>
      <c r="C46" s="24">
        <v>200</v>
      </c>
      <c r="D46" s="24">
        <v>130</v>
      </c>
      <c r="E46" s="24">
        <v>100</v>
      </c>
      <c r="F46" s="24">
        <v>80</v>
      </c>
      <c r="G46" s="24">
        <v>50</v>
      </c>
      <c r="I46">
        <v>2066</v>
      </c>
      <c r="J46" s="24">
        <v>100</v>
      </c>
      <c r="K46" s="24">
        <v>200</v>
      </c>
      <c r="L46" s="24">
        <v>130</v>
      </c>
      <c r="M46" s="24">
        <v>100</v>
      </c>
      <c r="N46" s="24">
        <v>80</v>
      </c>
      <c r="O46" s="24">
        <v>50</v>
      </c>
    </row>
    <row r="47" spans="1:15" x14ac:dyDescent="0.35">
      <c r="A47">
        <v>2067</v>
      </c>
      <c r="B47" s="24">
        <v>100</v>
      </c>
      <c r="C47" s="24">
        <v>200</v>
      </c>
      <c r="D47" s="24">
        <v>130</v>
      </c>
      <c r="E47" s="24">
        <v>100</v>
      </c>
      <c r="F47" s="24">
        <v>80</v>
      </c>
      <c r="G47" s="24">
        <v>50</v>
      </c>
      <c r="I47">
        <v>2067</v>
      </c>
      <c r="J47" s="24">
        <v>100</v>
      </c>
      <c r="K47" s="24">
        <v>200</v>
      </c>
      <c r="L47" s="24">
        <v>130</v>
      </c>
      <c r="M47" s="24">
        <v>100</v>
      </c>
      <c r="N47" s="24">
        <v>80</v>
      </c>
      <c r="O47" s="24">
        <v>50</v>
      </c>
    </row>
    <row r="48" spans="1:15" x14ac:dyDescent="0.35">
      <c r="A48">
        <v>2068</v>
      </c>
      <c r="B48" s="24">
        <v>100</v>
      </c>
      <c r="C48" s="24">
        <v>200</v>
      </c>
      <c r="D48" s="24">
        <v>130</v>
      </c>
      <c r="E48" s="24">
        <v>100</v>
      </c>
      <c r="F48" s="24">
        <v>80</v>
      </c>
      <c r="G48" s="24">
        <v>50</v>
      </c>
      <c r="I48">
        <v>2068</v>
      </c>
      <c r="J48" s="24">
        <v>100</v>
      </c>
      <c r="K48" s="24">
        <v>200</v>
      </c>
      <c r="L48" s="24">
        <v>130</v>
      </c>
      <c r="M48" s="24">
        <v>100</v>
      </c>
      <c r="N48" s="24">
        <v>80</v>
      </c>
      <c r="O48" s="24">
        <v>50</v>
      </c>
    </row>
    <row r="49" spans="1:15" x14ac:dyDescent="0.35">
      <c r="A49">
        <v>2069</v>
      </c>
      <c r="B49" s="24">
        <v>100</v>
      </c>
      <c r="C49" s="24">
        <v>200</v>
      </c>
      <c r="D49" s="24">
        <v>130</v>
      </c>
      <c r="E49" s="24">
        <v>100</v>
      </c>
      <c r="F49" s="24">
        <v>80</v>
      </c>
      <c r="G49" s="24">
        <v>50</v>
      </c>
      <c r="I49">
        <v>2069</v>
      </c>
      <c r="J49" s="24">
        <v>100</v>
      </c>
      <c r="K49" s="24">
        <v>200</v>
      </c>
      <c r="L49" s="24">
        <v>130</v>
      </c>
      <c r="M49" s="24">
        <v>100</v>
      </c>
      <c r="N49" s="24">
        <v>80</v>
      </c>
      <c r="O49" s="24">
        <v>50</v>
      </c>
    </row>
    <row r="50" spans="1:15" x14ac:dyDescent="0.35">
      <c r="A50">
        <v>2070</v>
      </c>
      <c r="B50" s="24">
        <v>100</v>
      </c>
      <c r="C50" s="24">
        <v>200</v>
      </c>
      <c r="D50" s="24">
        <v>130</v>
      </c>
      <c r="E50" s="24">
        <v>100</v>
      </c>
      <c r="F50" s="24">
        <v>80</v>
      </c>
      <c r="G50" s="24">
        <v>50</v>
      </c>
      <c r="I50">
        <v>2070</v>
      </c>
      <c r="J50" s="24">
        <v>100</v>
      </c>
      <c r="K50" s="24">
        <v>200</v>
      </c>
      <c r="L50" s="24">
        <v>130</v>
      </c>
      <c r="M50" s="24">
        <v>100</v>
      </c>
      <c r="N50" s="24">
        <v>80</v>
      </c>
      <c r="O50" s="24">
        <v>50</v>
      </c>
    </row>
    <row r="51" spans="1:15" x14ac:dyDescent="0.35">
      <c r="A51">
        <v>2071</v>
      </c>
      <c r="B51" s="24">
        <v>100</v>
      </c>
      <c r="C51" s="24">
        <v>200</v>
      </c>
      <c r="D51" s="24">
        <v>130</v>
      </c>
      <c r="E51" s="24">
        <v>100</v>
      </c>
      <c r="F51" s="24">
        <v>80</v>
      </c>
      <c r="G51" s="24">
        <v>50</v>
      </c>
      <c r="I51">
        <v>2071</v>
      </c>
      <c r="J51" s="24">
        <v>100</v>
      </c>
      <c r="K51" s="24">
        <v>200</v>
      </c>
      <c r="L51" s="24">
        <v>130</v>
      </c>
      <c r="M51" s="24">
        <v>100</v>
      </c>
      <c r="N51" s="24">
        <v>80</v>
      </c>
      <c r="O51" s="24">
        <v>50</v>
      </c>
    </row>
    <row r="52" spans="1:15" x14ac:dyDescent="0.35">
      <c r="A52">
        <v>2072</v>
      </c>
      <c r="B52" s="24">
        <v>100</v>
      </c>
      <c r="C52" s="24">
        <v>200</v>
      </c>
      <c r="D52" s="24">
        <v>130</v>
      </c>
      <c r="E52" s="24">
        <v>100</v>
      </c>
      <c r="F52" s="24">
        <v>80</v>
      </c>
      <c r="G52" s="24">
        <v>50</v>
      </c>
      <c r="I52">
        <v>2072</v>
      </c>
      <c r="J52" s="24">
        <v>100</v>
      </c>
      <c r="K52" s="24">
        <v>200</v>
      </c>
      <c r="L52" s="24">
        <v>130</v>
      </c>
      <c r="M52" s="24">
        <v>100</v>
      </c>
      <c r="N52" s="24">
        <v>80</v>
      </c>
      <c r="O52" s="24">
        <v>50</v>
      </c>
    </row>
    <row r="53" spans="1:15" x14ac:dyDescent="0.35">
      <c r="A53">
        <v>2073</v>
      </c>
      <c r="B53" s="24">
        <v>100</v>
      </c>
      <c r="C53" s="24">
        <v>200</v>
      </c>
      <c r="D53" s="24">
        <v>130</v>
      </c>
      <c r="E53" s="24">
        <v>100</v>
      </c>
      <c r="F53" s="24">
        <v>80</v>
      </c>
      <c r="G53" s="24">
        <v>50</v>
      </c>
      <c r="I53">
        <v>2073</v>
      </c>
      <c r="J53" s="24">
        <v>100</v>
      </c>
      <c r="K53" s="24">
        <v>200</v>
      </c>
      <c r="L53" s="24">
        <v>130</v>
      </c>
      <c r="M53" s="24">
        <v>100</v>
      </c>
      <c r="N53" s="24">
        <v>80</v>
      </c>
      <c r="O53" s="24">
        <v>50</v>
      </c>
    </row>
    <row r="54" spans="1:15" x14ac:dyDescent="0.35">
      <c r="A54">
        <v>2074</v>
      </c>
      <c r="B54" s="24">
        <v>100</v>
      </c>
      <c r="C54" s="24">
        <v>200</v>
      </c>
      <c r="D54" s="24">
        <v>130</v>
      </c>
      <c r="E54" s="24">
        <v>100</v>
      </c>
      <c r="F54" s="24">
        <v>80</v>
      </c>
      <c r="G54" s="24">
        <v>50</v>
      </c>
      <c r="I54">
        <v>2074</v>
      </c>
      <c r="J54" s="24">
        <v>100</v>
      </c>
      <c r="K54" s="24">
        <v>200</v>
      </c>
      <c r="L54" s="24">
        <v>130</v>
      </c>
      <c r="M54" s="24">
        <v>100</v>
      </c>
      <c r="N54" s="24">
        <v>80</v>
      </c>
      <c r="O54" s="24">
        <v>50</v>
      </c>
    </row>
    <row r="55" spans="1:15" x14ac:dyDescent="0.35">
      <c r="A55">
        <v>2075</v>
      </c>
      <c r="B55" s="24">
        <v>100</v>
      </c>
      <c r="C55" s="24">
        <v>200</v>
      </c>
      <c r="D55" s="24">
        <v>130</v>
      </c>
      <c r="E55" s="24">
        <v>100</v>
      </c>
      <c r="F55" s="24">
        <v>80</v>
      </c>
      <c r="G55" s="24">
        <v>50</v>
      </c>
      <c r="I55">
        <v>2075</v>
      </c>
      <c r="J55" s="24">
        <v>100</v>
      </c>
      <c r="K55" s="24">
        <v>200</v>
      </c>
      <c r="L55" s="24">
        <v>130</v>
      </c>
      <c r="M55" s="24">
        <v>100</v>
      </c>
      <c r="N55" s="24">
        <v>80</v>
      </c>
      <c r="O55" s="24">
        <v>50</v>
      </c>
    </row>
    <row r="56" spans="1:15" x14ac:dyDescent="0.35">
      <c r="A56">
        <v>2076</v>
      </c>
      <c r="B56" s="24">
        <v>100</v>
      </c>
      <c r="C56" s="24">
        <v>200</v>
      </c>
      <c r="D56" s="24">
        <v>130</v>
      </c>
      <c r="E56" s="24">
        <v>100</v>
      </c>
      <c r="F56" s="24">
        <v>80</v>
      </c>
      <c r="G56" s="24">
        <v>50</v>
      </c>
      <c r="I56">
        <v>2076</v>
      </c>
      <c r="J56" s="24">
        <v>100</v>
      </c>
      <c r="K56" s="24">
        <v>200</v>
      </c>
      <c r="L56" s="24">
        <v>130</v>
      </c>
      <c r="M56" s="24">
        <v>100</v>
      </c>
      <c r="N56" s="24">
        <v>80</v>
      </c>
      <c r="O56" s="24">
        <v>50</v>
      </c>
    </row>
    <row r="57" spans="1:15" x14ac:dyDescent="0.35">
      <c r="A57">
        <v>2077</v>
      </c>
      <c r="B57" s="24">
        <v>100</v>
      </c>
      <c r="C57" s="24">
        <v>200</v>
      </c>
      <c r="D57" s="24">
        <v>130</v>
      </c>
      <c r="E57" s="24">
        <v>100</v>
      </c>
      <c r="F57" s="24">
        <v>80</v>
      </c>
      <c r="G57" s="24">
        <v>50</v>
      </c>
      <c r="I57">
        <v>2077</v>
      </c>
      <c r="J57" s="24">
        <v>100</v>
      </c>
      <c r="K57" s="24">
        <v>200</v>
      </c>
      <c r="L57" s="24">
        <v>130</v>
      </c>
      <c r="M57" s="24">
        <v>100</v>
      </c>
      <c r="N57" s="24">
        <v>80</v>
      </c>
      <c r="O57" s="24">
        <v>50</v>
      </c>
    </row>
    <row r="58" spans="1:15" x14ac:dyDescent="0.35">
      <c r="A58">
        <v>2078</v>
      </c>
      <c r="B58" s="24">
        <v>100</v>
      </c>
      <c r="C58" s="24">
        <v>200</v>
      </c>
      <c r="D58" s="24">
        <v>130</v>
      </c>
      <c r="E58" s="24">
        <v>100</v>
      </c>
      <c r="F58" s="24">
        <v>80</v>
      </c>
      <c r="G58" s="24">
        <v>50</v>
      </c>
      <c r="I58">
        <v>2078</v>
      </c>
      <c r="J58" s="24">
        <v>100</v>
      </c>
      <c r="K58" s="24">
        <v>200</v>
      </c>
      <c r="L58" s="24">
        <v>130</v>
      </c>
      <c r="M58" s="24">
        <v>100</v>
      </c>
      <c r="N58" s="24">
        <v>80</v>
      </c>
      <c r="O58" s="24">
        <v>50</v>
      </c>
    </row>
    <row r="59" spans="1:15" x14ac:dyDescent="0.35">
      <c r="A59">
        <v>2079</v>
      </c>
      <c r="B59" s="24">
        <v>100</v>
      </c>
      <c r="C59" s="24">
        <v>200</v>
      </c>
      <c r="D59" s="24">
        <v>130</v>
      </c>
      <c r="E59" s="24">
        <v>100</v>
      </c>
      <c r="F59" s="24">
        <v>80</v>
      </c>
      <c r="G59" s="24">
        <v>50</v>
      </c>
      <c r="I59">
        <v>2079</v>
      </c>
      <c r="J59" s="24">
        <v>100</v>
      </c>
      <c r="K59" s="24">
        <v>200</v>
      </c>
      <c r="L59" s="24">
        <v>130</v>
      </c>
      <c r="M59" s="24">
        <v>100</v>
      </c>
      <c r="N59" s="24">
        <v>80</v>
      </c>
      <c r="O59" s="24">
        <v>50</v>
      </c>
    </row>
    <row r="60" spans="1:15" x14ac:dyDescent="0.35">
      <c r="A60">
        <v>2080</v>
      </c>
      <c r="B60" s="24">
        <v>100</v>
      </c>
      <c r="C60" s="24">
        <v>200</v>
      </c>
      <c r="D60" s="24">
        <v>130</v>
      </c>
      <c r="E60" s="24">
        <v>100</v>
      </c>
      <c r="F60" s="24">
        <v>80</v>
      </c>
      <c r="G60" s="24">
        <v>50</v>
      </c>
      <c r="I60">
        <v>2080</v>
      </c>
      <c r="J60" s="24">
        <v>100</v>
      </c>
      <c r="K60" s="24">
        <v>200</v>
      </c>
      <c r="L60" s="24">
        <v>130</v>
      </c>
      <c r="M60" s="24">
        <v>100</v>
      </c>
      <c r="N60" s="24">
        <v>80</v>
      </c>
      <c r="O60" s="24">
        <v>50</v>
      </c>
    </row>
    <row r="61" spans="1:15" x14ac:dyDescent="0.35">
      <c r="A61">
        <v>2081</v>
      </c>
      <c r="B61" s="24">
        <v>100</v>
      </c>
      <c r="C61" s="24">
        <v>200</v>
      </c>
      <c r="D61" s="24">
        <v>130</v>
      </c>
      <c r="E61" s="24">
        <v>100</v>
      </c>
      <c r="F61" s="24">
        <v>80</v>
      </c>
      <c r="G61" s="24">
        <v>50</v>
      </c>
      <c r="I61">
        <v>2081</v>
      </c>
      <c r="J61" s="24">
        <v>100</v>
      </c>
      <c r="K61" s="24">
        <v>200</v>
      </c>
      <c r="L61" s="24">
        <v>130</v>
      </c>
      <c r="M61" s="24">
        <v>100</v>
      </c>
      <c r="N61" s="24">
        <v>80</v>
      </c>
      <c r="O61" s="24">
        <v>50</v>
      </c>
    </row>
    <row r="62" spans="1:15" x14ac:dyDescent="0.35">
      <c r="A62">
        <v>2082</v>
      </c>
      <c r="B62" s="24">
        <v>100</v>
      </c>
      <c r="C62" s="24">
        <v>200</v>
      </c>
      <c r="D62" s="24">
        <v>130</v>
      </c>
      <c r="E62" s="24">
        <v>100</v>
      </c>
      <c r="F62" s="24">
        <v>80</v>
      </c>
      <c r="G62" s="24">
        <v>50</v>
      </c>
      <c r="I62">
        <v>2082</v>
      </c>
      <c r="J62" s="24">
        <v>100</v>
      </c>
      <c r="K62" s="24">
        <v>200</v>
      </c>
      <c r="L62" s="24">
        <v>130</v>
      </c>
      <c r="M62" s="24">
        <v>100</v>
      </c>
      <c r="N62" s="24">
        <v>80</v>
      </c>
      <c r="O62" s="24">
        <v>50</v>
      </c>
    </row>
    <row r="63" spans="1:15" x14ac:dyDescent="0.35">
      <c r="A63">
        <v>2083</v>
      </c>
      <c r="B63" s="24">
        <v>100</v>
      </c>
      <c r="C63" s="24">
        <v>200</v>
      </c>
      <c r="D63" s="24">
        <v>130</v>
      </c>
      <c r="E63" s="24">
        <v>100</v>
      </c>
      <c r="F63" s="24">
        <v>80</v>
      </c>
      <c r="G63" s="24">
        <v>50</v>
      </c>
      <c r="I63">
        <v>2083</v>
      </c>
      <c r="J63" s="24">
        <v>100</v>
      </c>
      <c r="K63" s="24">
        <v>200</v>
      </c>
      <c r="L63" s="24">
        <v>130</v>
      </c>
      <c r="M63" s="24">
        <v>100</v>
      </c>
      <c r="N63" s="24">
        <v>80</v>
      </c>
      <c r="O63" s="24">
        <v>50</v>
      </c>
    </row>
    <row r="64" spans="1:15" x14ac:dyDescent="0.35">
      <c r="A64">
        <v>2084</v>
      </c>
      <c r="B64" s="24">
        <v>100</v>
      </c>
      <c r="C64" s="24">
        <v>200</v>
      </c>
      <c r="D64" s="24">
        <v>130</v>
      </c>
      <c r="E64" s="24">
        <v>100</v>
      </c>
      <c r="F64" s="24">
        <v>80</v>
      </c>
      <c r="G64" s="24">
        <v>50</v>
      </c>
      <c r="I64">
        <v>2084</v>
      </c>
      <c r="J64" s="24">
        <v>100</v>
      </c>
      <c r="K64" s="24">
        <v>200</v>
      </c>
      <c r="L64" s="24">
        <v>130</v>
      </c>
      <c r="M64" s="24">
        <v>100</v>
      </c>
      <c r="N64" s="24">
        <v>80</v>
      </c>
      <c r="O64" s="24">
        <v>50</v>
      </c>
    </row>
    <row r="65" spans="1:15" x14ac:dyDescent="0.35">
      <c r="A65">
        <v>2085</v>
      </c>
      <c r="B65" s="24">
        <v>100</v>
      </c>
      <c r="C65" s="24">
        <v>200</v>
      </c>
      <c r="D65" s="24">
        <v>130</v>
      </c>
      <c r="E65" s="24">
        <v>100</v>
      </c>
      <c r="F65" s="24">
        <v>80</v>
      </c>
      <c r="G65" s="24">
        <v>50</v>
      </c>
      <c r="I65">
        <v>2085</v>
      </c>
      <c r="J65" s="24">
        <v>100</v>
      </c>
      <c r="K65" s="24">
        <v>200</v>
      </c>
      <c r="L65" s="24">
        <v>130</v>
      </c>
      <c r="M65" s="24">
        <v>100</v>
      </c>
      <c r="N65" s="24">
        <v>80</v>
      </c>
      <c r="O65" s="24">
        <v>50</v>
      </c>
    </row>
    <row r="66" spans="1:15" x14ac:dyDescent="0.35">
      <c r="A66">
        <v>2086</v>
      </c>
      <c r="B66" s="24">
        <v>100</v>
      </c>
      <c r="C66" s="24">
        <v>200</v>
      </c>
      <c r="D66" s="24">
        <v>130</v>
      </c>
      <c r="E66" s="24">
        <v>100</v>
      </c>
      <c r="F66" s="24">
        <v>80</v>
      </c>
      <c r="G66" s="24">
        <v>50</v>
      </c>
      <c r="I66">
        <v>2086</v>
      </c>
      <c r="J66" s="24">
        <v>100</v>
      </c>
      <c r="K66" s="24">
        <v>200</v>
      </c>
      <c r="L66" s="24">
        <v>130</v>
      </c>
      <c r="M66" s="24">
        <v>100</v>
      </c>
      <c r="N66" s="24">
        <v>80</v>
      </c>
      <c r="O66" s="24">
        <v>50</v>
      </c>
    </row>
    <row r="67" spans="1:15" x14ac:dyDescent="0.35">
      <c r="A67">
        <v>2087</v>
      </c>
      <c r="B67" s="24">
        <v>100</v>
      </c>
      <c r="C67" s="24">
        <v>200</v>
      </c>
      <c r="D67" s="24">
        <v>130</v>
      </c>
      <c r="E67" s="24">
        <v>100</v>
      </c>
      <c r="F67" s="24">
        <v>80</v>
      </c>
      <c r="G67" s="24">
        <v>50</v>
      </c>
      <c r="I67">
        <v>2087</v>
      </c>
      <c r="J67" s="24">
        <v>100</v>
      </c>
      <c r="K67" s="24">
        <v>200</v>
      </c>
      <c r="L67" s="24">
        <v>130</v>
      </c>
      <c r="M67" s="24">
        <v>100</v>
      </c>
      <c r="N67" s="24">
        <v>80</v>
      </c>
      <c r="O67" s="24">
        <v>50</v>
      </c>
    </row>
    <row r="68" spans="1:15" x14ac:dyDescent="0.35">
      <c r="A68">
        <v>2088</v>
      </c>
      <c r="B68" s="24">
        <v>100</v>
      </c>
      <c r="C68" s="24">
        <v>200</v>
      </c>
      <c r="D68" s="24">
        <v>130</v>
      </c>
      <c r="E68" s="24">
        <v>100</v>
      </c>
      <c r="F68" s="24">
        <v>80</v>
      </c>
      <c r="G68" s="24">
        <v>50</v>
      </c>
      <c r="I68">
        <v>2088</v>
      </c>
      <c r="J68" s="24">
        <v>100</v>
      </c>
      <c r="K68" s="24">
        <v>200</v>
      </c>
      <c r="L68" s="24">
        <v>130</v>
      </c>
      <c r="M68" s="24">
        <v>100</v>
      </c>
      <c r="N68" s="24">
        <v>80</v>
      </c>
      <c r="O68" s="24">
        <v>50</v>
      </c>
    </row>
    <row r="69" spans="1:15" x14ac:dyDescent="0.35">
      <c r="A69">
        <v>2089</v>
      </c>
      <c r="B69" s="24">
        <v>100</v>
      </c>
      <c r="C69" s="24">
        <v>200</v>
      </c>
      <c r="D69" s="24">
        <v>130</v>
      </c>
      <c r="E69" s="24">
        <v>100</v>
      </c>
      <c r="F69" s="24">
        <v>80</v>
      </c>
      <c r="G69" s="24">
        <v>50</v>
      </c>
      <c r="I69">
        <v>2089</v>
      </c>
      <c r="J69" s="24">
        <v>100</v>
      </c>
      <c r="K69" s="24">
        <v>200</v>
      </c>
      <c r="L69" s="24">
        <v>130</v>
      </c>
      <c r="M69" s="24">
        <v>100</v>
      </c>
      <c r="N69" s="24">
        <v>80</v>
      </c>
      <c r="O69" s="24">
        <v>50</v>
      </c>
    </row>
    <row r="70" spans="1:15" x14ac:dyDescent="0.35">
      <c r="A70">
        <v>2090</v>
      </c>
      <c r="B70" s="24">
        <v>100</v>
      </c>
      <c r="C70" s="24">
        <v>200</v>
      </c>
      <c r="D70" s="24">
        <v>130</v>
      </c>
      <c r="E70" s="24">
        <v>100</v>
      </c>
      <c r="F70" s="24">
        <v>80</v>
      </c>
      <c r="G70" s="24">
        <v>50</v>
      </c>
      <c r="I70">
        <v>2090</v>
      </c>
      <c r="J70" s="24">
        <v>100</v>
      </c>
      <c r="K70" s="24">
        <v>200</v>
      </c>
      <c r="L70" s="24">
        <v>130</v>
      </c>
      <c r="M70" s="24">
        <v>100</v>
      </c>
      <c r="N70" s="24">
        <v>80</v>
      </c>
      <c r="O70" s="24">
        <v>50</v>
      </c>
    </row>
    <row r="71" spans="1:15" x14ac:dyDescent="0.35">
      <c r="A71">
        <v>2091</v>
      </c>
      <c r="B71" s="24">
        <v>100</v>
      </c>
      <c r="C71" s="24">
        <v>200</v>
      </c>
      <c r="D71" s="24">
        <v>130</v>
      </c>
      <c r="E71" s="24">
        <v>100</v>
      </c>
      <c r="F71" s="24">
        <v>80</v>
      </c>
      <c r="G71" s="24">
        <v>50</v>
      </c>
      <c r="I71">
        <v>2091</v>
      </c>
      <c r="J71" s="24">
        <v>100</v>
      </c>
      <c r="K71" s="24">
        <v>200</v>
      </c>
      <c r="L71" s="24">
        <v>130</v>
      </c>
      <c r="M71" s="24">
        <v>100</v>
      </c>
      <c r="N71" s="24">
        <v>80</v>
      </c>
      <c r="O71" s="24">
        <v>50</v>
      </c>
    </row>
    <row r="72" spans="1:15" x14ac:dyDescent="0.35">
      <c r="A72">
        <v>2092</v>
      </c>
      <c r="B72" s="24">
        <v>100</v>
      </c>
      <c r="C72" s="24">
        <v>200</v>
      </c>
      <c r="D72" s="24">
        <v>130</v>
      </c>
      <c r="E72" s="24">
        <v>100</v>
      </c>
      <c r="F72" s="24">
        <v>80</v>
      </c>
      <c r="G72" s="24">
        <v>50</v>
      </c>
      <c r="I72">
        <v>2092</v>
      </c>
      <c r="J72" s="24">
        <v>100</v>
      </c>
      <c r="K72" s="24">
        <v>200</v>
      </c>
      <c r="L72" s="24">
        <v>130</v>
      </c>
      <c r="M72" s="24">
        <v>100</v>
      </c>
      <c r="N72" s="24">
        <v>80</v>
      </c>
      <c r="O72" s="24">
        <v>50</v>
      </c>
    </row>
    <row r="73" spans="1:15" x14ac:dyDescent="0.35">
      <c r="A73">
        <v>2093</v>
      </c>
      <c r="B73" s="24">
        <v>100</v>
      </c>
      <c r="C73" s="24">
        <v>200</v>
      </c>
      <c r="D73" s="24">
        <v>130</v>
      </c>
      <c r="E73" s="24">
        <v>100</v>
      </c>
      <c r="F73" s="24">
        <v>80</v>
      </c>
      <c r="G73" s="24">
        <v>50</v>
      </c>
      <c r="I73">
        <v>2093</v>
      </c>
      <c r="J73" s="24">
        <v>100</v>
      </c>
      <c r="K73" s="24">
        <v>200</v>
      </c>
      <c r="L73" s="24">
        <v>130</v>
      </c>
      <c r="M73" s="24">
        <v>100</v>
      </c>
      <c r="N73" s="24">
        <v>80</v>
      </c>
      <c r="O73" s="24">
        <v>50</v>
      </c>
    </row>
    <row r="74" spans="1:15" x14ac:dyDescent="0.35">
      <c r="A74">
        <v>2094</v>
      </c>
      <c r="B74" s="24">
        <v>100</v>
      </c>
      <c r="C74" s="24">
        <v>200</v>
      </c>
      <c r="D74" s="24">
        <v>130</v>
      </c>
      <c r="E74" s="24">
        <v>100</v>
      </c>
      <c r="F74" s="24">
        <v>80</v>
      </c>
      <c r="G74" s="24">
        <v>50</v>
      </c>
      <c r="I74">
        <v>2094</v>
      </c>
      <c r="J74" s="24">
        <v>100</v>
      </c>
      <c r="K74" s="24">
        <v>200</v>
      </c>
      <c r="L74" s="24">
        <v>130</v>
      </c>
      <c r="M74" s="24">
        <v>100</v>
      </c>
      <c r="N74" s="24">
        <v>80</v>
      </c>
      <c r="O74" s="24">
        <v>50</v>
      </c>
    </row>
    <row r="75" spans="1:15" x14ac:dyDescent="0.35">
      <c r="A75">
        <v>2095</v>
      </c>
      <c r="B75" s="24">
        <v>100</v>
      </c>
      <c r="C75" s="24">
        <v>200</v>
      </c>
      <c r="D75" s="24">
        <v>130</v>
      </c>
      <c r="E75" s="24">
        <v>100</v>
      </c>
      <c r="F75" s="24">
        <v>80</v>
      </c>
      <c r="G75" s="24">
        <v>50</v>
      </c>
      <c r="I75">
        <v>2095</v>
      </c>
      <c r="J75" s="24">
        <v>100</v>
      </c>
      <c r="K75" s="24">
        <v>200</v>
      </c>
      <c r="L75" s="24">
        <v>130</v>
      </c>
      <c r="M75" s="24">
        <v>100</v>
      </c>
      <c r="N75" s="24">
        <v>80</v>
      </c>
      <c r="O75" s="24">
        <v>50</v>
      </c>
    </row>
    <row r="76" spans="1:15" x14ac:dyDescent="0.35">
      <c r="A76">
        <v>2096</v>
      </c>
      <c r="B76" s="24">
        <v>100</v>
      </c>
      <c r="C76" s="24">
        <v>200</v>
      </c>
      <c r="D76" s="24">
        <v>130</v>
      </c>
      <c r="E76" s="24">
        <v>100</v>
      </c>
      <c r="F76" s="24">
        <v>80</v>
      </c>
      <c r="G76" s="24">
        <v>50</v>
      </c>
      <c r="I76">
        <v>2096</v>
      </c>
      <c r="J76" s="24">
        <v>100</v>
      </c>
      <c r="K76" s="24">
        <v>200</v>
      </c>
      <c r="L76" s="24">
        <v>130</v>
      </c>
      <c r="M76" s="24">
        <v>100</v>
      </c>
      <c r="N76" s="24">
        <v>80</v>
      </c>
      <c r="O76" s="24">
        <v>50</v>
      </c>
    </row>
    <row r="77" spans="1:15" x14ac:dyDescent="0.35">
      <c r="A77">
        <v>2097</v>
      </c>
      <c r="B77" s="24">
        <v>100</v>
      </c>
      <c r="C77" s="24">
        <v>200</v>
      </c>
      <c r="D77" s="24">
        <v>130</v>
      </c>
      <c r="E77" s="24">
        <v>100</v>
      </c>
      <c r="F77" s="24">
        <v>80</v>
      </c>
      <c r="G77" s="24">
        <v>50</v>
      </c>
      <c r="I77">
        <v>2097</v>
      </c>
      <c r="J77" s="24">
        <v>100</v>
      </c>
      <c r="K77" s="24">
        <v>200</v>
      </c>
      <c r="L77" s="24">
        <v>130</v>
      </c>
      <c r="M77" s="24">
        <v>100</v>
      </c>
      <c r="N77" s="24">
        <v>80</v>
      </c>
      <c r="O77" s="24">
        <v>50</v>
      </c>
    </row>
    <row r="78" spans="1:15" x14ac:dyDescent="0.35">
      <c r="A78">
        <v>2098</v>
      </c>
      <c r="B78" s="24">
        <v>100</v>
      </c>
      <c r="C78" s="24">
        <v>200</v>
      </c>
      <c r="D78" s="24">
        <v>130</v>
      </c>
      <c r="E78" s="24">
        <v>100</v>
      </c>
      <c r="F78" s="24">
        <v>80</v>
      </c>
      <c r="G78" s="24">
        <v>50</v>
      </c>
      <c r="I78">
        <v>2098</v>
      </c>
      <c r="J78" s="24">
        <v>100</v>
      </c>
      <c r="K78" s="24">
        <v>200</v>
      </c>
      <c r="L78" s="24">
        <v>130</v>
      </c>
      <c r="M78" s="24">
        <v>100</v>
      </c>
      <c r="N78" s="24">
        <v>80</v>
      </c>
      <c r="O78" s="24">
        <v>50</v>
      </c>
    </row>
    <row r="79" spans="1:15" x14ac:dyDescent="0.35">
      <c r="A79">
        <v>2099</v>
      </c>
      <c r="B79" s="24">
        <v>100</v>
      </c>
      <c r="C79" s="24">
        <v>200</v>
      </c>
      <c r="D79" s="24">
        <v>130</v>
      </c>
      <c r="E79" s="24">
        <v>100</v>
      </c>
      <c r="F79" s="24">
        <v>80</v>
      </c>
      <c r="G79" s="24">
        <v>50</v>
      </c>
      <c r="I79">
        <v>2099</v>
      </c>
      <c r="J79" s="24">
        <v>100</v>
      </c>
      <c r="K79" s="24">
        <v>200</v>
      </c>
      <c r="L79" s="24">
        <v>130</v>
      </c>
      <c r="M79" s="24">
        <v>100</v>
      </c>
      <c r="N79" s="24">
        <v>80</v>
      </c>
      <c r="O79" s="24">
        <v>50</v>
      </c>
    </row>
    <row r="80" spans="1:15" x14ac:dyDescent="0.35">
      <c r="A80">
        <v>2100</v>
      </c>
      <c r="B80" s="24">
        <v>100</v>
      </c>
      <c r="C80" s="24">
        <v>200</v>
      </c>
      <c r="D80" s="24">
        <v>130</v>
      </c>
      <c r="E80" s="24">
        <v>100</v>
      </c>
      <c r="F80" s="24">
        <v>80</v>
      </c>
      <c r="G80" s="24">
        <v>50</v>
      </c>
      <c r="I80">
        <v>2100</v>
      </c>
      <c r="J80" s="24">
        <v>100</v>
      </c>
      <c r="K80" s="24">
        <v>200</v>
      </c>
      <c r="L80" s="24">
        <v>130</v>
      </c>
      <c r="M80" s="24">
        <v>100</v>
      </c>
      <c r="N80" s="24">
        <v>80</v>
      </c>
      <c r="O80" s="24">
        <v>50</v>
      </c>
    </row>
    <row r="81" spans="1:15" x14ac:dyDescent="0.35">
      <c r="A81">
        <v>2101</v>
      </c>
      <c r="B81" s="24">
        <v>100</v>
      </c>
      <c r="C81" s="24">
        <v>200</v>
      </c>
      <c r="D81" s="24">
        <v>130</v>
      </c>
      <c r="E81" s="24">
        <v>100</v>
      </c>
      <c r="F81" s="24">
        <v>80</v>
      </c>
      <c r="G81" s="24">
        <v>50</v>
      </c>
      <c r="I81">
        <v>2101</v>
      </c>
      <c r="J81" s="24">
        <v>100</v>
      </c>
      <c r="K81" s="24">
        <v>200</v>
      </c>
      <c r="L81" s="24">
        <v>130</v>
      </c>
      <c r="M81" s="24">
        <v>100</v>
      </c>
      <c r="N81" s="24">
        <v>80</v>
      </c>
      <c r="O81" s="24">
        <v>50</v>
      </c>
    </row>
    <row r="82" spans="1:15" x14ac:dyDescent="0.35">
      <c r="A82">
        <v>2102</v>
      </c>
      <c r="B82" s="24">
        <v>100</v>
      </c>
      <c r="C82" s="24">
        <v>200</v>
      </c>
      <c r="D82" s="24">
        <v>130</v>
      </c>
      <c r="E82" s="24">
        <v>100</v>
      </c>
      <c r="F82" s="24">
        <v>80</v>
      </c>
      <c r="G82" s="24">
        <v>50</v>
      </c>
      <c r="I82">
        <v>2102</v>
      </c>
      <c r="J82" s="24">
        <v>100</v>
      </c>
      <c r="K82" s="24">
        <v>200</v>
      </c>
      <c r="L82" s="24">
        <v>130</v>
      </c>
      <c r="M82" s="24">
        <v>100</v>
      </c>
      <c r="N82" s="24">
        <v>80</v>
      </c>
      <c r="O82" s="24">
        <v>50</v>
      </c>
    </row>
    <row r="83" spans="1:15" x14ac:dyDescent="0.35">
      <c r="A83">
        <v>2103</v>
      </c>
      <c r="B83" s="24">
        <v>100</v>
      </c>
      <c r="C83" s="24">
        <v>200</v>
      </c>
      <c r="D83" s="24">
        <v>130</v>
      </c>
      <c r="E83" s="24">
        <v>100</v>
      </c>
      <c r="F83" s="24">
        <v>80</v>
      </c>
      <c r="G83" s="24">
        <v>50</v>
      </c>
      <c r="I83">
        <v>2103</v>
      </c>
      <c r="J83" s="24">
        <v>100</v>
      </c>
      <c r="K83" s="24">
        <v>200</v>
      </c>
      <c r="L83" s="24">
        <v>130</v>
      </c>
      <c r="M83" s="24">
        <v>100</v>
      </c>
      <c r="N83" s="24">
        <v>80</v>
      </c>
      <c r="O83" s="24">
        <v>50</v>
      </c>
    </row>
    <row r="84" spans="1:15" x14ac:dyDescent="0.35">
      <c r="A84">
        <v>2104</v>
      </c>
      <c r="B84" s="24">
        <v>100</v>
      </c>
      <c r="C84" s="24">
        <v>200</v>
      </c>
      <c r="D84" s="24">
        <v>130</v>
      </c>
      <c r="E84" s="24">
        <v>100</v>
      </c>
      <c r="F84" s="24">
        <v>80</v>
      </c>
      <c r="G84" s="24">
        <v>50</v>
      </c>
      <c r="I84">
        <v>2104</v>
      </c>
      <c r="J84" s="24">
        <v>100</v>
      </c>
      <c r="K84" s="24">
        <v>200</v>
      </c>
      <c r="L84" s="24">
        <v>130</v>
      </c>
      <c r="M84" s="24">
        <v>100</v>
      </c>
      <c r="N84" s="24">
        <v>80</v>
      </c>
      <c r="O84" s="24">
        <v>50</v>
      </c>
    </row>
    <row r="85" spans="1:15" x14ac:dyDescent="0.35">
      <c r="A85">
        <v>2105</v>
      </c>
      <c r="B85" s="24">
        <v>100</v>
      </c>
      <c r="C85" s="24">
        <v>200</v>
      </c>
      <c r="D85" s="24">
        <v>130</v>
      </c>
      <c r="E85" s="24">
        <v>100</v>
      </c>
      <c r="F85" s="24">
        <v>80</v>
      </c>
      <c r="G85" s="24">
        <v>50</v>
      </c>
      <c r="I85">
        <v>2105</v>
      </c>
      <c r="J85" s="24">
        <v>100</v>
      </c>
      <c r="K85" s="24">
        <v>200</v>
      </c>
      <c r="L85" s="24">
        <v>130</v>
      </c>
      <c r="M85" s="24">
        <v>100</v>
      </c>
      <c r="N85" s="24">
        <v>80</v>
      </c>
      <c r="O85" s="24">
        <v>50</v>
      </c>
    </row>
    <row r="86" spans="1:15" x14ac:dyDescent="0.35">
      <c r="A86">
        <v>2106</v>
      </c>
      <c r="B86" s="24">
        <v>100</v>
      </c>
      <c r="C86" s="24">
        <v>200</v>
      </c>
      <c r="D86" s="24">
        <v>130</v>
      </c>
      <c r="E86" s="24">
        <v>100</v>
      </c>
      <c r="F86" s="24">
        <v>80</v>
      </c>
      <c r="G86" s="24">
        <v>50</v>
      </c>
      <c r="I86">
        <v>2106</v>
      </c>
      <c r="J86" s="24">
        <v>100</v>
      </c>
      <c r="K86" s="24">
        <v>200</v>
      </c>
      <c r="L86" s="24">
        <v>130</v>
      </c>
      <c r="M86" s="24">
        <v>100</v>
      </c>
      <c r="N86" s="24">
        <v>80</v>
      </c>
      <c r="O86" s="24">
        <v>50</v>
      </c>
    </row>
    <row r="87" spans="1:15" x14ac:dyDescent="0.35">
      <c r="A87">
        <v>2107</v>
      </c>
      <c r="B87" s="24">
        <v>100</v>
      </c>
      <c r="C87" s="24">
        <v>200</v>
      </c>
      <c r="D87" s="24">
        <v>130</v>
      </c>
      <c r="E87" s="24">
        <v>100</v>
      </c>
      <c r="F87" s="24">
        <v>80</v>
      </c>
      <c r="G87" s="24">
        <v>50</v>
      </c>
      <c r="I87">
        <v>2107</v>
      </c>
      <c r="J87" s="24">
        <v>100</v>
      </c>
      <c r="K87" s="24">
        <v>200</v>
      </c>
      <c r="L87" s="24">
        <v>130</v>
      </c>
      <c r="M87" s="24">
        <v>100</v>
      </c>
      <c r="N87" s="24">
        <v>80</v>
      </c>
      <c r="O87" s="24">
        <v>50</v>
      </c>
    </row>
    <row r="88" spans="1:15" x14ac:dyDescent="0.35">
      <c r="A88">
        <v>2108</v>
      </c>
      <c r="B88" s="24">
        <v>100</v>
      </c>
      <c r="C88" s="24">
        <v>200</v>
      </c>
      <c r="D88" s="24">
        <v>130</v>
      </c>
      <c r="E88" s="24">
        <v>100</v>
      </c>
      <c r="F88" s="24">
        <v>80</v>
      </c>
      <c r="G88" s="24">
        <v>50</v>
      </c>
      <c r="I88">
        <v>2108</v>
      </c>
      <c r="J88" s="24">
        <v>100</v>
      </c>
      <c r="K88" s="24">
        <v>200</v>
      </c>
      <c r="L88" s="24">
        <v>130</v>
      </c>
      <c r="M88" s="24">
        <v>100</v>
      </c>
      <c r="N88" s="24">
        <v>80</v>
      </c>
      <c r="O88" s="24">
        <v>50</v>
      </c>
    </row>
    <row r="89" spans="1:15" x14ac:dyDescent="0.35">
      <c r="A89">
        <v>2109</v>
      </c>
      <c r="B89" s="24">
        <v>100</v>
      </c>
      <c r="C89" s="24">
        <v>200</v>
      </c>
      <c r="D89" s="24">
        <v>130</v>
      </c>
      <c r="E89" s="24">
        <v>100</v>
      </c>
      <c r="F89" s="24">
        <v>80</v>
      </c>
      <c r="G89" s="24">
        <v>50</v>
      </c>
      <c r="I89">
        <v>2109</v>
      </c>
      <c r="J89" s="24">
        <v>100</v>
      </c>
      <c r="K89" s="24">
        <v>200</v>
      </c>
      <c r="L89" s="24">
        <v>130</v>
      </c>
      <c r="M89" s="24">
        <v>100</v>
      </c>
      <c r="N89" s="24">
        <v>80</v>
      </c>
      <c r="O89" s="24">
        <v>50</v>
      </c>
    </row>
    <row r="90" spans="1:15" x14ac:dyDescent="0.35">
      <c r="A90">
        <v>2110</v>
      </c>
      <c r="B90" s="24">
        <v>100</v>
      </c>
      <c r="C90" s="24">
        <v>200</v>
      </c>
      <c r="D90" s="24">
        <v>130</v>
      </c>
      <c r="E90" s="24">
        <v>100</v>
      </c>
      <c r="F90" s="24">
        <v>80</v>
      </c>
      <c r="G90" s="24">
        <v>50</v>
      </c>
      <c r="I90">
        <v>2110</v>
      </c>
      <c r="J90" s="24">
        <v>100</v>
      </c>
      <c r="K90" s="24">
        <v>200</v>
      </c>
      <c r="L90" s="24">
        <v>130</v>
      </c>
      <c r="M90" s="24">
        <v>100</v>
      </c>
      <c r="N90" s="24">
        <v>80</v>
      </c>
      <c r="O90" s="24">
        <v>50</v>
      </c>
    </row>
    <row r="91" spans="1:15" x14ac:dyDescent="0.35">
      <c r="A91">
        <v>2111</v>
      </c>
      <c r="B91" s="24">
        <v>100</v>
      </c>
      <c r="C91" s="24">
        <v>200</v>
      </c>
      <c r="D91" s="24">
        <v>130</v>
      </c>
      <c r="E91" s="24">
        <v>100</v>
      </c>
      <c r="F91" s="24">
        <v>80</v>
      </c>
      <c r="G91" s="24">
        <v>50</v>
      </c>
      <c r="I91">
        <v>2111</v>
      </c>
      <c r="J91" s="24">
        <v>100</v>
      </c>
      <c r="K91" s="24">
        <v>200</v>
      </c>
      <c r="L91" s="24">
        <v>130</v>
      </c>
      <c r="M91" s="24">
        <v>100</v>
      </c>
      <c r="N91" s="24">
        <v>80</v>
      </c>
      <c r="O91" s="24">
        <v>50</v>
      </c>
    </row>
    <row r="92" spans="1:15" x14ac:dyDescent="0.35">
      <c r="A92">
        <v>2112</v>
      </c>
      <c r="B92" s="24">
        <v>100</v>
      </c>
      <c r="C92" s="24">
        <v>200</v>
      </c>
      <c r="D92" s="24">
        <v>130</v>
      </c>
      <c r="E92" s="24">
        <v>100</v>
      </c>
      <c r="F92" s="24">
        <v>80</v>
      </c>
      <c r="G92" s="24">
        <v>50</v>
      </c>
      <c r="I92">
        <v>2112</v>
      </c>
      <c r="J92" s="24">
        <v>100</v>
      </c>
      <c r="K92" s="24">
        <v>200</v>
      </c>
      <c r="L92" s="24">
        <v>130</v>
      </c>
      <c r="M92" s="24">
        <v>100</v>
      </c>
      <c r="N92" s="24">
        <v>80</v>
      </c>
      <c r="O92" s="24">
        <v>50</v>
      </c>
    </row>
    <row r="93" spans="1:15" x14ac:dyDescent="0.35">
      <c r="A93">
        <v>2113</v>
      </c>
      <c r="B93" s="24">
        <v>100</v>
      </c>
      <c r="C93" s="24">
        <v>200</v>
      </c>
      <c r="D93" s="24">
        <v>130</v>
      </c>
      <c r="E93" s="24">
        <v>100</v>
      </c>
      <c r="F93" s="24">
        <v>80</v>
      </c>
      <c r="G93" s="24">
        <v>50</v>
      </c>
      <c r="I93">
        <v>2113</v>
      </c>
      <c r="J93" s="24">
        <v>100</v>
      </c>
      <c r="K93" s="24">
        <v>200</v>
      </c>
      <c r="L93" s="24">
        <v>130</v>
      </c>
      <c r="M93" s="24">
        <v>100</v>
      </c>
      <c r="N93" s="24">
        <v>80</v>
      </c>
      <c r="O93" s="24">
        <v>50</v>
      </c>
    </row>
    <row r="94" spans="1:15" x14ac:dyDescent="0.35">
      <c r="A94">
        <v>2114</v>
      </c>
      <c r="B94" s="24">
        <v>100</v>
      </c>
      <c r="C94" s="24">
        <v>200</v>
      </c>
      <c r="D94" s="24">
        <v>130</v>
      </c>
      <c r="E94" s="24">
        <v>100</v>
      </c>
      <c r="F94" s="24">
        <v>80</v>
      </c>
      <c r="G94" s="24">
        <v>50</v>
      </c>
      <c r="I94">
        <v>2114</v>
      </c>
      <c r="J94" s="24">
        <v>100</v>
      </c>
      <c r="K94" s="24">
        <v>200</v>
      </c>
      <c r="L94" s="24">
        <v>130</v>
      </c>
      <c r="M94" s="24">
        <v>100</v>
      </c>
      <c r="N94" s="24">
        <v>80</v>
      </c>
      <c r="O94" s="24">
        <v>50</v>
      </c>
    </row>
    <row r="95" spans="1:15" x14ac:dyDescent="0.35">
      <c r="A95">
        <v>2115</v>
      </c>
      <c r="B95" s="24">
        <v>100</v>
      </c>
      <c r="C95" s="24">
        <v>200</v>
      </c>
      <c r="D95" s="24">
        <v>130</v>
      </c>
      <c r="E95" s="24">
        <v>100</v>
      </c>
      <c r="F95" s="24">
        <v>80</v>
      </c>
      <c r="G95" s="24">
        <v>50</v>
      </c>
      <c r="I95">
        <v>2115</v>
      </c>
      <c r="J95" s="24">
        <v>100</v>
      </c>
      <c r="K95" s="24">
        <v>200</v>
      </c>
      <c r="L95" s="24">
        <v>130</v>
      </c>
      <c r="M95" s="24">
        <v>100</v>
      </c>
      <c r="N95" s="24">
        <v>80</v>
      </c>
      <c r="O95" s="24">
        <v>50</v>
      </c>
    </row>
    <row r="96" spans="1:15" x14ac:dyDescent="0.35">
      <c r="A96">
        <v>2116</v>
      </c>
      <c r="B96" s="24">
        <v>100</v>
      </c>
      <c r="C96" s="24">
        <v>200</v>
      </c>
      <c r="D96" s="24">
        <v>130</v>
      </c>
      <c r="E96" s="24">
        <v>100</v>
      </c>
      <c r="F96" s="24">
        <v>80</v>
      </c>
      <c r="G96" s="24">
        <v>50</v>
      </c>
      <c r="I96">
        <v>2116</v>
      </c>
      <c r="J96" s="24">
        <v>100</v>
      </c>
      <c r="K96" s="24">
        <v>200</v>
      </c>
      <c r="L96" s="24">
        <v>130</v>
      </c>
      <c r="M96" s="24">
        <v>100</v>
      </c>
      <c r="N96" s="24">
        <v>80</v>
      </c>
      <c r="O96" s="24">
        <v>50</v>
      </c>
    </row>
    <row r="97" spans="1:15" x14ac:dyDescent="0.35">
      <c r="A97">
        <v>2117</v>
      </c>
      <c r="B97" s="24">
        <v>100</v>
      </c>
      <c r="C97" s="24">
        <v>200</v>
      </c>
      <c r="D97" s="24">
        <v>130</v>
      </c>
      <c r="E97" s="24">
        <v>100</v>
      </c>
      <c r="F97" s="24">
        <v>80</v>
      </c>
      <c r="G97" s="24">
        <v>50</v>
      </c>
      <c r="I97">
        <v>2117</v>
      </c>
      <c r="J97" s="24">
        <v>100</v>
      </c>
      <c r="K97" s="24">
        <v>200</v>
      </c>
      <c r="L97" s="24">
        <v>130</v>
      </c>
      <c r="M97" s="24">
        <v>100</v>
      </c>
      <c r="N97" s="24">
        <v>80</v>
      </c>
      <c r="O97" s="24">
        <v>50</v>
      </c>
    </row>
    <row r="98" spans="1:15" x14ac:dyDescent="0.35">
      <c r="A98">
        <v>2118</v>
      </c>
      <c r="B98" s="24">
        <v>100</v>
      </c>
      <c r="C98" s="24">
        <v>200</v>
      </c>
      <c r="D98" s="24">
        <v>130</v>
      </c>
      <c r="E98" s="24">
        <v>100</v>
      </c>
      <c r="F98" s="24">
        <v>80</v>
      </c>
      <c r="G98" s="24">
        <v>50</v>
      </c>
      <c r="I98">
        <v>2118</v>
      </c>
      <c r="J98" s="24">
        <v>100</v>
      </c>
      <c r="K98" s="24">
        <v>200</v>
      </c>
      <c r="L98" s="24">
        <v>130</v>
      </c>
      <c r="M98" s="24">
        <v>100</v>
      </c>
      <c r="N98" s="24">
        <v>80</v>
      </c>
      <c r="O98" s="24">
        <v>50</v>
      </c>
    </row>
    <row r="99" spans="1:15" x14ac:dyDescent="0.35">
      <c r="A99">
        <v>2119</v>
      </c>
      <c r="B99" s="24">
        <v>100</v>
      </c>
      <c r="C99" s="24">
        <v>200</v>
      </c>
      <c r="D99" s="24">
        <v>130</v>
      </c>
      <c r="E99" s="24">
        <v>100</v>
      </c>
      <c r="F99" s="24">
        <v>80</v>
      </c>
      <c r="G99" s="24">
        <v>50</v>
      </c>
      <c r="I99">
        <v>2119</v>
      </c>
      <c r="J99" s="24">
        <v>100</v>
      </c>
      <c r="K99" s="24">
        <v>200</v>
      </c>
      <c r="L99" s="24">
        <v>130</v>
      </c>
      <c r="M99" s="24">
        <v>100</v>
      </c>
      <c r="N99" s="24">
        <v>80</v>
      </c>
      <c r="O99" s="24">
        <v>50</v>
      </c>
    </row>
    <row r="100" spans="1:15" x14ac:dyDescent="0.35">
      <c r="A100">
        <v>2120</v>
      </c>
      <c r="B100" s="24">
        <v>100</v>
      </c>
      <c r="C100" s="24">
        <v>200</v>
      </c>
      <c r="D100" s="24">
        <v>130</v>
      </c>
      <c r="E100" s="24">
        <v>100</v>
      </c>
      <c r="F100" s="24">
        <v>80</v>
      </c>
      <c r="G100" s="24">
        <v>50</v>
      </c>
      <c r="I100">
        <v>2120</v>
      </c>
      <c r="J100" s="24">
        <v>100</v>
      </c>
      <c r="K100" s="24">
        <v>200</v>
      </c>
      <c r="L100" s="24">
        <v>130</v>
      </c>
      <c r="M100" s="24">
        <v>100</v>
      </c>
      <c r="N100" s="24">
        <v>80</v>
      </c>
      <c r="O100" s="24">
        <v>50</v>
      </c>
    </row>
    <row r="101" spans="1:15" x14ac:dyDescent="0.35">
      <c r="A101">
        <v>2121</v>
      </c>
      <c r="B101" s="24">
        <v>100</v>
      </c>
      <c r="C101" s="24">
        <v>200</v>
      </c>
      <c r="D101" s="24">
        <v>130</v>
      </c>
      <c r="E101" s="24">
        <v>100</v>
      </c>
      <c r="F101" s="24">
        <v>80</v>
      </c>
      <c r="G101" s="24">
        <v>50</v>
      </c>
      <c r="I101">
        <v>2121</v>
      </c>
      <c r="J101" s="24">
        <v>100</v>
      </c>
      <c r="K101" s="24">
        <v>200</v>
      </c>
      <c r="L101" s="24">
        <v>130</v>
      </c>
      <c r="M101" s="24">
        <v>100</v>
      </c>
      <c r="N101" s="24">
        <v>80</v>
      </c>
      <c r="O101" s="24">
        <v>50</v>
      </c>
    </row>
    <row r="102" spans="1:15" x14ac:dyDescent="0.35">
      <c r="A102">
        <v>2122</v>
      </c>
      <c r="B102" s="24">
        <v>100</v>
      </c>
      <c r="C102" s="24">
        <v>200</v>
      </c>
      <c r="D102" s="24">
        <v>130</v>
      </c>
      <c r="E102" s="24">
        <v>100</v>
      </c>
      <c r="F102" s="24">
        <v>80</v>
      </c>
      <c r="G102" s="24">
        <v>50</v>
      </c>
      <c r="I102">
        <v>2122</v>
      </c>
      <c r="J102" s="24">
        <v>100</v>
      </c>
      <c r="K102" s="24">
        <v>200</v>
      </c>
      <c r="L102" s="24">
        <v>130</v>
      </c>
      <c r="M102" s="24">
        <v>100</v>
      </c>
      <c r="N102" s="24">
        <v>80</v>
      </c>
      <c r="O102" s="24">
        <v>50</v>
      </c>
    </row>
    <row r="103" spans="1:15" x14ac:dyDescent="0.35">
      <c r="A103">
        <v>2123</v>
      </c>
      <c r="B103" s="24">
        <v>100</v>
      </c>
      <c r="C103" s="24">
        <v>200</v>
      </c>
      <c r="D103" s="24">
        <v>130</v>
      </c>
      <c r="E103" s="24">
        <v>100</v>
      </c>
      <c r="F103" s="24">
        <v>80</v>
      </c>
      <c r="G103" s="24">
        <v>50</v>
      </c>
      <c r="I103">
        <v>2123</v>
      </c>
      <c r="J103" s="24">
        <v>100</v>
      </c>
      <c r="K103" s="24">
        <v>200</v>
      </c>
      <c r="L103" s="24">
        <v>130</v>
      </c>
      <c r="M103" s="24">
        <v>100</v>
      </c>
      <c r="N103" s="24">
        <v>80</v>
      </c>
      <c r="O103" s="24">
        <v>50</v>
      </c>
    </row>
    <row r="104" spans="1:15" x14ac:dyDescent="0.35">
      <c r="A104">
        <v>2124</v>
      </c>
      <c r="B104" s="24">
        <v>100</v>
      </c>
      <c r="C104" s="24">
        <v>200</v>
      </c>
      <c r="D104" s="24">
        <v>130</v>
      </c>
      <c r="E104" s="24">
        <v>100</v>
      </c>
      <c r="F104" s="24">
        <v>80</v>
      </c>
      <c r="G104" s="24">
        <v>50</v>
      </c>
      <c r="I104">
        <v>2124</v>
      </c>
      <c r="J104" s="24">
        <v>100</v>
      </c>
      <c r="K104" s="24">
        <v>200</v>
      </c>
      <c r="L104" s="24">
        <v>130</v>
      </c>
      <c r="M104" s="24">
        <v>100</v>
      </c>
      <c r="N104" s="24">
        <v>80</v>
      </c>
      <c r="O104" s="24">
        <v>50</v>
      </c>
    </row>
    <row r="105" spans="1:15" x14ac:dyDescent="0.35">
      <c r="A105">
        <v>2125</v>
      </c>
      <c r="B105" s="24">
        <v>100</v>
      </c>
      <c r="C105" s="24">
        <v>200</v>
      </c>
      <c r="D105" s="24">
        <v>130</v>
      </c>
      <c r="E105" s="24">
        <v>100</v>
      </c>
      <c r="F105" s="24">
        <v>80</v>
      </c>
      <c r="G105" s="24">
        <v>50</v>
      </c>
      <c r="I105">
        <v>2125</v>
      </c>
      <c r="J105" s="24">
        <v>100</v>
      </c>
      <c r="K105" s="24">
        <v>200</v>
      </c>
      <c r="L105" s="24">
        <v>130</v>
      </c>
      <c r="M105" s="24">
        <v>100</v>
      </c>
      <c r="N105" s="24">
        <v>80</v>
      </c>
      <c r="O105" s="24">
        <v>50</v>
      </c>
    </row>
    <row r="106" spans="1:15" x14ac:dyDescent="0.35">
      <c r="A106">
        <v>2126</v>
      </c>
      <c r="B106" s="24">
        <v>100</v>
      </c>
      <c r="C106" s="24">
        <v>200</v>
      </c>
      <c r="D106" s="24">
        <v>130</v>
      </c>
      <c r="E106" s="24">
        <v>100</v>
      </c>
      <c r="F106" s="24">
        <v>80</v>
      </c>
      <c r="G106" s="24">
        <v>50</v>
      </c>
      <c r="I106">
        <v>2126</v>
      </c>
      <c r="J106" s="24">
        <v>100</v>
      </c>
      <c r="K106" s="24">
        <v>200</v>
      </c>
      <c r="L106" s="24">
        <v>130</v>
      </c>
      <c r="M106" s="24">
        <v>100</v>
      </c>
      <c r="N106" s="24">
        <v>80</v>
      </c>
      <c r="O106" s="24">
        <v>50</v>
      </c>
    </row>
    <row r="107" spans="1:15" x14ac:dyDescent="0.35">
      <c r="A107">
        <v>2127</v>
      </c>
      <c r="B107" s="24">
        <v>100</v>
      </c>
      <c r="C107" s="24">
        <v>200</v>
      </c>
      <c r="D107" s="24">
        <v>130</v>
      </c>
      <c r="E107" s="24">
        <v>100</v>
      </c>
      <c r="F107" s="24">
        <v>80</v>
      </c>
      <c r="G107" s="24">
        <v>50</v>
      </c>
      <c r="I107">
        <v>2127</v>
      </c>
      <c r="J107" s="24">
        <v>100</v>
      </c>
      <c r="K107" s="24">
        <v>200</v>
      </c>
      <c r="L107" s="24">
        <v>130</v>
      </c>
      <c r="M107" s="24">
        <v>100</v>
      </c>
      <c r="N107" s="24">
        <v>80</v>
      </c>
      <c r="O107" s="24">
        <v>50</v>
      </c>
    </row>
    <row r="108" spans="1:15" x14ac:dyDescent="0.35">
      <c r="A108">
        <v>2128</v>
      </c>
      <c r="B108" s="24">
        <v>100</v>
      </c>
      <c r="C108" s="24">
        <v>200</v>
      </c>
      <c r="D108" s="24">
        <v>130</v>
      </c>
      <c r="E108" s="24">
        <v>100</v>
      </c>
      <c r="F108" s="24">
        <v>80</v>
      </c>
      <c r="G108" s="24">
        <v>50</v>
      </c>
      <c r="I108">
        <v>2128</v>
      </c>
      <c r="J108" s="24">
        <v>100</v>
      </c>
      <c r="K108" s="24">
        <v>200</v>
      </c>
      <c r="L108" s="24">
        <v>130</v>
      </c>
      <c r="M108" s="24">
        <v>100</v>
      </c>
      <c r="N108" s="24">
        <v>80</v>
      </c>
      <c r="O108" s="24">
        <v>50</v>
      </c>
    </row>
    <row r="109" spans="1:15" x14ac:dyDescent="0.35">
      <c r="A109">
        <v>2129</v>
      </c>
      <c r="B109" s="24">
        <v>100</v>
      </c>
      <c r="C109" s="24">
        <v>200</v>
      </c>
      <c r="D109" s="24">
        <v>130</v>
      </c>
      <c r="E109" s="24">
        <v>100</v>
      </c>
      <c r="F109" s="24">
        <v>80</v>
      </c>
      <c r="G109" s="24">
        <v>50</v>
      </c>
      <c r="I109">
        <v>2129</v>
      </c>
      <c r="J109" s="24">
        <v>100</v>
      </c>
      <c r="K109" s="24">
        <v>200</v>
      </c>
      <c r="L109" s="24">
        <v>130</v>
      </c>
      <c r="M109" s="24">
        <v>100</v>
      </c>
      <c r="N109" s="24">
        <v>80</v>
      </c>
      <c r="O109" s="24">
        <v>50</v>
      </c>
    </row>
    <row r="110" spans="1:15" x14ac:dyDescent="0.35">
      <c r="A110">
        <v>2130</v>
      </c>
      <c r="B110" s="24">
        <v>100</v>
      </c>
      <c r="C110" s="24">
        <v>200</v>
      </c>
      <c r="D110" s="24">
        <v>130</v>
      </c>
      <c r="E110" s="24">
        <v>100</v>
      </c>
      <c r="F110" s="24">
        <v>80</v>
      </c>
      <c r="G110" s="24">
        <v>50</v>
      </c>
      <c r="I110">
        <v>2130</v>
      </c>
      <c r="J110" s="24">
        <v>100</v>
      </c>
      <c r="K110" s="24">
        <v>200</v>
      </c>
      <c r="L110" s="24">
        <v>130</v>
      </c>
      <c r="M110" s="24">
        <v>100</v>
      </c>
      <c r="N110" s="24">
        <v>80</v>
      </c>
      <c r="O110" s="24">
        <v>50</v>
      </c>
    </row>
    <row r="111" spans="1:15" x14ac:dyDescent="0.35">
      <c r="A111">
        <v>2131</v>
      </c>
      <c r="B111" s="24">
        <v>100</v>
      </c>
      <c r="C111" s="24">
        <v>200</v>
      </c>
      <c r="D111" s="24">
        <v>130</v>
      </c>
      <c r="E111" s="24">
        <v>100</v>
      </c>
      <c r="F111" s="24">
        <v>80</v>
      </c>
      <c r="G111" s="24">
        <v>50</v>
      </c>
      <c r="I111">
        <v>2131</v>
      </c>
      <c r="J111" s="24">
        <v>100</v>
      </c>
      <c r="K111" s="24">
        <v>200</v>
      </c>
      <c r="L111" s="24">
        <v>130</v>
      </c>
      <c r="M111" s="24">
        <v>100</v>
      </c>
      <c r="N111" s="24">
        <v>80</v>
      </c>
      <c r="O111" s="24">
        <v>50</v>
      </c>
    </row>
    <row r="112" spans="1:15" x14ac:dyDescent="0.35">
      <c r="A112">
        <v>2132</v>
      </c>
      <c r="B112" s="24">
        <v>100</v>
      </c>
      <c r="C112" s="24">
        <v>200</v>
      </c>
      <c r="D112" s="24">
        <v>130</v>
      </c>
      <c r="E112" s="24">
        <v>100</v>
      </c>
      <c r="F112" s="24">
        <v>80</v>
      </c>
      <c r="G112" s="24">
        <v>50</v>
      </c>
      <c r="I112">
        <v>2132</v>
      </c>
      <c r="J112" s="24">
        <v>100</v>
      </c>
      <c r="K112" s="24">
        <v>200</v>
      </c>
      <c r="L112" s="24">
        <v>130</v>
      </c>
      <c r="M112" s="24">
        <v>100</v>
      </c>
      <c r="N112" s="24">
        <v>80</v>
      </c>
      <c r="O112" s="24">
        <v>50</v>
      </c>
    </row>
    <row r="113" spans="1:15" x14ac:dyDescent="0.35">
      <c r="A113">
        <v>2133</v>
      </c>
      <c r="B113" s="24">
        <v>100</v>
      </c>
      <c r="C113" s="24">
        <v>200</v>
      </c>
      <c r="D113" s="24">
        <v>130</v>
      </c>
      <c r="E113" s="24">
        <v>100</v>
      </c>
      <c r="F113" s="24">
        <v>80</v>
      </c>
      <c r="G113" s="24">
        <v>50</v>
      </c>
      <c r="I113">
        <v>2133</v>
      </c>
      <c r="J113" s="24">
        <v>100</v>
      </c>
      <c r="K113" s="24">
        <v>200</v>
      </c>
      <c r="L113" s="24">
        <v>130</v>
      </c>
      <c r="M113" s="24">
        <v>100</v>
      </c>
      <c r="N113" s="24">
        <v>80</v>
      </c>
      <c r="O113" s="24">
        <v>50</v>
      </c>
    </row>
    <row r="114" spans="1:15" x14ac:dyDescent="0.35">
      <c r="A114">
        <v>2134</v>
      </c>
      <c r="B114" s="24">
        <v>100</v>
      </c>
      <c r="C114" s="24">
        <v>200</v>
      </c>
      <c r="D114" s="24">
        <v>130</v>
      </c>
      <c r="E114" s="24">
        <v>100</v>
      </c>
      <c r="F114" s="24">
        <v>80</v>
      </c>
      <c r="G114" s="24">
        <v>50</v>
      </c>
      <c r="I114">
        <v>2134</v>
      </c>
      <c r="J114" s="24">
        <v>100</v>
      </c>
      <c r="K114" s="24">
        <v>200</v>
      </c>
      <c r="L114" s="24">
        <v>130</v>
      </c>
      <c r="M114" s="24">
        <v>100</v>
      </c>
      <c r="N114" s="24">
        <v>80</v>
      </c>
      <c r="O114" s="24">
        <v>50</v>
      </c>
    </row>
    <row r="115" spans="1:15" x14ac:dyDescent="0.35">
      <c r="A115">
        <v>2135</v>
      </c>
      <c r="B115" s="24">
        <v>100</v>
      </c>
      <c r="C115" s="24">
        <v>200</v>
      </c>
      <c r="D115" s="24">
        <v>130</v>
      </c>
      <c r="E115" s="24">
        <v>100</v>
      </c>
      <c r="F115" s="24">
        <v>80</v>
      </c>
      <c r="G115" s="24">
        <v>50</v>
      </c>
      <c r="I115">
        <v>2135</v>
      </c>
      <c r="J115" s="24">
        <v>100</v>
      </c>
      <c r="K115" s="24">
        <v>200</v>
      </c>
      <c r="L115" s="24">
        <v>130</v>
      </c>
      <c r="M115" s="24">
        <v>100</v>
      </c>
      <c r="N115" s="24">
        <v>80</v>
      </c>
      <c r="O115" s="24">
        <v>50</v>
      </c>
    </row>
    <row r="116" spans="1:15" x14ac:dyDescent="0.35">
      <c r="A116">
        <v>2136</v>
      </c>
      <c r="B116" s="24">
        <v>100</v>
      </c>
      <c r="C116" s="24">
        <v>200</v>
      </c>
      <c r="D116" s="24">
        <v>130</v>
      </c>
      <c r="E116" s="24">
        <v>100</v>
      </c>
      <c r="F116" s="24">
        <v>80</v>
      </c>
      <c r="G116" s="24">
        <v>50</v>
      </c>
      <c r="I116">
        <v>2136</v>
      </c>
      <c r="J116" s="24">
        <v>100</v>
      </c>
      <c r="K116" s="24">
        <v>200</v>
      </c>
      <c r="L116" s="24">
        <v>130</v>
      </c>
      <c r="M116" s="24">
        <v>100</v>
      </c>
      <c r="N116" s="24">
        <v>80</v>
      </c>
      <c r="O116" s="24">
        <v>50</v>
      </c>
    </row>
    <row r="117" spans="1:15" x14ac:dyDescent="0.35">
      <c r="A117">
        <v>2137</v>
      </c>
      <c r="B117" s="24">
        <v>100</v>
      </c>
      <c r="C117" s="24">
        <v>200</v>
      </c>
      <c r="D117" s="24">
        <v>130</v>
      </c>
      <c r="E117" s="24">
        <v>100</v>
      </c>
      <c r="F117" s="24">
        <v>80</v>
      </c>
      <c r="G117" s="24">
        <v>50</v>
      </c>
      <c r="I117">
        <v>2137</v>
      </c>
      <c r="J117" s="24">
        <v>100</v>
      </c>
      <c r="K117" s="24">
        <v>200</v>
      </c>
      <c r="L117" s="24">
        <v>130</v>
      </c>
      <c r="M117" s="24">
        <v>100</v>
      </c>
      <c r="N117" s="24">
        <v>80</v>
      </c>
      <c r="O117" s="24">
        <v>50</v>
      </c>
    </row>
    <row r="118" spans="1:15" x14ac:dyDescent="0.35">
      <c r="A118">
        <v>2138</v>
      </c>
      <c r="B118" s="24">
        <v>100</v>
      </c>
      <c r="C118" s="24">
        <v>200</v>
      </c>
      <c r="D118" s="24">
        <v>130</v>
      </c>
      <c r="E118" s="24">
        <v>100</v>
      </c>
      <c r="F118" s="24">
        <v>80</v>
      </c>
      <c r="G118" s="24">
        <v>50</v>
      </c>
      <c r="I118">
        <v>2138</v>
      </c>
      <c r="J118" s="24">
        <v>100</v>
      </c>
      <c r="K118" s="24">
        <v>200</v>
      </c>
      <c r="L118" s="24">
        <v>130</v>
      </c>
      <c r="M118" s="24">
        <v>100</v>
      </c>
      <c r="N118" s="24">
        <v>80</v>
      </c>
      <c r="O118" s="24">
        <v>50</v>
      </c>
    </row>
    <row r="119" spans="1:15" x14ac:dyDescent="0.35">
      <c r="A119">
        <v>2139</v>
      </c>
      <c r="B119" s="24">
        <v>100</v>
      </c>
      <c r="C119" s="24">
        <v>200</v>
      </c>
      <c r="D119" s="24">
        <v>130</v>
      </c>
      <c r="E119" s="24">
        <v>100</v>
      </c>
      <c r="F119" s="24">
        <v>80</v>
      </c>
      <c r="G119" s="24">
        <v>50</v>
      </c>
      <c r="I119">
        <v>2139</v>
      </c>
      <c r="J119" s="24">
        <v>100</v>
      </c>
      <c r="K119" s="24">
        <v>200</v>
      </c>
      <c r="L119" s="24">
        <v>130</v>
      </c>
      <c r="M119" s="24">
        <v>100</v>
      </c>
      <c r="N119" s="24">
        <v>80</v>
      </c>
      <c r="O119" s="24">
        <v>50</v>
      </c>
    </row>
    <row r="120" spans="1:15" x14ac:dyDescent="0.35">
      <c r="A120">
        <v>2140</v>
      </c>
      <c r="B120" s="24">
        <v>100</v>
      </c>
      <c r="C120" s="24">
        <v>200</v>
      </c>
      <c r="D120" s="24">
        <v>130</v>
      </c>
      <c r="E120" s="24">
        <v>100</v>
      </c>
      <c r="F120" s="24">
        <v>80</v>
      </c>
      <c r="G120" s="24">
        <v>50</v>
      </c>
      <c r="I120">
        <v>2140</v>
      </c>
      <c r="J120" s="24">
        <v>100</v>
      </c>
      <c r="K120" s="24">
        <v>200</v>
      </c>
      <c r="L120" s="24">
        <v>130</v>
      </c>
      <c r="M120" s="24">
        <v>100</v>
      </c>
      <c r="N120" s="24">
        <v>80</v>
      </c>
      <c r="O120" s="24">
        <v>50</v>
      </c>
    </row>
    <row r="121" spans="1:15" x14ac:dyDescent="0.35">
      <c r="A121">
        <v>2141</v>
      </c>
      <c r="B121" s="24">
        <v>100</v>
      </c>
      <c r="C121" s="24">
        <v>200</v>
      </c>
      <c r="D121" s="24">
        <v>130</v>
      </c>
      <c r="E121" s="24">
        <v>100</v>
      </c>
      <c r="F121" s="24">
        <v>80</v>
      </c>
      <c r="G121" s="24">
        <v>50</v>
      </c>
      <c r="I121">
        <v>2141</v>
      </c>
      <c r="J121" s="24">
        <v>100</v>
      </c>
      <c r="K121" s="24">
        <v>200</v>
      </c>
      <c r="L121" s="24">
        <v>130</v>
      </c>
      <c r="M121" s="24">
        <v>100</v>
      </c>
      <c r="N121" s="24">
        <v>80</v>
      </c>
      <c r="O121" s="24">
        <v>50</v>
      </c>
    </row>
    <row r="122" spans="1:15" x14ac:dyDescent="0.35">
      <c r="A122">
        <v>2142</v>
      </c>
      <c r="B122" s="24">
        <v>100</v>
      </c>
      <c r="C122" s="24">
        <v>200</v>
      </c>
      <c r="D122" s="24">
        <v>130</v>
      </c>
      <c r="E122" s="24">
        <v>100</v>
      </c>
      <c r="F122" s="24">
        <v>80</v>
      </c>
      <c r="G122" s="24">
        <v>50</v>
      </c>
      <c r="I122">
        <v>2142</v>
      </c>
      <c r="J122" s="24">
        <v>100</v>
      </c>
      <c r="K122" s="24">
        <v>200</v>
      </c>
      <c r="L122" s="24">
        <v>130</v>
      </c>
      <c r="M122" s="24">
        <v>100</v>
      </c>
      <c r="N122" s="24">
        <v>80</v>
      </c>
      <c r="O122" s="24">
        <v>50</v>
      </c>
    </row>
    <row r="123" spans="1:15" x14ac:dyDescent="0.35">
      <c r="A123">
        <v>2143</v>
      </c>
      <c r="B123" s="24">
        <v>100</v>
      </c>
      <c r="C123" s="24">
        <v>200</v>
      </c>
      <c r="D123" s="24">
        <v>130</v>
      </c>
      <c r="E123" s="24">
        <v>100</v>
      </c>
      <c r="F123" s="24">
        <v>80</v>
      </c>
      <c r="G123" s="24">
        <v>50</v>
      </c>
      <c r="I123">
        <v>2143</v>
      </c>
      <c r="J123" s="24">
        <v>100</v>
      </c>
      <c r="K123" s="24">
        <v>200</v>
      </c>
      <c r="L123" s="24">
        <v>130</v>
      </c>
      <c r="M123" s="24">
        <v>100</v>
      </c>
      <c r="N123" s="24">
        <v>80</v>
      </c>
      <c r="O123" s="24">
        <v>50</v>
      </c>
    </row>
    <row r="124" spans="1:15" x14ac:dyDescent="0.35">
      <c r="A124">
        <v>2144</v>
      </c>
      <c r="B124" s="24">
        <v>100</v>
      </c>
      <c r="C124" s="24">
        <v>200</v>
      </c>
      <c r="D124" s="24">
        <v>130</v>
      </c>
      <c r="E124" s="24">
        <v>100</v>
      </c>
      <c r="F124" s="24">
        <v>80</v>
      </c>
      <c r="G124" s="24">
        <v>50</v>
      </c>
      <c r="I124">
        <v>2144</v>
      </c>
      <c r="J124" s="24">
        <v>100</v>
      </c>
      <c r="K124" s="24">
        <v>200</v>
      </c>
      <c r="L124" s="24">
        <v>130</v>
      </c>
      <c r="M124" s="24">
        <v>100</v>
      </c>
      <c r="N124" s="24">
        <v>80</v>
      </c>
      <c r="O124" s="24">
        <v>50</v>
      </c>
    </row>
    <row r="125" spans="1:15" x14ac:dyDescent="0.35">
      <c r="A125">
        <v>2145</v>
      </c>
      <c r="B125" s="24">
        <v>100</v>
      </c>
      <c r="C125" s="24">
        <v>200</v>
      </c>
      <c r="D125" s="24">
        <v>130</v>
      </c>
      <c r="E125" s="24">
        <v>100</v>
      </c>
      <c r="F125" s="24">
        <v>80</v>
      </c>
      <c r="G125" s="24">
        <v>50</v>
      </c>
      <c r="I125">
        <v>2145</v>
      </c>
      <c r="J125" s="24">
        <v>100</v>
      </c>
      <c r="K125" s="24">
        <v>200</v>
      </c>
      <c r="L125" s="24">
        <v>130</v>
      </c>
      <c r="M125" s="24">
        <v>100</v>
      </c>
      <c r="N125" s="24">
        <v>80</v>
      </c>
      <c r="O125" s="24">
        <v>50</v>
      </c>
    </row>
    <row r="126" spans="1:15" x14ac:dyDescent="0.35">
      <c r="A126">
        <v>2146</v>
      </c>
      <c r="B126" s="24">
        <v>100</v>
      </c>
      <c r="C126" s="24">
        <v>200</v>
      </c>
      <c r="D126" s="24">
        <v>130</v>
      </c>
      <c r="E126" s="24">
        <v>100</v>
      </c>
      <c r="F126" s="24">
        <v>80</v>
      </c>
      <c r="G126" s="24">
        <v>50</v>
      </c>
      <c r="I126">
        <v>2146</v>
      </c>
      <c r="J126" s="24">
        <v>100</v>
      </c>
      <c r="K126" s="24">
        <v>200</v>
      </c>
      <c r="L126" s="24">
        <v>130</v>
      </c>
      <c r="M126" s="24">
        <v>100</v>
      </c>
      <c r="N126" s="24">
        <v>80</v>
      </c>
      <c r="O126" s="24">
        <v>50</v>
      </c>
    </row>
    <row r="127" spans="1:15" x14ac:dyDescent="0.35">
      <c r="A127">
        <v>2147</v>
      </c>
      <c r="B127" s="24">
        <v>100</v>
      </c>
      <c r="C127" s="24">
        <v>200</v>
      </c>
      <c r="D127" s="24">
        <v>130</v>
      </c>
      <c r="E127" s="24">
        <v>100</v>
      </c>
      <c r="F127" s="24">
        <v>80</v>
      </c>
      <c r="G127" s="24">
        <v>50</v>
      </c>
      <c r="I127">
        <v>2147</v>
      </c>
      <c r="J127" s="24">
        <v>100</v>
      </c>
      <c r="K127" s="24">
        <v>200</v>
      </c>
      <c r="L127" s="24">
        <v>130</v>
      </c>
      <c r="M127" s="24">
        <v>100</v>
      </c>
      <c r="N127" s="24">
        <v>80</v>
      </c>
      <c r="O127" s="24">
        <v>50</v>
      </c>
    </row>
    <row r="128" spans="1:15" x14ac:dyDescent="0.35">
      <c r="A128">
        <v>2148</v>
      </c>
      <c r="B128" s="24">
        <v>100</v>
      </c>
      <c r="C128" s="24">
        <v>200</v>
      </c>
      <c r="D128" s="24">
        <v>130</v>
      </c>
      <c r="E128" s="24">
        <v>100</v>
      </c>
      <c r="F128" s="24">
        <v>80</v>
      </c>
      <c r="G128" s="24">
        <v>50</v>
      </c>
      <c r="I128">
        <v>2148</v>
      </c>
      <c r="J128" s="24">
        <v>100</v>
      </c>
      <c r="K128" s="24">
        <v>200</v>
      </c>
      <c r="L128" s="24">
        <v>130</v>
      </c>
      <c r="M128" s="24">
        <v>100</v>
      </c>
      <c r="N128" s="24">
        <v>80</v>
      </c>
      <c r="O128" s="24">
        <v>50</v>
      </c>
    </row>
    <row r="129" spans="1:15" x14ac:dyDescent="0.35">
      <c r="A129">
        <v>2149</v>
      </c>
      <c r="B129" s="24">
        <v>100</v>
      </c>
      <c r="C129" s="24">
        <v>200</v>
      </c>
      <c r="D129" s="24">
        <v>130</v>
      </c>
      <c r="E129" s="24">
        <v>100</v>
      </c>
      <c r="F129" s="24">
        <v>80</v>
      </c>
      <c r="G129" s="24">
        <v>50</v>
      </c>
      <c r="I129">
        <v>2149</v>
      </c>
      <c r="J129" s="24">
        <v>100</v>
      </c>
      <c r="K129" s="24">
        <v>200</v>
      </c>
      <c r="L129" s="24">
        <v>130</v>
      </c>
      <c r="M129" s="24">
        <v>100</v>
      </c>
      <c r="N129" s="24">
        <v>80</v>
      </c>
      <c r="O129" s="24">
        <v>50</v>
      </c>
    </row>
    <row r="130" spans="1:15" x14ac:dyDescent="0.35">
      <c r="A130">
        <v>2150</v>
      </c>
      <c r="B130" s="24">
        <v>100</v>
      </c>
      <c r="C130" s="24">
        <v>200</v>
      </c>
      <c r="D130" s="24">
        <v>130</v>
      </c>
      <c r="E130" s="24">
        <v>100</v>
      </c>
      <c r="F130" s="24">
        <v>80</v>
      </c>
      <c r="G130" s="24">
        <v>50</v>
      </c>
      <c r="I130">
        <v>2150</v>
      </c>
      <c r="J130" s="24">
        <v>100</v>
      </c>
      <c r="K130" s="24">
        <v>200</v>
      </c>
      <c r="L130" s="24">
        <v>130</v>
      </c>
      <c r="M130" s="24">
        <v>100</v>
      </c>
      <c r="N130" s="24">
        <v>80</v>
      </c>
      <c r="O130" s="24">
        <v>50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EE362-0C33-47FE-A9E5-4CECBD12DF90}">
  <sheetPr>
    <tabColor theme="1"/>
  </sheetPr>
  <dimension ref="A1:G130"/>
  <sheetViews>
    <sheetView workbookViewId="0">
      <selection activeCell="B3" sqref="B3"/>
    </sheetView>
  </sheetViews>
  <sheetFormatPr defaultColWidth="8.81640625" defaultRowHeight="14.5" x14ac:dyDescent="0.35"/>
  <cols>
    <col min="2" max="3" width="13.453125" bestFit="1" customWidth="1"/>
    <col min="4" max="7" width="12.453125" bestFit="1" customWidth="1"/>
  </cols>
  <sheetData>
    <row r="1" spans="1:7" x14ac:dyDescent="0.35">
      <c r="A1" t="s">
        <v>7</v>
      </c>
    </row>
    <row r="2" spans="1:7" x14ac:dyDescent="0.3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</row>
    <row r="3" spans="1:7" x14ac:dyDescent="0.35">
      <c r="A3">
        <v>2023</v>
      </c>
      <c r="B3" s="28">
        <f>'Total Property Damage 95%'!B4*Frequency!B3</f>
        <v>667434965.37678218</v>
      </c>
      <c r="C3" s="28">
        <f>'Total Property Damage 95%'!C4*Frequency!C3</f>
        <v>1712565686.3543787</v>
      </c>
      <c r="D3" s="28">
        <f>'Total Property Damage 95%'!D4*Frequency!D3</f>
        <v>1173702495.3156822</v>
      </c>
      <c r="E3" s="28">
        <f>'Total Property Damage 95%'!E4*Frequency!E3</f>
        <v>593706684.31771898</v>
      </c>
      <c r="F3" s="28">
        <f>'Total Property Damage 95%'!F4*Frequency!F3</f>
        <v>395287064.76578408</v>
      </c>
      <c r="G3" s="28">
        <f>'Total Property Damage 95%'!G4*Frequency!G3</f>
        <v>148103301.42566192</v>
      </c>
    </row>
    <row r="4" spans="1:7" x14ac:dyDescent="0.35">
      <c r="A4">
        <v>2024</v>
      </c>
      <c r="B4" s="28">
        <f>'Total Property Damage 95%'!B5*Frequency!B4</f>
        <v>682698237.87433398</v>
      </c>
      <c r="C4" s="28">
        <f>'Total Property Damage 95%'!C5*Frequency!C4</f>
        <v>1751729587.1039112</v>
      </c>
      <c r="D4" s="28">
        <f>'Total Property Damage 95%'!D5*Frequency!D4</f>
        <v>1200543374.1224236</v>
      </c>
      <c r="E4" s="28">
        <f>'Total Property Damage 95%'!E5*Frequency!E4</f>
        <v>607283897.64402962</v>
      </c>
      <c r="F4" s="28">
        <f>'Total Property Damage 95%'!F5*Frequency!F4</f>
        <v>404326708.3224737</v>
      </c>
      <c r="G4" s="28">
        <f>'Total Property Damage 95%'!G5*Frequency!G4</f>
        <v>151490209.76087448</v>
      </c>
    </row>
    <row r="5" spans="1:7" x14ac:dyDescent="0.35">
      <c r="A5">
        <v>2025</v>
      </c>
      <c r="B5" s="28">
        <f>'Total Property Damage 95%'!B6*Frequency!B5</f>
        <v>698310559.34207714</v>
      </c>
      <c r="C5" s="28">
        <f>'Total Property Damage 95%'!C6*Frequency!C5</f>
        <v>1791789109.6296709</v>
      </c>
      <c r="D5" s="28">
        <f>'Total Property Damage 95%'!D6*Frequency!D5</f>
        <v>1227998065.0135674</v>
      </c>
      <c r="E5" s="28">
        <f>'Total Property Damage 95%'!E6*Frequency!E5</f>
        <v>621171602.20545244</v>
      </c>
      <c r="F5" s="28">
        <f>'Total Property Damage 95%'!F6*Frequency!F5</f>
        <v>413573075.45530766</v>
      </c>
      <c r="G5" s="28">
        <f>'Total Property Damage 95%'!G6*Frequency!G5</f>
        <v>154954571.79199195</v>
      </c>
    </row>
    <row r="6" spans="1:7" x14ac:dyDescent="0.35">
      <c r="A6">
        <v>2026</v>
      </c>
      <c r="B6" s="28">
        <f>'Total Property Damage 95%'!B7*Frequency!B6</f>
        <v>714279912.02520931</v>
      </c>
      <c r="C6" s="28">
        <f>'Total Property Damage 95%'!C7*Frequency!C6</f>
        <v>1832764735.5065446</v>
      </c>
      <c r="D6" s="28">
        <f>'Total Property Damage 95%'!D7*Frequency!D6</f>
        <v>1256080604.9838662</v>
      </c>
      <c r="E6" s="28">
        <f>'Total Property Damage 95%'!E7*Frequency!E6</f>
        <v>635376898.48754084</v>
      </c>
      <c r="F6" s="28">
        <f>'Total Property Damage 95%'!F7*Frequency!F6</f>
        <v>423030893.63353485</v>
      </c>
      <c r="G6" s="28">
        <f>'Total Property Damage 95%'!G7*Frequency!G6</f>
        <v>158498158.77303579</v>
      </c>
    </row>
    <row r="7" spans="1:7" x14ac:dyDescent="0.35">
      <c r="A7">
        <v>2027</v>
      </c>
      <c r="B7" s="28">
        <f>'Total Property Damage 95%'!B8*Frequency!B7</f>
        <v>730614460.71133268</v>
      </c>
      <c r="C7" s="28">
        <f>'Total Property Damage 95%'!C8*Frequency!C7</f>
        <v>1874677414.6934192</v>
      </c>
      <c r="D7" s="28">
        <f>'Total Property Damage 95%'!D8*Frequency!D7</f>
        <v>1284805352.0338435</v>
      </c>
      <c r="E7" s="28">
        <f>'Total Property Damage 95%'!E8*Frequency!E7</f>
        <v>649907049.3536855</v>
      </c>
      <c r="F7" s="28">
        <f>'Total Property Damage 95%'!F8*Frequency!F7</f>
        <v>432704998.43678921</v>
      </c>
      <c r="G7" s="28">
        <f>'Total Property Damage 95%'!G8*Frequency!G7</f>
        <v>162122782.46404573</v>
      </c>
    </row>
    <row r="8" spans="1:7" x14ac:dyDescent="0.35">
      <c r="A8">
        <v>2028</v>
      </c>
      <c r="B8" s="28">
        <f>'Total Property Damage 95%'!B9*Frequency!B8</f>
        <v>747322556.90493512</v>
      </c>
      <c r="C8" s="28">
        <f>'Total Property Damage 95%'!C9*Frequency!C8</f>
        <v>1917548576.2444456</v>
      </c>
      <c r="D8" s="28">
        <f>'Total Property Damage 95%'!D9*Frequency!D8</f>
        <v>1314186992.5107327</v>
      </c>
      <c r="E8" s="28">
        <f>'Total Property Damage 95%'!E9*Frequency!E8</f>
        <v>664769483.75845957</v>
      </c>
      <c r="F8" s="28">
        <f>'Total Property Damage 95%'!F9*Frequency!F8</f>
        <v>442600336.02741885</v>
      </c>
      <c r="G8" s="28">
        <f>'Total Property Damage 95%'!G9*Frequency!G8</f>
        <v>165830296.05739352</v>
      </c>
    </row>
    <row r="9" spans="1:7" x14ac:dyDescent="0.35">
      <c r="A9">
        <v>2029</v>
      </c>
      <c r="B9" s="28">
        <f>'Total Property Damage 95%'!B10*Frequency!B9</f>
        <v>764412743.09733486</v>
      </c>
      <c r="C9" s="28">
        <f>'Total Property Damage 95%'!C10*Frequency!C9</f>
        <v>1961400139.2652545</v>
      </c>
      <c r="D9" s="28">
        <f>'Total Property Damage 95%'!D10*Frequency!D9</f>
        <v>1344240548.6172898</v>
      </c>
      <c r="E9" s="28">
        <f>'Total Property Damage 95%'!E10*Frequency!E9</f>
        <v>679971800.54588509</v>
      </c>
      <c r="F9" s="28">
        <f>'Total Property Damage 95%'!F10*Frequency!F9</f>
        <v>452721965.67935175</v>
      </c>
      <c r="G9" s="28">
        <f>'Total Property Damage 95%'!G10*Frequency!G9</f>
        <v>169622595.12528068</v>
      </c>
    </row>
    <row r="10" spans="1:7" x14ac:dyDescent="0.35">
      <c r="A10">
        <v>2030</v>
      </c>
      <c r="B10" s="28">
        <f>'Total Property Damage 95%'!B11*Frequency!B10</f>
        <v>867045712.21094525</v>
      </c>
      <c r="C10" s="28">
        <f>'Total Property Damage 95%'!C11*Frequency!C10</f>
        <v>2224745199.5490146</v>
      </c>
      <c r="D10" s="28">
        <f>'Total Property Damage 95%'!D11*Frequency!D10</f>
        <v>1524723409.4190149</v>
      </c>
      <c r="E10" s="28">
        <f>'Total Property Damage 95%'!E11*Frequency!E10</f>
        <v>771267406.79229438</v>
      </c>
      <c r="F10" s="28">
        <f>'Total Property Damage 95%'!F11*Frequency!F10</f>
        <v>513506142.73578453</v>
      </c>
      <c r="G10" s="28">
        <f>'Total Property Damage 95%'!G11*Frequency!G10</f>
        <v>192396771.41114968</v>
      </c>
    </row>
    <row r="11" spans="1:7" x14ac:dyDescent="0.35">
      <c r="A11">
        <v>2031</v>
      </c>
      <c r="B11" s="28">
        <f>'Total Property Damage 95%'!B12*Frequency!B11</f>
        <v>886873793.83660388</v>
      </c>
      <c r="C11" s="28">
        <f>'Total Property Damage 95%'!C12*Frequency!C11</f>
        <v>2275621905.1156273</v>
      </c>
      <c r="D11" s="28">
        <f>'Total Property Damage 95%'!D12*Frequency!D11</f>
        <v>1559591628.9289424</v>
      </c>
      <c r="E11" s="28">
        <f>'Total Property Damage 95%'!E12*Frequency!E11</f>
        <v>788905177.07558382</v>
      </c>
      <c r="F11" s="28">
        <f>'Total Property Damage 95%'!F12*Frequency!F11</f>
        <v>525249285.65206611</v>
      </c>
      <c r="G11" s="28">
        <f>'Total Property Damage 95%'!G12*Frequency!G11</f>
        <v>196796607.35327744</v>
      </c>
    </row>
    <row r="12" spans="1:7" x14ac:dyDescent="0.35">
      <c r="A12">
        <v>2032</v>
      </c>
      <c r="B12" s="28">
        <f>'Total Property Damage 95%'!B13*Frequency!B12</f>
        <v>907155315.01616013</v>
      </c>
      <c r="C12" s="28">
        <f>'Total Property Damage 95%'!C13*Frequency!C12</f>
        <v>2327662087.3670468</v>
      </c>
      <c r="D12" s="28">
        <f>'Total Property Damage 95%'!D13*Frequency!D12</f>
        <v>1595257234.1970229</v>
      </c>
      <c r="E12" s="28">
        <f>'Total Property Damage 95%'!E13*Frequency!E12</f>
        <v>806946297.659724</v>
      </c>
      <c r="F12" s="28">
        <f>'Total Property Damage 95%'!F13*Frequency!F12</f>
        <v>537260977.26538467</v>
      </c>
      <c r="G12" s="28">
        <f>'Total Property Damage 95%'!G13*Frequency!G12</f>
        <v>201297061.18091154</v>
      </c>
    </row>
    <row r="13" spans="1:7" x14ac:dyDescent="0.35">
      <c r="A13">
        <v>2033</v>
      </c>
      <c r="B13" s="28">
        <f>'Total Property Damage 95%'!B14*Frequency!B13</f>
        <v>927900645.25650465</v>
      </c>
      <c r="C13" s="28">
        <f>'Total Property Damage 95%'!C14*Frequency!C13</f>
        <v>2380892353.3325815</v>
      </c>
      <c r="D13" s="28">
        <f>'Total Property Damage 95%'!D14*Frequency!D13</f>
        <v>1631738460.2824655</v>
      </c>
      <c r="E13" s="28">
        <f>'Total Property Damage 95%'!E14*Frequency!E13</f>
        <v>825399992.58282101</v>
      </c>
      <c r="F13" s="28">
        <f>'Total Property Damage 95%'!F14*Frequency!F13</f>
        <v>549547358.89610028</v>
      </c>
      <c r="G13" s="28">
        <f>'Total Property Damage 95%'!G14*Frequency!G13</f>
        <v>205900433.8795926</v>
      </c>
    </row>
    <row r="14" spans="1:7" x14ac:dyDescent="0.35">
      <c r="A14">
        <v>2034</v>
      </c>
      <c r="B14" s="28">
        <f>'Total Property Damage 95%'!B15*Frequency!B14</f>
        <v>949120391.20015466</v>
      </c>
      <c r="C14" s="28">
        <f>'Total Property Damage 95%'!C15*Frequency!C14</f>
        <v>2435339918.5058231</v>
      </c>
      <c r="D14" s="28">
        <f>'Total Property Damage 95%'!D15*Frequency!D14</f>
        <v>1669053959.2539153</v>
      </c>
      <c r="E14" s="28">
        <f>'Total Property Damage 95%'!E15*Frequency!E14</f>
        <v>844275696.82339334</v>
      </c>
      <c r="F14" s="28">
        <f>'Total Property Damage 95%'!F15*Frequency!F14</f>
        <v>562114712.30768836</v>
      </c>
      <c r="G14" s="28">
        <f>'Total Property Damage 95%'!G15*Frequency!G14</f>
        <v>210609079.05507305</v>
      </c>
    </row>
    <row r="15" spans="1:7" x14ac:dyDescent="0.35">
      <c r="A15">
        <v>2035</v>
      </c>
      <c r="B15" s="28">
        <f>'Total Property Damage 95%'!B16*Frequency!B15</f>
        <v>970825402.04820466</v>
      </c>
      <c r="C15" s="28">
        <f>'Total Property Damage 95%'!C16*Frequency!C15</f>
        <v>2491032620.7593465</v>
      </c>
      <c r="D15" s="28">
        <f>'Total Property Damage 95%'!D16*Frequency!D15</f>
        <v>1707222809.7258544</v>
      </c>
      <c r="E15" s="28">
        <f>'Total Property Damage 95%'!E16*Frequency!E15</f>
        <v>863583061.12427509</v>
      </c>
      <c r="F15" s="28">
        <f>'Total Property Damage 95%'!F16*Frequency!F15</f>
        <v>574969462.91847157</v>
      </c>
      <c r="G15" s="28">
        <f>'Total Property Damage 95%'!G16*Frequency!G15</f>
        <v>215425404.13666558</v>
      </c>
    </row>
    <row r="16" spans="1:7" x14ac:dyDescent="0.35">
      <c r="A16">
        <v>2036</v>
      </c>
      <c r="B16" s="28">
        <f>'Total Property Damage 95%'!B17*Frequency!B16</f>
        <v>993026775.10728908</v>
      </c>
      <c r="C16" s="28">
        <f>'Total Property Damage 95%'!C17*Frequency!C16</f>
        <v>2547998934.5776176</v>
      </c>
      <c r="D16" s="28">
        <f>'Total Property Damage 95%'!D17*Frequency!D16</f>
        <v>1746264526.6130893</v>
      </c>
      <c r="E16" s="28">
        <f>'Total Property Damage 95%'!E17*Frequency!E16</f>
        <v>883331956.92683291</v>
      </c>
      <c r="F16" s="28">
        <f>'Total Property Damage 95%'!F17*Frequency!F16</f>
        <v>588118183.08679748</v>
      </c>
      <c r="G16" s="28">
        <f>'Total Property Damage 95%'!G17*Frequency!G16</f>
        <v>220351871.60810971</v>
      </c>
    </row>
    <row r="17" spans="1:7" x14ac:dyDescent="0.35">
      <c r="A17">
        <v>2037</v>
      </c>
      <c r="B17" s="28">
        <f>'Total Property Damage 95%'!B18*Frequency!B17</f>
        <v>1015735861.4633975</v>
      </c>
      <c r="C17" s="28">
        <f>'Total Property Damage 95%'!C18*Frequency!C17</f>
        <v>2606267985.6153846</v>
      </c>
      <c r="D17" s="28">
        <f>'Total Property Damage 95%'!D18*Frequency!D17</f>
        <v>1786199071.1083081</v>
      </c>
      <c r="E17" s="28">
        <f>'Total Property Damage 95%'!E18*Frequency!E17</f>
        <v>903532481.41802227</v>
      </c>
      <c r="F17" s="28">
        <f>'Total Property Damage 95%'!F18*Frequency!F17</f>
        <v>601567595.47134542</v>
      </c>
      <c r="G17" s="28">
        <f>'Total Property Damage 95%'!G18*Frequency!G17</f>
        <v>225391000.26658726</v>
      </c>
    </row>
    <row r="18" spans="1:7" x14ac:dyDescent="0.35">
      <c r="A18">
        <v>2038</v>
      </c>
      <c r="B18" s="28">
        <f>'Total Property Damage 95%'!B19*Frequency!B18</f>
        <v>1038964271.785442</v>
      </c>
      <c r="C18" s="28">
        <f>'Total Property Damage 95%'!C19*Frequency!C18</f>
        <v>2665869565.5890021</v>
      </c>
      <c r="D18" s="28">
        <f>'Total Property Damage 95%'!D19*Frequency!D18</f>
        <v>1827046860.8878102</v>
      </c>
      <c r="E18" s="28">
        <f>'Total Property Damage 95%'!E19*Frequency!E18</f>
        <v>924194962.69286418</v>
      </c>
      <c r="F18" s="28">
        <f>'Total Property Damage 95%'!F19*Frequency!F18</f>
        <v>615324576.46827722</v>
      </c>
      <c r="G18" s="28">
        <f>'Total Property Damage 95%'!G19*Frequency!G18</f>
        <v>230545366.51052931</v>
      </c>
    </row>
    <row r="19" spans="1:7" x14ac:dyDescent="0.35">
      <c r="A19">
        <v>2039</v>
      </c>
      <c r="B19" s="28">
        <f>'Total Property Damage 95%'!B20*Frequency!B19</f>
        <v>1062723882.2615421</v>
      </c>
      <c r="C19" s="28">
        <f>'Total Property Damage 95%'!C20*Frequency!C19</f>
        <v>2726834147.5082979</v>
      </c>
      <c r="D19" s="28">
        <f>'Total Property Damage 95%'!D20*Frequency!D19</f>
        <v>1868828780.5506265</v>
      </c>
      <c r="E19" s="28">
        <f>'Total Property Damage 95%'!E20*Frequency!E19</f>
        <v>945329965.03497636</v>
      </c>
      <c r="F19" s="28">
        <f>'Total Property Damage 95%'!F20*Frequency!F19</f>
        <v>629396159.7269907</v>
      </c>
      <c r="G19" s="28">
        <f>'Total Property Damage 95%'!G20*Frequency!G19</f>
        <v>235817605.6568732</v>
      </c>
    </row>
    <row r="20" spans="1:7" x14ac:dyDescent="0.35">
      <c r="A20">
        <v>2040</v>
      </c>
      <c r="B20" s="28">
        <f>'Total Property Damage 95%'!B21*Frequency!B20</f>
        <v>1166879878.4437072</v>
      </c>
      <c r="C20" s="28">
        <f>'Total Property Damage 95%'!C21*Frequency!C20</f>
        <v>2994087129.9602103</v>
      </c>
      <c r="D20" s="28">
        <f>'Total Property Damage 95%'!D21*Frequency!D20</f>
        <v>2051989925.7748451</v>
      </c>
      <c r="E20" s="28">
        <f>'Total Property Damage 95%'!E21*Frequency!E20</f>
        <v>1037980356.9877164</v>
      </c>
      <c r="F20" s="28">
        <f>'Total Property Damage 95%'!F21*Frequency!F20</f>
        <v>691082346.61317241</v>
      </c>
      <c r="G20" s="28">
        <f>'Total Property Damage 95%'!G21*Frequency!G20</f>
        <v>258929740.46861333</v>
      </c>
    </row>
    <row r="21" spans="1:7" x14ac:dyDescent="0.35">
      <c r="A21">
        <v>2041</v>
      </c>
      <c r="B21" s="28">
        <f>'Total Property Damage 95%'!B22*Frequency!B21</f>
        <v>1193564733.8685982</v>
      </c>
      <c r="C21" s="28">
        <f>'Total Property Damage 95%'!C22*Frequency!C21</f>
        <v>3062557572.9496589</v>
      </c>
      <c r="D21" s="28">
        <f>'Total Property Damage 95%'!D22*Frequency!D21</f>
        <v>2098915968.0472209</v>
      </c>
      <c r="E21" s="28">
        <f>'Total Property Damage 95%'!E22*Frequency!E21</f>
        <v>1061717466.7552067</v>
      </c>
      <c r="F21" s="28">
        <f>'Total Property Damage 95%'!F22*Frequency!F21</f>
        <v>706886400.52372789</v>
      </c>
      <c r="G21" s="28">
        <f>'Total Property Damage 95%'!G22*Frequency!G21</f>
        <v>264851089.20146221</v>
      </c>
    </row>
    <row r="22" spans="1:7" x14ac:dyDescent="0.35">
      <c r="A22">
        <v>2042</v>
      </c>
      <c r="B22" s="28">
        <f>'Total Property Damage 95%'!B23*Frequency!B22</f>
        <v>1220859833.3487701</v>
      </c>
      <c r="C22" s="28">
        <f>'Total Property Damage 95%'!C23*Frequency!C22</f>
        <v>3132593835.9569216</v>
      </c>
      <c r="D22" s="28">
        <f>'Total Property Damage 95%'!D23*Frequency!D22</f>
        <v>2146915141.0478177</v>
      </c>
      <c r="E22" s="28">
        <f>'Total Property Damage 95%'!E23*Frequency!E22</f>
        <v>1085997409.8974526</v>
      </c>
      <c r="F22" s="28">
        <f>'Total Property Damage 95%'!F23*Frequency!F22</f>
        <v>723051870.29338002</v>
      </c>
      <c r="G22" s="28">
        <f>'Total Property Damage 95%'!G23*Frequency!G22</f>
        <v>270907850.6171205</v>
      </c>
    </row>
    <row r="23" spans="1:7" x14ac:dyDescent="0.35">
      <c r="A23">
        <v>2043</v>
      </c>
      <c r="B23" s="28">
        <f>'Total Property Damage 95%'!B24*Frequency!B23</f>
        <v>1248779132.283309</v>
      </c>
      <c r="C23" s="28">
        <f>'Total Property Damage 95%'!C24*Frequency!C23</f>
        <v>3204231727.0215135</v>
      </c>
      <c r="D23" s="28">
        <f>'Total Property Damage 95%'!D24*Frequency!D23</f>
        <v>2196011985.7245631</v>
      </c>
      <c r="E23" s="28">
        <f>'Total Property Damage 95%'!E24*Frequency!E23</f>
        <v>1110832600.2287574</v>
      </c>
      <c r="F23" s="28">
        <f>'Total Property Damage 95%'!F24*Frequency!F23</f>
        <v>739587020.98019218</v>
      </c>
      <c r="G23" s="28">
        <f>'Total Property Damage 95%'!G24*Frequency!G23</f>
        <v>277103121.40782726</v>
      </c>
    </row>
    <row r="24" spans="1:7" x14ac:dyDescent="0.35">
      <c r="A24">
        <v>2044</v>
      </c>
      <c r="B24" s="28">
        <f>'Total Property Damage 95%'!B25*Frequency!B24</f>
        <v>1277336905.2110972</v>
      </c>
      <c r="C24" s="28">
        <f>'Total Property Damage 95%'!C25*Frequency!C24</f>
        <v>3277507873.0610323</v>
      </c>
      <c r="D24" s="28">
        <f>'Total Property Damage 95%'!D25*Frequency!D24</f>
        <v>2246231604.241375</v>
      </c>
      <c r="E24" s="28">
        <f>'Total Property Damage 95%'!E25*Frequency!E24</f>
        <v>1136235735.4494064</v>
      </c>
      <c r="F24" s="28">
        <f>'Total Property Damage 95%'!F25*Frequency!F24</f>
        <v>756500306.65215361</v>
      </c>
      <c r="G24" s="28">
        <f>'Total Property Damage 95%'!G25*Frequency!G24</f>
        <v>283440069.08269501</v>
      </c>
    </row>
    <row r="25" spans="1:7" x14ac:dyDescent="0.35">
      <c r="A25">
        <v>2045</v>
      </c>
      <c r="B25" s="28">
        <f>'Total Property Damage 95%'!B26*Frequency!B25</f>
        <v>1306547753.1090798</v>
      </c>
      <c r="C25" s="28">
        <f>'Total Property Damage 95%'!C26*Frequency!C25</f>
        <v>3352459738.5977163</v>
      </c>
      <c r="D25" s="28">
        <f>'Total Property Damage 95%'!D26*Frequency!D25</f>
        <v>2297599672.8123622</v>
      </c>
      <c r="E25" s="28">
        <f>'Total Property Damage 95%'!E26*Frequency!E25</f>
        <v>1162219803.6377282</v>
      </c>
      <c r="F25" s="28">
        <f>'Total Property Damage 95%'!F26*Frequency!F25</f>
        <v>773800374.70956337</v>
      </c>
      <c r="G25" s="28">
        <f>'Total Property Damage 95%'!G26*Frequency!G25</f>
        <v>289921933.5871892</v>
      </c>
    </row>
    <row r="26" spans="1:7" x14ac:dyDescent="0.35">
      <c r="A26">
        <v>2046</v>
      </c>
      <c r="B26" s="28">
        <f>'Total Property Damage 95%'!B27*Frequency!B26</f>
        <v>1336426610.85743</v>
      </c>
      <c r="C26" s="28">
        <f>'Total Property Damage 95%'!C27*Frequency!C26</f>
        <v>3429125644.9132509</v>
      </c>
      <c r="D26" s="28">
        <f>'Total Property Damage 95%'!D27*Frequency!D26</f>
        <v>2350142454.8295193</v>
      </c>
      <c r="E26" s="28">
        <f>'Total Property Damage 95%'!E27*Frequency!E26</f>
        <v>1188798089.8906209</v>
      </c>
      <c r="F26" s="28">
        <f>'Total Property Damage 95%'!F27*Frequency!F26</f>
        <v>791496070.30626082</v>
      </c>
      <c r="G26" s="28">
        <f>'Total Property Damage 95%'!G27*Frequency!G26</f>
        <v>296552028.95964289</v>
      </c>
    </row>
    <row r="27" spans="1:7" x14ac:dyDescent="0.35">
      <c r="A27">
        <v>2047</v>
      </c>
      <c r="B27" s="28">
        <f>'Total Property Damage 95%'!B28*Frequency!B27</f>
        <v>1366988754.8754339</v>
      </c>
      <c r="C27" s="28">
        <f>'Total Property Damage 95%'!C28*Frequency!C27</f>
        <v>3507544789.6416173</v>
      </c>
      <c r="D27" s="28">
        <f>'Total Property Damage 95%'!D28*Frequency!D27</f>
        <v>2403886814.290637</v>
      </c>
      <c r="E27" s="28">
        <f>'Total Property Damage 95%'!E28*Frequency!E27</f>
        <v>1215984183.1159382</v>
      </c>
      <c r="F27" s="28">
        <f>'Total Property Damage 95%'!F28*Frequency!F27</f>
        <v>809596440.87196231</v>
      </c>
      <c r="G27" s="28">
        <f>'Total Property Damage 95%'!G28*Frequency!G27</f>
        <v>303333745.02565342</v>
      </c>
    </row>
    <row r="28" spans="1:7" x14ac:dyDescent="0.35">
      <c r="A28">
        <v>2048</v>
      </c>
      <c r="B28" s="28">
        <f>'Total Property Damage 95%'!B29*Frequency!B28</f>
        <v>1398249810.9319954</v>
      </c>
      <c r="C28" s="28">
        <f>'Total Property Damage 95%'!C29*Frequency!C28</f>
        <v>3587757266.8100038</v>
      </c>
      <c r="D28" s="28">
        <f>'Total Property Damage 95%'!D29*Frequency!D28</f>
        <v>2458860229.5342879</v>
      </c>
      <c r="E28" s="28">
        <f>'Total Property Damage 95%'!E29*Frequency!E28</f>
        <v>1243791982.9802053</v>
      </c>
      <c r="F28" s="28">
        <f>'Total Property Damage 95%'!F29*Frequency!F28</f>
        <v>828110740.73801887</v>
      </c>
      <c r="G28" s="28">
        <f>'Total Property Damage 95%'!G29*Frequency!G28</f>
        <v>310270549.13122767</v>
      </c>
    </row>
    <row r="29" spans="1:7" x14ac:dyDescent="0.35">
      <c r="A29">
        <v>2049</v>
      </c>
      <c r="B29" s="28">
        <f>'Total Property Damage 95%'!B30*Frequency!B29</f>
        <v>1430225762.1347578</v>
      </c>
      <c r="C29" s="28">
        <f>'Total Property Damage 95%'!C30*Frequency!C29</f>
        <v>3669804087.3380213</v>
      </c>
      <c r="D29" s="28">
        <f>'Total Property Damage 95%'!D30*Frequency!D29</f>
        <v>2515090807.2889132</v>
      </c>
      <c r="E29" s="28">
        <f>'Total Property Damage 95%'!E30*Frequency!E29</f>
        <v>1272235707.0152206</v>
      </c>
      <c r="F29" s="28">
        <f>'Total Property Damage 95%'!F30*Frequency!F29</f>
        <v>847048435.86895716</v>
      </c>
      <c r="G29" s="28">
        <f>'Total Property Damage 95%'!G30*Frequency!G29</f>
        <v>317365987.91556156</v>
      </c>
    </row>
    <row r="30" spans="1:7" x14ac:dyDescent="0.35">
      <c r="A30">
        <v>2050</v>
      </c>
      <c r="B30" s="28">
        <f>'Total Property Damage 95%'!B31*Frequency!B30</f>
        <v>1517777194.5333185</v>
      </c>
      <c r="C30" s="28">
        <f>'Total Property Damage 95%'!C31*Frequency!C30</f>
        <v>3894451561.1668863</v>
      </c>
      <c r="D30" s="28">
        <f>'Total Property Damage 95%'!D31*Frequency!D30</f>
        <v>2669052376.5882421</v>
      </c>
      <c r="E30" s="28">
        <f>'Total Property Damage 95%'!E31*Frequency!E30</f>
        <v>1350115760.253475</v>
      </c>
      <c r="F30" s="28">
        <f>'Total Property Damage 95%'!F31*Frequency!F30</f>
        <v>898900602.03368604</v>
      </c>
      <c r="G30" s="28">
        <f>'Total Property Damage 95%'!G31*Frequency!G30</f>
        <v>336793582.89547467</v>
      </c>
    </row>
    <row r="31" spans="1:7" x14ac:dyDescent="0.35">
      <c r="A31">
        <v>2051</v>
      </c>
      <c r="B31" s="28">
        <f>'Total Property Damage 95%'!B32*Frequency!B31</f>
        <v>1552486564.153554</v>
      </c>
      <c r="C31" s="28">
        <f>'Total Property Damage 95%'!C32*Frequency!C31</f>
        <v>3983512036.7040792</v>
      </c>
      <c r="D31" s="28">
        <f>'Total Property Damage 95%'!D32*Frequency!D31</f>
        <v>2730089744.7925091</v>
      </c>
      <c r="E31" s="28">
        <f>'Total Property Damage 95%'!E32*Frequency!E31</f>
        <v>1380990955.322638</v>
      </c>
      <c r="F31" s="28">
        <f>'Total Property Damage 95%'!F32*Frequency!F31</f>
        <v>919457158.92505038</v>
      </c>
      <c r="G31" s="28">
        <f>'Total Property Damage 95%'!G32*Frequency!G31</f>
        <v>344495565.10771692</v>
      </c>
    </row>
    <row r="32" spans="1:7" x14ac:dyDescent="0.35">
      <c r="A32">
        <v>2052</v>
      </c>
      <c r="B32" s="28">
        <f>'Total Property Damage 95%'!B33*Frequency!B32</f>
        <v>1587989686.8646736</v>
      </c>
      <c r="C32" s="28">
        <f>'Total Property Damage 95%'!C33*Frequency!C32</f>
        <v>4074609196.5287352</v>
      </c>
      <c r="D32" s="28">
        <f>'Total Property Damage 95%'!D33*Frequency!D32</f>
        <v>2792522949.3430319</v>
      </c>
      <c r="E32" s="28">
        <f>'Total Property Damage 95%'!E33*Frequency!E32</f>
        <v>1412572221.4552035</v>
      </c>
      <c r="F32" s="28">
        <f>'Total Property Damage 95%'!F33*Frequency!F32</f>
        <v>940483814.54620945</v>
      </c>
      <c r="G32" s="28">
        <f>'Total Property Damage 95%'!G33*Frequency!G32</f>
        <v>352373680.51551378</v>
      </c>
    </row>
    <row r="33" spans="1:7" x14ac:dyDescent="0.35">
      <c r="A33">
        <v>2053</v>
      </c>
      <c r="B33" s="28">
        <f>'Total Property Damage 95%'!B34*Frequency!B33</f>
        <v>1624304714.6520395</v>
      </c>
      <c r="C33" s="28">
        <f>'Total Property Damage 95%'!C34*Frequency!C33</f>
        <v>4167789616.6653099</v>
      </c>
      <c r="D33" s="28">
        <f>'Total Property Damage 95%'!D34*Frequency!D33</f>
        <v>2856383910.9985666</v>
      </c>
      <c r="E33" s="28">
        <f>'Total Property Damage 95%'!E34*Frequency!E33</f>
        <v>1444875705.4753606</v>
      </c>
      <c r="F33" s="28">
        <f>'Total Property Damage 95%'!F34*Frequency!F33</f>
        <v>961991319.37531614</v>
      </c>
      <c r="G33" s="28">
        <f>'Total Property Damage 95%'!G34*Frequency!G33</f>
        <v>360431957.03034598</v>
      </c>
    </row>
    <row r="34" spans="1:7" x14ac:dyDescent="0.35">
      <c r="A34">
        <v>2054</v>
      </c>
      <c r="B34" s="28">
        <f>'Total Property Damage 95%'!B35*Frequency!B34</f>
        <v>1661450214.6106706</v>
      </c>
      <c r="C34" s="28">
        <f>'Total Property Damage 95%'!C35*Frequency!C34</f>
        <v>4263100938.2645874</v>
      </c>
      <c r="D34" s="28">
        <f>'Total Property Damage 95%'!D35*Frequency!D34</f>
        <v>2921705280.4994621</v>
      </c>
      <c r="E34" s="28">
        <f>'Total Property Damage 95%'!E35*Frequency!E34</f>
        <v>1477917923.4618173</v>
      </c>
      <c r="F34" s="28">
        <f>'Total Property Damage 95%'!F35*Frequency!F34</f>
        <v>983990669.73841238</v>
      </c>
      <c r="G34" s="28">
        <f>'Total Property Damage 95%'!G35*Frequency!G34</f>
        <v>368674514.67620498</v>
      </c>
    </row>
    <row r="35" spans="1:7" x14ac:dyDescent="0.35">
      <c r="A35">
        <v>2055</v>
      </c>
      <c r="B35" s="28">
        <f>'Total Property Damage 95%'!B36*Frequency!B35</f>
        <v>1699445178.438199</v>
      </c>
      <c r="C35" s="28">
        <f>'Total Property Damage 95%'!C36*Frequency!C35</f>
        <v>4360591891.9615793</v>
      </c>
      <c r="D35" s="28">
        <f>'Total Property Damage 95%'!D36*Frequency!D35</f>
        <v>2988520455.261282</v>
      </c>
      <c r="E35" s="28">
        <f>'Total Property Damage 95%'!E36*Frequency!E35</f>
        <v>1511715769.1921186</v>
      </c>
      <c r="F35" s="28">
        <f>'Total Property Damage 95%'!F36*Frequency!F35</f>
        <v>1006493113.4316152</v>
      </c>
      <c r="G35" s="28">
        <f>'Total Property Damage 95%'!G36*Frequency!G35</f>
        <v>377105567.69607317</v>
      </c>
    </row>
    <row r="36" spans="1:7" x14ac:dyDescent="0.35">
      <c r="A36">
        <v>2056</v>
      </c>
      <c r="B36" s="28">
        <f>'Total Property Damage 95%'!B37*Frequency!B36</f>
        <v>1738309032.1449187</v>
      </c>
      <c r="C36" s="28">
        <f>'Total Property Damage 95%'!C37*Frequency!C36</f>
        <v>4460312322.7904491</v>
      </c>
      <c r="D36" s="28">
        <f>'Total Property Damage 95%'!D37*Frequency!D36</f>
        <v>3056863596.4501915</v>
      </c>
      <c r="E36" s="28">
        <f>'Total Property Damage 95%'!E37*Frequency!E36</f>
        <v>1546286522.7800729</v>
      </c>
      <c r="F36" s="28">
        <f>'Total Property Damage 95%'!F37*Frequency!F36</f>
        <v>1029510155.471874</v>
      </c>
      <c r="G36" s="28">
        <f>'Total Property Damage 95%'!G37*Frequency!G36</f>
        <v>385729426.70657593</v>
      </c>
    </row>
    <row r="37" spans="1:7" x14ac:dyDescent="0.35">
      <c r="A37">
        <v>2057</v>
      </c>
      <c r="B37" s="28">
        <f>'Total Property Damage 95%'!B38*Frequency!B37</f>
        <v>1778061645.9858873</v>
      </c>
      <c r="C37" s="28">
        <f>'Total Property Damage 95%'!C38*Frequency!C37</f>
        <v>4562313215.6692133</v>
      </c>
      <c r="D37" s="28">
        <f>'Total Property Damage 95%'!D38*Frequency!D37</f>
        <v>3126769646.4488254</v>
      </c>
      <c r="E37" s="28">
        <f>'Total Property Damage 95%'!E38*Frequency!E37</f>
        <v>1581647859.5107017</v>
      </c>
      <c r="F37" s="28">
        <f>'Total Property Damage 95%'!F38*Frequency!F37</f>
        <v>1053053563.9792383</v>
      </c>
      <c r="G37" s="28">
        <f>'Total Property Damage 95%'!G38*Frequency!G37</f>
        <v>394550500.90190709</v>
      </c>
    </row>
    <row r="38" spans="1:7" x14ac:dyDescent="0.35">
      <c r="A38">
        <v>2058</v>
      </c>
      <c r="B38" s="28">
        <f>'Total Property Damage 95%'!B39*Frequency!B38</f>
        <v>1818723344.6201615</v>
      </c>
      <c r="C38" s="28">
        <f>'Total Property Damage 95%'!C39*Frequency!C38</f>
        <v>4666646721.4672346</v>
      </c>
      <c r="D38" s="28">
        <f>'Total Property Damage 95%'!D39*Frequency!D38</f>
        <v>3198274346.7215781</v>
      </c>
      <c r="E38" s="28">
        <f>'Total Property Damage 95%'!E39*Frequency!E38</f>
        <v>1617817858.8772366</v>
      </c>
      <c r="F38" s="28">
        <f>'Total Property Damage 95%'!F39*Frequency!F38</f>
        <v>1077135376.193646</v>
      </c>
      <c r="G38" s="28">
        <f>'Total Property Damage 95%'!G39*Frequency!G38</f>
        <v>403573300.30815595</v>
      </c>
    </row>
    <row r="39" spans="1:7" x14ac:dyDescent="0.35">
      <c r="A39">
        <v>2059</v>
      </c>
      <c r="B39" s="28">
        <f>'Total Property Damage 95%'!B40*Frequency!B39</f>
        <v>1860314917.5023603</v>
      </c>
      <c r="C39" s="28">
        <f>'Total Property Damage 95%'!C40*Frequency!C39</f>
        <v>4773366183.6688461</v>
      </c>
      <c r="D39" s="28">
        <f>'Total Property Damage 95%'!D40*Frequency!D39</f>
        <v>3271414256.0884528</v>
      </c>
      <c r="E39" s="28">
        <f>'Total Property Damage 95%'!E40*Frequency!E39</f>
        <v>1654815013.824774</v>
      </c>
      <c r="F39" s="28">
        <f>'Total Property Damage 95%'!F40*Frequency!F39</f>
        <v>1101767904.6293046</v>
      </c>
      <c r="G39" s="28">
        <f>'Total Property Damage 95%'!G40*Frequency!G39</f>
        <v>412802438.08918655</v>
      </c>
    </row>
    <row r="40" spans="1:7" x14ac:dyDescent="0.35">
      <c r="A40">
        <v>2060</v>
      </c>
      <c r="B40" s="28">
        <f>'Total Property Damage 95%'!B41*Frequency!B40</f>
        <v>1921158014.2822106</v>
      </c>
      <c r="C40" s="28">
        <f>'Total Property Damage 95%'!C41*Frequency!C40</f>
        <v>4929482966.879159</v>
      </c>
      <c r="D40" s="28">
        <f>'Total Property Damage 95%'!D41*Frequency!D40</f>
        <v>3378408492.5575151</v>
      </c>
      <c r="E40" s="28">
        <f>'Total Property Damage 95%'!E41*Frequency!E40</f>
        <v>1708937070.8440595</v>
      </c>
      <c r="F40" s="28">
        <f>'Total Property Damage 95%'!F41*Frequency!F40</f>
        <v>1137802110.7841926</v>
      </c>
      <c r="G40" s="28">
        <f>'Total Property Damage 95%'!G41*Frequency!G40</f>
        <v>426303474.09944403</v>
      </c>
    </row>
    <row r="41" spans="1:7" x14ac:dyDescent="0.35">
      <c r="A41">
        <v>2061</v>
      </c>
      <c r="B41" s="28">
        <f>'Total Property Damage 95%'!B42*Frequency!B41</f>
        <v>1965092119.931427</v>
      </c>
      <c r="C41" s="28">
        <f>'Total Property Damage 95%'!C42*Frequency!C41</f>
        <v>5042213113.9325762</v>
      </c>
      <c r="D41" s="28">
        <f>'Total Property Damage 95%'!D42*Frequency!D41</f>
        <v>3455667809.3522806</v>
      </c>
      <c r="E41" s="28">
        <f>'Total Property Damage 95%'!E42*Frequency!E41</f>
        <v>1748017990.4041183</v>
      </c>
      <c r="F41" s="28">
        <f>'Total Property Damage 95%'!F42*Frequency!F41</f>
        <v>1163821999.7113256</v>
      </c>
      <c r="G41" s="28">
        <f>'Total Property Damage 95%'!G42*Frequency!G41</f>
        <v>436052418.08555889</v>
      </c>
    </row>
    <row r="42" spans="1:7" x14ac:dyDescent="0.35">
      <c r="A42">
        <v>2062</v>
      </c>
      <c r="B42" s="28">
        <f>'Total Property Damage 95%'!B43*Frequency!B42</f>
        <v>2010030935.0448561</v>
      </c>
      <c r="C42" s="28">
        <f>'Total Property Damage 95%'!C43*Frequency!C42</f>
        <v>5157521236.4329243</v>
      </c>
      <c r="D42" s="28">
        <f>'Total Property Damage 95%'!D43*Frequency!D42</f>
        <v>3534693934.999423</v>
      </c>
      <c r="E42" s="28">
        <f>'Total Property Damage 95%'!E43*Frequency!E42</f>
        <v>1787992634.0805988</v>
      </c>
      <c r="F42" s="28">
        <f>'Total Property Damage 95%'!F43*Frequency!F42</f>
        <v>1190436925.871527</v>
      </c>
      <c r="G42" s="28">
        <f>'Total Property Damage 95%'!G43*Frequency!G42</f>
        <v>446024306.32293802</v>
      </c>
    </row>
    <row r="43" spans="1:7" x14ac:dyDescent="0.35">
      <c r="A43">
        <v>2063</v>
      </c>
      <c r="B43" s="28">
        <f>'Total Property Damage 95%'!B44*Frequency!B43</f>
        <v>2055997435.8750589</v>
      </c>
      <c r="C43" s="28">
        <f>'Total Property Damage 95%'!C44*Frequency!C43</f>
        <v>5275466288.9507322</v>
      </c>
      <c r="D43" s="28">
        <f>'Total Property Damage 95%'!D44*Frequency!D43</f>
        <v>3615527273.8624582</v>
      </c>
      <c r="E43" s="28">
        <f>'Total Property Damage 95%'!E44*Frequency!E43</f>
        <v>1828881440.0516515</v>
      </c>
      <c r="F43" s="28">
        <f>'Total Property Damage 95%'!F44*Frequency!F43</f>
        <v>1217660496.9058487</v>
      </c>
      <c r="G43" s="28">
        <f>'Total Property Damage 95%'!G44*Frequency!G43</f>
        <v>456224237.22421366</v>
      </c>
    </row>
    <row r="44" spans="1:7" x14ac:dyDescent="0.35">
      <c r="A44">
        <v>2064</v>
      </c>
      <c r="B44" s="28">
        <f>'Total Property Damage 95%'!B45*Frequency!B44</f>
        <v>2103015124.1082687</v>
      </c>
      <c r="C44" s="28">
        <f>'Total Property Damage 95%'!C45*Frequency!C44</f>
        <v>5396108574.2623014</v>
      </c>
      <c r="D44" s="28">
        <f>'Total Property Damage 95%'!D45*Frequency!D44</f>
        <v>3698209154.2942696</v>
      </c>
      <c r="E44" s="28">
        <f>'Total Property Damage 95%'!E45*Frequency!E44</f>
        <v>1870705313.8870068</v>
      </c>
      <c r="F44" s="28">
        <f>'Total Property Damage 95%'!F45*Frequency!F44</f>
        <v>1245506631.6424165</v>
      </c>
      <c r="G44" s="28">
        <f>'Total Property Damage 95%'!G45*Frequency!G44</f>
        <v>466657425.79534268</v>
      </c>
    </row>
    <row r="45" spans="1:7" x14ac:dyDescent="0.35">
      <c r="A45">
        <v>2065</v>
      </c>
      <c r="B45" s="28">
        <f>'Total Property Damage 95%'!B46*Frequency!B45</f>
        <v>2151108038.8802972</v>
      </c>
      <c r="C45" s="28">
        <f>'Total Property Damage 95%'!C46*Frequency!C45</f>
        <v>5519509774.1812277</v>
      </c>
      <c r="D45" s="28">
        <f>'Total Property Damage 95%'!D46*Frequency!D45</f>
        <v>3782781849.7674065</v>
      </c>
      <c r="E45" s="28">
        <f>'Total Property Damage 95%'!E46*Frequency!E45</f>
        <v>1913485639.2365437</v>
      </c>
      <c r="F45" s="28">
        <f>'Total Property Damage 95%'!F46*Frequency!F45</f>
        <v>1273989567.212827</v>
      </c>
      <c r="G45" s="28">
        <f>'Total Property Damage 95%'!G46*Frequency!G45</f>
        <v>477329206.30192643</v>
      </c>
    </row>
    <row r="46" spans="1:7" x14ac:dyDescent="0.35">
      <c r="A46">
        <v>2066</v>
      </c>
      <c r="B46" s="28">
        <f>'Total Property Damage 95%'!B47*Frequency!B46</f>
        <v>2200300769.0672293</v>
      </c>
      <c r="C46" s="28">
        <f>'Total Property Damage 95%'!C47*Frequency!C46</f>
        <v>5645732981.0949821</v>
      </c>
      <c r="D46" s="28">
        <f>'Total Property Damage 95%'!D47*Frequency!D46</f>
        <v>3869288600.4876041</v>
      </c>
      <c r="E46" s="28">
        <f>'Total Property Damage 95%'!E47*Frequency!E46</f>
        <v>1957244288.7632911</v>
      </c>
      <c r="F46" s="28">
        <f>'Total Property Damage 95%'!F47*Frequency!F46</f>
        <v>1303123866.3312891</v>
      </c>
      <c r="G46" s="28">
        <f>'Total Property Damage 95%'!G47*Frequency!G46</f>
        <v>488245034.99650729</v>
      </c>
    </row>
    <row r="47" spans="1:7" x14ac:dyDescent="0.35">
      <c r="A47">
        <v>2067</v>
      </c>
      <c r="B47" s="28">
        <f>'Total Property Damage 95%'!B48*Frequency!B47</f>
        <v>2250618465.8571882</v>
      </c>
      <c r="C47" s="28">
        <f>'Total Property Damage 95%'!C48*Frequency!C47</f>
        <v>5774842730.2227077</v>
      </c>
      <c r="D47" s="28">
        <f>'Total Property Damage 95%'!D48*Frequency!D47</f>
        <v>3957773635.501575</v>
      </c>
      <c r="E47" s="28">
        <f>'Total Property Damage 95%'!E48*Frequency!E47</f>
        <v>2002003635.3264525</v>
      </c>
      <c r="F47" s="28">
        <f>'Total Property Damage 95%'!F48*Frequency!F47</f>
        <v>1332924424.740226</v>
      </c>
      <c r="G47" s="28">
        <f>'Total Property Damage 95%'!G48*Frequency!G47</f>
        <v>499410492.90823275</v>
      </c>
    </row>
    <row r="48" spans="1:7" x14ac:dyDescent="0.35">
      <c r="A48">
        <v>2068</v>
      </c>
      <c r="B48" s="28">
        <f>'Total Property Damage 95%'!B49*Frequency!B48</f>
        <v>2302086855.609601</v>
      </c>
      <c r="C48" s="28">
        <f>'Total Property Damage 95%'!C49*Frequency!C48</f>
        <v>5906905032.6106806</v>
      </c>
      <c r="D48" s="28">
        <f>'Total Property Damage 95%'!D49*Frequency!D48</f>
        <v>4048282195.3103714</v>
      </c>
      <c r="E48" s="28">
        <f>'Total Property Damage 95%'!E49*Frequency!E48</f>
        <v>2047786563.4201684</v>
      </c>
      <c r="F48" s="28">
        <f>'Total Property Damage 95%'!F49*Frequency!F48</f>
        <v>1363406478.8261511</v>
      </c>
      <c r="G48" s="28">
        <f>'Total Property Damage 95%'!G49*Frequency!G48</f>
        <v>510831288.69631654</v>
      </c>
    </row>
    <row r="49" spans="1:7" x14ac:dyDescent="0.35">
      <c r="A49">
        <v>2069</v>
      </c>
      <c r="B49" s="28">
        <f>'Total Property Damage 95%'!B50*Frequency!B49</f>
        <v>2354732253.0085306</v>
      </c>
      <c r="C49" s="28">
        <f>'Total Property Damage 95%'!C50*Frequency!C49</f>
        <v>6041987408.8823538</v>
      </c>
      <c r="D49" s="28">
        <f>'Total Property Damage 95%'!D50*Frequency!D49</f>
        <v>4140860554.9998846</v>
      </c>
      <c r="E49" s="28">
        <f>'Total Property Damage 95%'!E50*Frequency!E49</f>
        <v>2094616480.8738675</v>
      </c>
      <c r="F49" s="28">
        <f>'Total Property Damage 95%'!F50*Frequency!F49</f>
        <v>1394585613.4097033</v>
      </c>
      <c r="G49" s="28">
        <f>'Total Property Damage 95%'!G50*Frequency!G49</f>
        <v>522513261.56875342</v>
      </c>
    </row>
    <row r="50" spans="1:7" x14ac:dyDescent="0.35">
      <c r="A50">
        <v>2070</v>
      </c>
      <c r="B50" s="28">
        <f>'Total Property Damage 95%'!B51*Frequency!B50</f>
        <v>2385120324.5091057</v>
      </c>
      <c r="C50" s="28">
        <f>'Total Property Damage 95%'!C51*Frequency!C50</f>
        <v>6119959902.4225874</v>
      </c>
      <c r="D50" s="28">
        <f>'Total Property Damage 95%'!D51*Frequency!D50</f>
        <v>4194298803.2162056</v>
      </c>
      <c r="E50" s="28">
        <f>'Total Property Damage 95%'!E51*Frequency!E50</f>
        <v>2121647730.5226345</v>
      </c>
      <c r="F50" s="28">
        <f>'Total Property Damage 95%'!F51*Frequency!F50</f>
        <v>1412582889.8643069</v>
      </c>
      <c r="G50" s="28">
        <f>'Total Property Damage 95%'!G51*Frequency!G50</f>
        <v>529256351.07808638</v>
      </c>
    </row>
    <row r="51" spans="1:7" x14ac:dyDescent="0.35">
      <c r="A51">
        <v>2071</v>
      </c>
      <c r="B51" s="28">
        <f>'Total Property Damage 95%'!B52*Frequency!B51</f>
        <v>2439664577.2691932</v>
      </c>
      <c r="C51" s="28">
        <f>'Total Property Damage 95%'!C52*Frequency!C51</f>
        <v>6259914535.4736652</v>
      </c>
      <c r="D51" s="28">
        <f>'Total Property Damage 95%'!D52*Frequency!D51</f>
        <v>4290216351.5776467</v>
      </c>
      <c r="E51" s="28">
        <f>'Total Property Damage 95%'!E52*Frequency!E51</f>
        <v>2170166746.0592241</v>
      </c>
      <c r="F51" s="28">
        <f>'Total Property Damage 95%'!F52*Frequency!F51</f>
        <v>1444886617.8555532</v>
      </c>
      <c r="G51" s="28">
        <f>'Total Property Damage 95%'!G52*Frequency!G51</f>
        <v>541359678.48318326</v>
      </c>
    </row>
    <row r="52" spans="1:7" x14ac:dyDescent="0.35">
      <c r="A52">
        <v>2072</v>
      </c>
      <c r="B52" s="28">
        <f>'Total Property Damage 95%'!B53*Frequency!B52</f>
        <v>2495456178.2148566</v>
      </c>
      <c r="C52" s="28">
        <f>'Total Property Damage 95%'!C53*Frequency!C52</f>
        <v>6403069728.5978098</v>
      </c>
      <c r="D52" s="28">
        <f>'Total Property Damage 95%'!D53*Frequency!D52</f>
        <v>4388327395.5662031</v>
      </c>
      <c r="E52" s="28">
        <f>'Total Property Damage 95%'!E53*Frequency!E52</f>
        <v>2219795321.3190293</v>
      </c>
      <c r="F52" s="28">
        <f>'Total Property Damage 95%'!F53*Frequency!F52</f>
        <v>1477929085.3923645</v>
      </c>
      <c r="G52" s="28">
        <f>'Total Property Damage 95%'!G53*Frequency!G52</f>
        <v>553739791.48372304</v>
      </c>
    </row>
    <row r="53" spans="1:7" x14ac:dyDescent="0.35">
      <c r="A53">
        <v>2073</v>
      </c>
      <c r="B53" s="28">
        <f>'Total Property Damage 95%'!B54*Frequency!B53</f>
        <v>2552523652.3953419</v>
      </c>
      <c r="C53" s="28">
        <f>'Total Property Damage 95%'!C54*Frequency!C53</f>
        <v>6549498673.9756441</v>
      </c>
      <c r="D53" s="28">
        <f>'Total Property Damage 95%'!D54*Frequency!D53</f>
        <v>4488682097.2549095</v>
      </c>
      <c r="E53" s="28">
        <f>'Total Property Damage 95%'!E54*Frequency!E53</f>
        <v>2270558830.3284144</v>
      </c>
      <c r="F53" s="28">
        <f>'Total Property Damage 95%'!F54*Frequency!F53</f>
        <v>1511727186.3798766</v>
      </c>
      <c r="G53" s="28">
        <f>'Total Property Damage 95%'!G54*Frequency!G53</f>
        <v>566403019.76602066</v>
      </c>
    </row>
    <row r="54" spans="1:7" x14ac:dyDescent="0.35">
      <c r="A54">
        <v>2074</v>
      </c>
      <c r="B54" s="28">
        <f>'Total Property Damage 95%'!B55*Frequency!B54</f>
        <v>2610896177.1865215</v>
      </c>
      <c r="C54" s="28">
        <f>'Total Property Damage 95%'!C55*Frequency!C54</f>
        <v>6699276237.5871201</v>
      </c>
      <c r="D54" s="28">
        <f>'Total Property Damage 95%'!D55*Frequency!D54</f>
        <v>4591331765.8508711</v>
      </c>
      <c r="E54" s="28">
        <f>'Total Property Damage 95%'!E55*Frequency!E54</f>
        <v>2322483227.3810339</v>
      </c>
      <c r="F54" s="28">
        <f>'Total Property Damage 95%'!F55*Frequency!F54</f>
        <v>1546298201.0624049</v>
      </c>
      <c r="G54" s="28">
        <f>'Total Property Damage 95%'!G55*Frequency!G54</f>
        <v>579355837.76716423</v>
      </c>
    </row>
    <row r="55" spans="1:7" x14ac:dyDescent="0.35">
      <c r="A55">
        <v>2075</v>
      </c>
      <c r="B55" s="28">
        <f>'Total Property Damage 95%'!B56*Frequency!B55</f>
        <v>2670603597.208662</v>
      </c>
      <c r="C55" s="28">
        <f>'Total Property Damage 95%'!C56*Frequency!C55</f>
        <v>6852478997.4888906</v>
      </c>
      <c r="D55" s="28">
        <f>'Total Property Damage 95%'!D56*Frequency!D55</f>
        <v>4696328883.928565</v>
      </c>
      <c r="E55" s="28">
        <f>'Total Property Damage 95%'!E56*Frequency!E55</f>
        <v>2375595060.3077049</v>
      </c>
      <c r="F55" s="28">
        <f>'Total Property Damage 95%'!F56*Frequency!F55</f>
        <v>1581659804.858463</v>
      </c>
      <c r="G55" s="28">
        <f>'Total Property Damage 95%'!G56*Frequency!G55</f>
        <v>592604867.98525536</v>
      </c>
    </row>
    <row r="56" spans="1:7" x14ac:dyDescent="0.35">
      <c r="A56">
        <v>2076</v>
      </c>
      <c r="B56" s="28">
        <f>'Total Property Damage 95%'!B57*Frequency!B56</f>
        <v>2731676439.5853376</v>
      </c>
      <c r="C56" s="28">
        <f>'Total Property Damage 95%'!C57*Frequency!C56</f>
        <v>7009185282.9670277</v>
      </c>
      <c r="D56" s="28">
        <f>'Total Property Damage 95%'!D57*Frequency!D56</f>
        <v>4803727134.263052</v>
      </c>
      <c r="E56" s="28">
        <f>'Total Property Damage 95%'!E57*Frequency!E56</f>
        <v>2429921484.0497475</v>
      </c>
      <c r="F56" s="28">
        <f>'Total Property Damage 95%'!F57*Frequency!F56</f>
        <v>1617830077.3978276</v>
      </c>
      <c r="G56" s="28">
        <f>'Total Property Damage 95%'!G57*Frequency!G56</f>
        <v>606156884.36535108</v>
      </c>
    </row>
    <row r="57" spans="1:7" x14ac:dyDescent="0.35">
      <c r="A57">
        <v>2077</v>
      </c>
      <c r="B57" s="28">
        <f>'Total Property Damage 95%'!B58*Frequency!B57</f>
        <v>2794145929.5512934</v>
      </c>
      <c r="C57" s="28">
        <f>'Total Property Damage 95%'!C58*Frequency!C57</f>
        <v>7169475214.5851002</v>
      </c>
      <c r="D57" s="28">
        <f>'Total Property Damage 95%'!D58*Frequency!D57</f>
        <v>4913581427.2768278</v>
      </c>
      <c r="E57" s="28">
        <f>'Total Property Damage 95%'!E58*Frequency!E57</f>
        <v>2485490274.5427203</v>
      </c>
      <c r="F57" s="28">
        <f>'Total Property Damage 95%'!F58*Frequency!F57</f>
        <v>1654827511.7652619</v>
      </c>
      <c r="G57" s="28">
        <f>'Total Property Damage 95%'!G58*Frequency!G57</f>
        <v>620018815.76283538</v>
      </c>
    </row>
    <row r="58" spans="1:7" x14ac:dyDescent="0.35">
      <c r="A58">
        <v>2078</v>
      </c>
      <c r="B58" s="28">
        <f>'Total Property Damage 95%'!B59*Frequency!B58</f>
        <v>2858044006.4172406</v>
      </c>
      <c r="C58" s="28">
        <f>'Total Property Damage 95%'!C59*Frequency!C58</f>
        <v>7333430745.1481133</v>
      </c>
      <c r="D58" s="28">
        <f>'Total Property Damage 95%'!D59*Frequency!D58</f>
        <v>5025947929.1143484</v>
      </c>
      <c r="E58" s="28">
        <f>'Total Property Damage 95%'!E59*Frequency!E58</f>
        <v>2542329842.9176617</v>
      </c>
      <c r="F58" s="28">
        <f>'Total Property Damage 95%'!F59*Frequency!F58</f>
        <v>1692671023.955637</v>
      </c>
      <c r="G58" s="28">
        <f>'Total Property Damage 95%'!G59*Frequency!G58</f>
        <v>634197749.48599625</v>
      </c>
    </row>
    <row r="59" spans="1:7" x14ac:dyDescent="0.35">
      <c r="A59">
        <v>2079</v>
      </c>
      <c r="B59" s="28">
        <f>'Total Property Damage 95%'!B60*Frequency!B59</f>
        <v>2923403339.8997397</v>
      </c>
      <c r="C59" s="28">
        <f>'Total Property Damage 95%'!C60*Frequency!C59</f>
        <v>7501135701.6032066</v>
      </c>
      <c r="D59" s="28">
        <f>'Total Property Damage 95%'!D60*Frequency!D59</f>
        <v>5140884090.358573</v>
      </c>
      <c r="E59" s="28">
        <f>'Total Property Damage 95%'!E60*Frequency!E59</f>
        <v>2600469250.0270939</v>
      </c>
      <c r="F59" s="28">
        <f>'Total Property Damage 95%'!F60*Frequency!F59</f>
        <v>1731379962.5452719</v>
      </c>
      <c r="G59" s="28">
        <f>'Total Property Damage 95%'!G60*Frequency!G59</f>
        <v>648700934.91961277</v>
      </c>
    </row>
    <row r="60" spans="1:7" x14ac:dyDescent="0.35">
      <c r="A60">
        <v>2080</v>
      </c>
      <c r="B60" s="28">
        <f>'Total Property Damage 95%'!B61*Frequency!B60</f>
        <v>2902880035.956358</v>
      </c>
      <c r="C60" s="28">
        <f>'Total Property Damage 95%'!C61*Frequency!C60</f>
        <v>7448475131.0198021</v>
      </c>
      <c r="D60" s="28">
        <f>'Total Property Damage 95%'!D61*Frequency!D60</f>
        <v>5104793303.540309</v>
      </c>
      <c r="E60" s="28">
        <f>'Total Property Damage 95%'!E61*Frequency!E60</f>
        <v>2582213055.2402487</v>
      </c>
      <c r="F60" s="28">
        <f>'Total Property Damage 95%'!F61*Frequency!F60</f>
        <v>1719225075.5586491</v>
      </c>
      <c r="G60" s="28">
        <f>'Total Property Damage 95%'!G61*Frequency!G60</f>
        <v>644146829.68411422</v>
      </c>
    </row>
    <row r="61" spans="1:7" x14ac:dyDescent="0.35">
      <c r="A61">
        <v>2081</v>
      </c>
      <c r="B61" s="28">
        <f>'Total Property Damage 95%'!B62*Frequency!B61</f>
        <v>2969264704.5981817</v>
      </c>
      <c r="C61" s="28">
        <f>'Total Property Damage 95%'!C62*Frequency!C61</f>
        <v>7618810986.2170382</v>
      </c>
      <c r="D61" s="28">
        <f>'Total Property Damage 95%'!D62*Frequency!D61</f>
        <v>5221532544.4813757</v>
      </c>
      <c r="E61" s="28">
        <f>'Total Property Damage 95%'!E62*Frequency!E61</f>
        <v>2641264533.7414055</v>
      </c>
      <c r="F61" s="28">
        <f>'Total Property Damage 95%'!F62*Frequency!F61</f>
        <v>1758541266.9093103</v>
      </c>
      <c r="G61" s="28">
        <f>'Total Property Damage 95%'!G62*Frequency!G61</f>
        <v>658877536.1947515</v>
      </c>
    </row>
    <row r="62" spans="1:7" x14ac:dyDescent="0.35">
      <c r="A62">
        <v>2082</v>
      </c>
      <c r="B62" s="28">
        <f>'Total Property Damage 95%'!B63*Frequency!B62</f>
        <v>3037167494.6146746</v>
      </c>
      <c r="C62" s="28">
        <f>'Total Property Damage 95%'!C63*Frequency!C62</f>
        <v>7793042176.1043186</v>
      </c>
      <c r="D62" s="28">
        <f>'Total Property Damage 95%'!D63*Frequency!D62</f>
        <v>5340941443.0491381</v>
      </c>
      <c r="E62" s="28">
        <f>'Total Property Damage 95%'!E63*Frequency!E62</f>
        <v>2701666434.1630535</v>
      </c>
      <c r="F62" s="28">
        <f>'Total Property Damage 95%'!F63*Frequency!F62</f>
        <v>1798756562.702024</v>
      </c>
      <c r="G62" s="28">
        <f>'Total Property Damage 95%'!G63*Frequency!G62</f>
        <v>673945112.6615895</v>
      </c>
    </row>
    <row r="63" spans="1:7" x14ac:dyDescent="0.35">
      <c r="A63">
        <v>2083</v>
      </c>
      <c r="B63" s="28">
        <f>'Total Property Damage 95%'!B64*Frequency!B63</f>
        <v>3106623123.2463584</v>
      </c>
      <c r="C63" s="28">
        <f>'Total Property Damage 95%'!C64*Frequency!C63</f>
        <v>7971257781.3530579</v>
      </c>
      <c r="D63" s="28">
        <f>'Total Property Damage 95%'!D64*Frequency!D63</f>
        <v>5463081050.4529953</v>
      </c>
      <c r="E63" s="28">
        <f>'Total Property Damage 95%'!E64*Frequency!E63</f>
        <v>2763449638.7017021</v>
      </c>
      <c r="F63" s="28">
        <f>'Total Property Damage 95%'!F64*Frequency!F63</f>
        <v>1839891524.1552069</v>
      </c>
      <c r="G63" s="28">
        <f>'Total Property Damage 95%'!G64*Frequency!G63</f>
        <v>689357262.81338751</v>
      </c>
    </row>
    <row r="64" spans="1:7" x14ac:dyDescent="0.35">
      <c r="A64">
        <v>2084</v>
      </c>
      <c r="B64" s="28">
        <f>'Total Property Damage 95%'!B65*Frequency!B64</f>
        <v>3177667101.6668425</v>
      </c>
      <c r="C64" s="28">
        <f>'Total Property Damage 95%'!C65*Frequency!C64</f>
        <v>8153548919.7808113</v>
      </c>
      <c r="D64" s="28">
        <f>'Total Property Damage 95%'!D65*Frequency!D64</f>
        <v>5588013814.0552187</v>
      </c>
      <c r="E64" s="28">
        <f>'Total Property Damage 95%'!E65*Frequency!E64</f>
        <v>2826645735.7850399</v>
      </c>
      <c r="F64" s="28">
        <f>'Total Property Damage 95%'!F65*Frequency!F64</f>
        <v>1881967182.69261</v>
      </c>
      <c r="G64" s="28">
        <f>'Total Property Damage 95%'!G65*Frequency!G64</f>
        <v>705121866.55204153</v>
      </c>
    </row>
    <row r="65" spans="1:7" x14ac:dyDescent="0.35">
      <c r="A65">
        <v>2085</v>
      </c>
      <c r="B65" s="28">
        <f>'Total Property Damage 95%'!B66*Frequency!B65</f>
        <v>3250335753.1389246</v>
      </c>
      <c r="C65" s="28">
        <f>'Total Property Damage 95%'!C66*Frequency!C65</f>
        <v>8340008792.9378586</v>
      </c>
      <c r="D65" s="28">
        <f>'Total Property Damage 95%'!D66*Frequency!D65</f>
        <v>5715803609.2989531</v>
      </c>
      <c r="E65" s="28">
        <f>'Total Property Damage 95%'!E66*Frequency!E65</f>
        <v>2891287036.222415</v>
      </c>
      <c r="F65" s="28">
        <f>'Total Property Damage 95%'!F66*Frequency!F65</f>
        <v>1925005050.6962309</v>
      </c>
      <c r="G65" s="28">
        <f>'Total Property Damage 95%'!G66*Frequency!G65</f>
        <v>721246983.98140848</v>
      </c>
    </row>
    <row r="66" spans="1:7" x14ac:dyDescent="0.35">
      <c r="A66">
        <v>2086</v>
      </c>
      <c r="B66" s="28">
        <f>'Total Property Damage 95%'!B67*Frequency!B66</f>
        <v>3324666231.5858965</v>
      </c>
      <c r="C66" s="28">
        <f>'Total Property Damage 95%'!C67*Frequency!C66</f>
        <v>8530732733.7591591</v>
      </c>
      <c r="D66" s="28">
        <f>'Total Property Damage 95%'!D67*Frequency!D66</f>
        <v>5846515772.3663607</v>
      </c>
      <c r="E66" s="28">
        <f>'Total Property Damage 95%'!E67*Frequency!E66</f>
        <v>2957406589.7246637</v>
      </c>
      <c r="F66" s="28">
        <f>'Total Property Damage 95%'!F67*Frequency!F66</f>
        <v>1969027132.5051353</v>
      </c>
      <c r="G66" s="28">
        <f>'Total Property Damage 95%'!G67*Frequency!G66</f>
        <v>737740859.52826571</v>
      </c>
    </row>
    <row r="67" spans="1:7" x14ac:dyDescent="0.35">
      <c r="A67">
        <v>2087</v>
      </c>
      <c r="B67" s="28">
        <f>'Total Property Damage 95%'!B68*Frequency!B67</f>
        <v>3400696540.5875497</v>
      </c>
      <c r="C67" s="28">
        <f>'Total Property Damage 95%'!C68*Frequency!C67</f>
        <v>8725818255.306036</v>
      </c>
      <c r="D67" s="28">
        <f>'Total Property Damage 95%'!D68*Frequency!D67</f>
        <v>5980217133.5836086</v>
      </c>
      <c r="E67" s="28">
        <f>'Total Property Damage 95%'!E68*Frequency!E67</f>
        <v>3025038201.8017149</v>
      </c>
      <c r="F67" s="28">
        <f>'Total Property Damage 95%'!F68*Frequency!F67</f>
        <v>2014055935.6658039</v>
      </c>
      <c r="G67" s="28">
        <f>'Total Property Damage 95%'!G68*Frequency!G67</f>
        <v>754611926.15750837</v>
      </c>
    </row>
    <row r="68" spans="1:7" x14ac:dyDescent="0.35">
      <c r="A68">
        <v>2088</v>
      </c>
      <c r="B68" s="28">
        <f>'Total Property Damage 95%'!B69*Frequency!B68</f>
        <v>3478465552.8105869</v>
      </c>
      <c r="C68" s="28">
        <f>'Total Property Damage 95%'!C69*Frequency!C68</f>
        <v>8925365100.6225128</v>
      </c>
      <c r="D68" s="28">
        <f>'Total Property Damage 95%'!D69*Frequency!D68</f>
        <v>6116976051.5897799</v>
      </c>
      <c r="E68" s="28">
        <f>'Total Property Damage 95%'!E69*Frequency!E68</f>
        <v>3094216451.0466261</v>
      </c>
      <c r="F68" s="28">
        <f>'Total Property Damage 95%'!F69*Frequency!F68</f>
        <v>2060114482.4397578</v>
      </c>
      <c r="G68" s="28">
        <f>'Total Property Damage 95%'!G69*Frequency!G68</f>
        <v>771868809.68374443</v>
      </c>
    </row>
    <row r="69" spans="1:7" x14ac:dyDescent="0.35">
      <c r="A69">
        <v>2089</v>
      </c>
      <c r="B69" s="28">
        <f>'Total Property Damage 95%'!B70*Frequency!B69</f>
        <v>3558013029.8833876</v>
      </c>
      <c r="C69" s="28">
        <f>'Total Property Damage 95%'!C70*Frequency!C69</f>
        <v>9129475293.7317905</v>
      </c>
      <c r="D69" s="28">
        <f>'Total Property Damage 95%'!D70*Frequency!D69</f>
        <v>6256862448.2871819</v>
      </c>
      <c r="E69" s="28">
        <f>'Total Property Damage 95%'!E70*Frequency!E69</f>
        <v>3164976706.8148737</v>
      </c>
      <c r="F69" s="28">
        <f>'Total Property Damage 95%'!F70*Frequency!F69</f>
        <v>2107226321.5743468</v>
      </c>
      <c r="G69" s="28">
        <f>'Total Property Damage 95%'!G70*Frequency!G69</f>
        <v>789520333.18148792</v>
      </c>
    </row>
    <row r="70" spans="1:7" x14ac:dyDescent="0.35">
      <c r="A70">
        <v>2090</v>
      </c>
      <c r="B70" s="28">
        <f>'Total Property Damage 95%'!B71*Frequency!B70</f>
        <v>3468705597.7499776</v>
      </c>
      <c r="C70" s="28">
        <f>'Total Property Damage 95%'!C71*Frequency!C70</f>
        <v>8900322115.1569195</v>
      </c>
      <c r="D70" s="28">
        <f>'Total Property Damage 95%'!D71*Frequency!D70</f>
        <v>6099812905.8107166</v>
      </c>
      <c r="E70" s="28">
        <f>'Total Property Damage 95%'!E71*Frequency!E70</f>
        <v>3085534630.5566664</v>
      </c>
      <c r="F70" s="28">
        <f>'Total Property Damage 95%'!F71*Frequency!F70</f>
        <v>2054334167.969754</v>
      </c>
      <c r="G70" s="28">
        <f>'Total Property Damage 95%'!G71*Frequency!G70</f>
        <v>769703083.22165203</v>
      </c>
    </row>
    <row r="71" spans="1:7" x14ac:dyDescent="0.35">
      <c r="A71">
        <v>2091</v>
      </c>
      <c r="B71" s="28">
        <f>'Total Property Damage 95%'!B72*Frequency!B71</f>
        <v>3548029878.7641635</v>
      </c>
      <c r="C71" s="28">
        <f>'Total Property Damage 95%'!C72*Frequency!C71</f>
        <v>9103859611.4026203</v>
      </c>
      <c r="D71" s="28">
        <f>'Total Property Damage 95%'!D72*Frequency!D71</f>
        <v>6239306806.1833363</v>
      </c>
      <c r="E71" s="28">
        <f>'Total Property Damage 95%'!E72*Frequency!E71</f>
        <v>3156096345.6448665</v>
      </c>
      <c r="F71" s="28">
        <f>'Total Property Damage 95%'!F72*Frequency!F71</f>
        <v>2101313819.6711788</v>
      </c>
      <c r="G71" s="28">
        <f>'Total Property Damage 95%'!G72*Frequency!G71</f>
        <v>787305079.68700922</v>
      </c>
    </row>
    <row r="72" spans="1:7" x14ac:dyDescent="0.35">
      <c r="A72">
        <v>2092</v>
      </c>
      <c r="B72" s="28">
        <f>'Total Property Damage 95%'!B73*Frequency!B72</f>
        <v>3629168191.3763323</v>
      </c>
      <c r="C72" s="28">
        <f>'Total Property Damage 95%'!C73*Frequency!C72</f>
        <v>9312051715.8570995</v>
      </c>
      <c r="D72" s="28">
        <f>'Total Property Damage 95%'!D73*Frequency!D72</f>
        <v>6381990730.3389206</v>
      </c>
      <c r="E72" s="28">
        <f>'Total Property Damage 95%'!E73*Frequency!E72</f>
        <v>3228271705.1196442</v>
      </c>
      <c r="F72" s="28">
        <f>'Total Property Damage 95%'!F73*Frequency!F72</f>
        <v>2149367828.0709438</v>
      </c>
      <c r="G72" s="28">
        <f>'Total Property Damage 95%'!G73*Frequency!G72</f>
        <v>805309608.35773253</v>
      </c>
    </row>
    <row r="73" spans="1:7" x14ac:dyDescent="0.35">
      <c r="A73">
        <v>2093</v>
      </c>
      <c r="B73" s="28">
        <f>'Total Property Damage 95%'!B74*Frequency!B73</f>
        <v>3712162019.8659039</v>
      </c>
      <c r="C73" s="28">
        <f>'Total Property Damage 95%'!C74*Frequency!C73</f>
        <v>9525004872.6791801</v>
      </c>
      <c r="D73" s="28">
        <f>'Total Property Damage 95%'!D74*Frequency!D73</f>
        <v>6527937629.5083733</v>
      </c>
      <c r="E73" s="28">
        <f>'Total Property Damage 95%'!E74*Frequency!E73</f>
        <v>3302097610.6946707</v>
      </c>
      <c r="F73" s="28">
        <f>'Total Property Damage 95%'!F74*Frequency!F73</f>
        <v>2198520762.1531401</v>
      </c>
      <c r="G73" s="28">
        <f>'Total Property Damage 95%'!G74*Frequency!G73</f>
        <v>823725874.56326759</v>
      </c>
    </row>
    <row r="74" spans="1:7" x14ac:dyDescent="0.35">
      <c r="A74">
        <v>2094</v>
      </c>
      <c r="B74" s="28">
        <f>'Total Property Damage 95%'!B75*Frequency!B74</f>
        <v>3797053797.197782</v>
      </c>
      <c r="C74" s="28">
        <f>'Total Property Damage 95%'!C75*Frequency!C74</f>
        <v>9742827960.2516727</v>
      </c>
      <c r="D74" s="28">
        <f>'Total Property Damage 95%'!D75*Frequency!D74</f>
        <v>6677222123.2117577</v>
      </c>
      <c r="E74" s="28">
        <f>'Total Property Damage 95%'!E75*Frequency!E74</f>
        <v>3377611807.972446</v>
      </c>
      <c r="F74" s="28">
        <f>'Total Property Damage 95%'!F75*Frequency!F74</f>
        <v>2248797752.758996</v>
      </c>
      <c r="G74" s="28">
        <f>'Total Property Damage 95%'!G75*Frequency!G74</f>
        <v>842563294.14563203</v>
      </c>
    </row>
    <row r="75" spans="1:7" x14ac:dyDescent="0.35">
      <c r="A75">
        <v>2095</v>
      </c>
      <c r="B75" s="28">
        <f>'Total Property Damage 95%'!B76*Frequency!B75</f>
        <v>3883886926.7174149</v>
      </c>
      <c r="C75" s="28">
        <f>'Total Property Damage 95%'!C76*Frequency!C75</f>
        <v>9965632346.8485584</v>
      </c>
      <c r="D75" s="28">
        <f>'Total Property Damage 95%'!D76*Frequency!D75</f>
        <v>6829920537.4096537</v>
      </c>
      <c r="E75" s="28">
        <f>'Total Property Damage 95%'!E76*Frequency!E75</f>
        <v>3454852905.7428164</v>
      </c>
      <c r="F75" s="28">
        <f>'Total Property Damage 95%'!F76*Frequency!F75</f>
        <v>2300224505.4357395</v>
      </c>
      <c r="G75" s="28">
        <f>'Total Property Damage 95%'!G76*Frequency!G75</f>
        <v>861831498.27353489</v>
      </c>
    </row>
    <row r="76" spans="1:7" x14ac:dyDescent="0.35">
      <c r="A76">
        <v>2096</v>
      </c>
      <c r="B76" s="28">
        <f>'Total Property Damage 95%'!B77*Frequency!B76</f>
        <v>3972705804.3419948</v>
      </c>
      <c r="C76" s="28">
        <f>'Total Property Damage 95%'!C77*Frequency!C76</f>
        <v>10193531947.575197</v>
      </c>
      <c r="D76" s="28">
        <f>'Total Property Damage 95%'!D77*Frequency!D76</f>
        <v>6986110943.526989</v>
      </c>
      <c r="E76" s="28">
        <f>'Total Property Damage 95%'!E77*Frequency!E76</f>
        <v>3533860395.7228212</v>
      </c>
      <c r="F76" s="28">
        <f>'Total Property Damage 95%'!F77*Frequency!F76</f>
        <v>2352827313.5792899</v>
      </c>
      <c r="G76" s="28">
        <f>'Total Property Damage 95%'!G77*Frequency!G76</f>
        <v>881540338.36658621</v>
      </c>
    </row>
    <row r="77" spans="1:7" x14ac:dyDescent="0.35">
      <c r="A77">
        <v>2097</v>
      </c>
      <c r="B77" s="28">
        <f>'Total Property Damage 95%'!B78*Frequency!B77</f>
        <v>4063555841.2591448</v>
      </c>
      <c r="C77" s="28">
        <f>'Total Property Damage 95%'!C78*Frequency!C77</f>
        <v>10426643282.610674</v>
      </c>
      <c r="D77" s="28">
        <f>'Total Property Damage 95%'!D78*Frequency!D77</f>
        <v>7145873198.3692789</v>
      </c>
      <c r="E77" s="28">
        <f>'Total Property Damage 95%'!E78*Frequency!E77</f>
        <v>3614674672.7479606</v>
      </c>
      <c r="F77" s="28">
        <f>'Total Property Damage 95%'!F78*Frequency!F77</f>
        <v>2406633071.8775091</v>
      </c>
      <c r="G77" s="28">
        <f>'Total Property Damage 95%'!G78*Frequency!G77</f>
        <v>901699891.13211656</v>
      </c>
    </row>
    <row r="78" spans="1:7" x14ac:dyDescent="0.35">
      <c r="A78">
        <v>2098</v>
      </c>
      <c r="B78" s="28">
        <f>'Total Property Damage 95%'!B79*Frequency!B78</f>
        <v>4156483487.1446791</v>
      </c>
      <c r="C78" s="28">
        <f>'Total Property Damage 95%'!C79*Frequency!C78</f>
        <v>10665085536.782082</v>
      </c>
      <c r="D78" s="28">
        <f>'Total Property Damage 95%'!D79*Frequency!D78</f>
        <v>7309288984.9517069</v>
      </c>
      <c r="E78" s="28">
        <f>'Total Property Damage 95%'!E79*Frequency!E78</f>
        <v>3697337055.4252081</v>
      </c>
      <c r="F78" s="28">
        <f>'Total Property Damage 95%'!F79*Frequency!F78</f>
        <v>2461669290.0608792</v>
      </c>
      <c r="G78" s="28">
        <f>'Total Property Damage 95%'!G79*Frequency!G78</f>
        <v>922320463.71718156</v>
      </c>
    </row>
    <row r="79" spans="1:7" x14ac:dyDescent="0.35">
      <c r="A79">
        <v>2099</v>
      </c>
      <c r="B79" s="28">
        <f>'Total Property Damage 95%'!B80*Frequency!B79</f>
        <v>4251536253.9113245</v>
      </c>
      <c r="C79" s="28">
        <f>'Total Property Damage 95%'!C80*Frequency!C79</f>
        <v>10908980620.501148</v>
      </c>
      <c r="D79" s="28">
        <f>'Total Property Damage 95%'!D80*Frequency!D79</f>
        <v>7476441854.2618895</v>
      </c>
      <c r="E79" s="28">
        <f>'Total Property Damage 95%'!E80*Frequency!E79</f>
        <v>3781889807.2583289</v>
      </c>
      <c r="F79" s="28">
        <f>'Total Property Damage 95%'!F80*Frequency!F79</f>
        <v>2517964106.9676366</v>
      </c>
      <c r="G79" s="28">
        <f>'Total Property Damage 95%'!G80*Frequency!G79</f>
        <v>943412598.97838497</v>
      </c>
    </row>
    <row r="80" spans="1:7" x14ac:dyDescent="0.35">
      <c r="A80">
        <v>2100</v>
      </c>
      <c r="B80" s="28">
        <f>'Total Property Damage 95%'!B81*Frequency!B80</f>
        <v>4137052659.8919287</v>
      </c>
      <c r="C80" s="28">
        <f>'Total Property Damage 95%'!C81*Frequency!C80</f>
        <v>10615228142.823475</v>
      </c>
      <c r="D80" s="28">
        <f>'Total Property Damage 95%'!D81*Frequency!D80</f>
        <v>7275119348.0347595</v>
      </c>
      <c r="E80" s="28">
        <f>'Total Property Damage 95%'!E81*Frequency!E80</f>
        <v>3680052656.7643323</v>
      </c>
      <c r="F80" s="28">
        <f>'Total Property Damage 95%'!F81*Frequency!F80</f>
        <v>2450161420.2770801</v>
      </c>
      <c r="G80" s="28">
        <f>'Total Property Damage 95%'!G81*Frequency!G80</f>
        <v>918008778.21245301</v>
      </c>
    </row>
    <row r="81" spans="1:7" x14ac:dyDescent="0.35">
      <c r="A81">
        <v>2101</v>
      </c>
      <c r="B81" s="28">
        <f>'Total Property Damage 95%'!B82*Frequency!B81</f>
        <v>4231661071.7377262</v>
      </c>
      <c r="C81" s="28">
        <f>'Total Property Damage 95%'!C82*Frequency!C81</f>
        <v>10857983060.040211</v>
      </c>
      <c r="D81" s="28">
        <f>'Total Property Damage 95%'!D82*Frequency!D81</f>
        <v>7441490807.1604881</v>
      </c>
      <c r="E81" s="28">
        <f>'Total Property Damage 95%'!E82*Frequency!E81</f>
        <v>3764210139.3946052</v>
      </c>
      <c r="F81" s="28">
        <f>'Total Property Damage 95%'!F82*Frequency!F81</f>
        <v>2506193068.8431182</v>
      </c>
      <c r="G81" s="28">
        <f>'Total Property Damage 95%'!G82*Frequency!G81</f>
        <v>939002311.4611814</v>
      </c>
    </row>
    <row r="82" spans="1:7" x14ac:dyDescent="0.35">
      <c r="A82">
        <v>2102</v>
      </c>
      <c r="B82" s="28">
        <f>'Total Property Damage 95%'!B83*Frequency!B82</f>
        <v>4328433041.1516342</v>
      </c>
      <c r="C82" s="28">
        <f>'Total Property Damage 95%'!C83*Frequency!C82</f>
        <v>11106289431.172022</v>
      </c>
      <c r="D82" s="28">
        <f>'Total Property Damage 95%'!D83*Frequency!D82</f>
        <v>7611666940.9709167</v>
      </c>
      <c r="E82" s="28">
        <f>'Total Property Damage 95%'!E83*Frequency!E82</f>
        <v>3850292181.9546518</v>
      </c>
      <c r="F82" s="28">
        <f>'Total Property Damage 95%'!F83*Frequency!F82</f>
        <v>2563506080.1859293</v>
      </c>
      <c r="G82" s="28">
        <f>'Total Property Damage 95%'!G83*Frequency!G82</f>
        <v>960475936.45709717</v>
      </c>
    </row>
    <row r="83" spans="1:7" x14ac:dyDescent="0.35">
      <c r="A83">
        <v>2103</v>
      </c>
      <c r="B83" s="28">
        <f>'Total Property Damage 95%'!B84*Frequency!B83</f>
        <v>4427418045.5665712</v>
      </c>
      <c r="C83" s="28">
        <f>'Total Property Damage 95%'!C84*Frequency!C83</f>
        <v>11360274209.942133</v>
      </c>
      <c r="D83" s="28">
        <f>'Total Property Damage 95%'!D84*Frequency!D83</f>
        <v>7785734756.874238</v>
      </c>
      <c r="E83" s="28">
        <f>'Total Property Damage 95%'!E84*Frequency!E83</f>
        <v>3938342796.3470087</v>
      </c>
      <c r="F83" s="28">
        <f>'Total Property Damage 95%'!F84*Frequency!F83</f>
        <v>2622129757.2192717</v>
      </c>
      <c r="G83" s="28">
        <f>'Total Property Damage 95%'!G84*Frequency!G83</f>
        <v>982440632.20421016</v>
      </c>
    </row>
    <row r="84" spans="1:7" x14ac:dyDescent="0.35">
      <c r="A84">
        <v>2104</v>
      </c>
      <c r="B84" s="28">
        <f>'Total Property Damage 95%'!B85*Frequency!B84</f>
        <v>4528666693.8927975</v>
      </c>
      <c r="C84" s="28">
        <f>'Total Property Damage 95%'!C85*Frequency!C84</f>
        <v>11620067253.321829</v>
      </c>
      <c r="D84" s="28">
        <f>'Total Property Damage 95%'!D85*Frequency!D84</f>
        <v>7963783252.0122566</v>
      </c>
      <c r="E84" s="28">
        <f>'Total Property Damage 95%'!E85*Frequency!E84</f>
        <v>4028407000.9627795</v>
      </c>
      <c r="F84" s="28">
        <f>'Total Property Damage 95%'!F85*Frequency!F84</f>
        <v>2682094072.9721684</v>
      </c>
      <c r="G84" s="28">
        <f>'Total Property Damage 95%'!G85*Frequency!G84</f>
        <v>1004907628.7804755</v>
      </c>
    </row>
    <row r="85" spans="1:7" x14ac:dyDescent="0.35">
      <c r="A85">
        <v>2105</v>
      </c>
      <c r="B85" s="28">
        <f>'Total Property Damage 95%'!B86*Frequency!B85</f>
        <v>4632230752.3931665</v>
      </c>
      <c r="C85" s="28">
        <f>'Total Property Damage 95%'!C86*Frequency!C85</f>
        <v>11885801387.923552</v>
      </c>
      <c r="D85" s="28">
        <f>'Total Property Damage 95%'!D86*Frequency!D85</f>
        <v>8145903458.7627115</v>
      </c>
      <c r="E85" s="28">
        <f>'Total Property Damage 95%'!E86*Frequency!E85</f>
        <v>4120530843.6985731</v>
      </c>
      <c r="F85" s="28">
        <f>'Total Property Damage 95%'!F86*Frequency!F85</f>
        <v>2743429685.9134722</v>
      </c>
      <c r="G85" s="28">
        <f>'Total Property Damage 95%'!G86*Frequency!G85</f>
        <v>1027888413.0794915</v>
      </c>
    </row>
    <row r="86" spans="1:7" x14ac:dyDescent="0.35">
      <c r="A86">
        <v>2106</v>
      </c>
      <c r="B86" s="28">
        <f>'Total Property Damage 95%'!B87*Frequency!B86</f>
        <v>4738163171.1501064</v>
      </c>
      <c r="C86" s="28">
        <f>'Total Property Damage 95%'!C87*Frequency!C86</f>
        <v>12157612477.912287</v>
      </c>
      <c r="D86" s="28">
        <f>'Total Property Damage 95%'!D87*Frequency!D86</f>
        <v>8332188491.2821817</v>
      </c>
      <c r="E86" s="28">
        <f>'Total Property Damage 95%'!E87*Frequency!E86</f>
        <v>4214761425.4998035</v>
      </c>
      <c r="F86" s="28">
        <f>'Total Property Damage 95%'!F87*Frequency!F86</f>
        <v>2806167955.626884</v>
      </c>
      <c r="G86" s="28">
        <f>'Total Property Damage 95%'!G87*Frequency!G86</f>
        <v>1051394734.6835021</v>
      </c>
    </row>
    <row r="87" spans="1:7" x14ac:dyDescent="0.35">
      <c r="A87">
        <v>2107</v>
      </c>
      <c r="B87" s="28">
        <f>'Total Property Damage 95%'!B88*Frequency!B87</f>
        <v>4846518111.1378584</v>
      </c>
      <c r="C87" s="28">
        <f>'Total Property Damage 95%'!C88*Frequency!C87</f>
        <v>12435639494.470007</v>
      </c>
      <c r="D87" s="28">
        <f>'Total Property Damage 95%'!D88*Frequency!D87</f>
        <v>8522733593.1133556</v>
      </c>
      <c r="E87" s="28">
        <f>'Total Property Damage 95%'!E88*Frequency!E87</f>
        <v>4311146924.4423971</v>
      </c>
      <c r="F87" s="28">
        <f>'Total Property Damage 95%'!F88*Frequency!F87</f>
        <v>2870340958.8444366</v>
      </c>
      <c r="G87" s="28">
        <f>'Total Property Damage 95%'!G88*Frequency!G87</f>
        <v>1075438611.8707066</v>
      </c>
    </row>
    <row r="88" spans="1:7" x14ac:dyDescent="0.35">
      <c r="A88">
        <v>2108</v>
      </c>
      <c r="B88" s="28">
        <f>'Total Property Damage 95%'!B89*Frequency!B88</f>
        <v>4957350971.9138241</v>
      </c>
      <c r="C88" s="28">
        <f>'Total Property Damage 95%'!C89*Frequency!C88</f>
        <v>12720024586.84865</v>
      </c>
      <c r="D88" s="28">
        <f>'Total Property Damage 95%'!D89*Frequency!D88</f>
        <v>8717636185.8810158</v>
      </c>
      <c r="E88" s="28">
        <f>'Total Property Damage 95%'!E89*Frequency!E88</f>
        <v>4409736620.3652039</v>
      </c>
      <c r="F88" s="28">
        <f>'Total Property Damage 95%'!F89*Frequency!F88</f>
        <v>2935981505.8466368</v>
      </c>
      <c r="G88" s="28">
        <f>'Total Property Damage 95%'!G89*Frequency!G88</f>
        <v>1100032337.7599473</v>
      </c>
    </row>
    <row r="89" spans="1:7" x14ac:dyDescent="0.35">
      <c r="A89">
        <v>2109</v>
      </c>
      <c r="B89" s="28">
        <f>'Total Property Damage 95%'!B90*Frequency!B89</f>
        <v>5070718419.9431744</v>
      </c>
      <c r="C89" s="28">
        <f>'Total Property Damage 95%'!C90*Frequency!C89</f>
        <v>13010913155.047991</v>
      </c>
      <c r="D89" s="28">
        <f>'Total Property Damage 95%'!D90*Frequency!D89</f>
        <v>8916995919.1016197</v>
      </c>
      <c r="E89" s="28">
        <f>'Total Property Damage 95%'!E90*Frequency!E89</f>
        <v>4510580920.065732</v>
      </c>
      <c r="F89" s="28">
        <f>'Total Property Damage 95%'!F90*Frequency!F89</f>
        <v>3003123157.2376633</v>
      </c>
      <c r="G89" s="28">
        <f>'Total Property Damage 95%'!G90*Frequency!G89</f>
        <v>1125188486.5959175</v>
      </c>
    </row>
    <row r="90" spans="1:7" x14ac:dyDescent="0.35">
      <c r="A90">
        <v>2110</v>
      </c>
      <c r="B90" s="28">
        <f>'Total Property Damage 95%'!B91*Frequency!B90</f>
        <v>4927877659.3405294</v>
      </c>
      <c r="C90" s="28">
        <f>'Total Property Damage 95%'!C91*Frequency!C90</f>
        <v>12644399265.439651</v>
      </c>
      <c r="D90" s="28">
        <f>'Total Property Damage 95%'!D91*Frequency!D90</f>
        <v>8665806566.0573578</v>
      </c>
      <c r="E90" s="28">
        <f>'Total Property Damage 95%'!E91*Frequency!E90</f>
        <v>4383519080.6924486</v>
      </c>
      <c r="F90" s="28">
        <f>'Total Property Damage 95%'!F91*Frequency!F90</f>
        <v>2918525993.593926</v>
      </c>
      <c r="G90" s="28">
        <f>'Total Property Damage 95%'!G91*Frequency!G90</f>
        <v>1093492232.5474625</v>
      </c>
    </row>
    <row r="91" spans="1:7" x14ac:dyDescent="0.35">
      <c r="A91">
        <v>2111</v>
      </c>
      <c r="B91" s="28">
        <f>'Total Property Damage 95%'!B92*Frequency!B91</f>
        <v>5040571095.3319321</v>
      </c>
      <c r="C91" s="28">
        <f>'Total Property Damage 95%'!C92*Frequency!C91</f>
        <v>12933558391.898211</v>
      </c>
      <c r="D91" s="28">
        <f>'Total Property Damage 95%'!D92*Frequency!D91</f>
        <v>8863981030.8220825</v>
      </c>
      <c r="E91" s="28">
        <f>'Total Property Damage 95%'!E92*Frequency!E91</f>
        <v>4483763823.173172</v>
      </c>
      <c r="F91" s="28">
        <f>'Total Property Damage 95%'!F92*Frequency!F91</f>
        <v>2985268462.6617022</v>
      </c>
      <c r="G91" s="28">
        <f>'Total Property Damage 95%'!G92*Frequency!G91</f>
        <v>1118498818.634702</v>
      </c>
    </row>
    <row r="92" spans="1:7" x14ac:dyDescent="0.35">
      <c r="A92">
        <v>2112</v>
      </c>
      <c r="B92" s="28">
        <f>'Total Property Damage 95%'!B93*Frequency!B92</f>
        <v>5155841667.2413645</v>
      </c>
      <c r="C92" s="28">
        <f>'Total Property Damage 95%'!C93*Frequency!C92</f>
        <v>13229330169.433266</v>
      </c>
      <c r="D92" s="28">
        <f>'Total Property Damage 95%'!D93*Frequency!D92</f>
        <v>9066687459.020956</v>
      </c>
      <c r="E92" s="28">
        <f>'Total Property Damage 95%'!E93*Frequency!E92</f>
        <v>4586301017.9530745</v>
      </c>
      <c r="F92" s="28">
        <f>'Total Property Damage 95%'!F93*Frequency!F92</f>
        <v>3053537235.4824824</v>
      </c>
      <c r="G92" s="28">
        <f>'Total Property Damage 95%'!G93*Frequency!G92</f>
        <v>1144077269.1843724</v>
      </c>
    </row>
    <row r="93" spans="1:7" x14ac:dyDescent="0.35">
      <c r="A93">
        <v>2113</v>
      </c>
      <c r="B93" s="28">
        <f>'Total Property Damage 95%'!B94*Frequency!B93</f>
        <v>5273748310.4405432</v>
      </c>
      <c r="C93" s="28">
        <f>'Total Property Damage 95%'!C94*Frequency!C93</f>
        <v>13531865819.812557</v>
      </c>
      <c r="D93" s="28">
        <f>'Total Property Damage 95%'!D94*Frequency!D93</f>
        <v>9274029490.1041641</v>
      </c>
      <c r="E93" s="28">
        <f>'Total Property Damage 95%'!E94*Frequency!E93</f>
        <v>4691183090.101182</v>
      </c>
      <c r="F93" s="28">
        <f>'Total Property Damage 95%'!F94*Frequency!F93</f>
        <v>3123367216.4159493</v>
      </c>
      <c r="G93" s="28">
        <f>'Total Property Damage 95%'!G94*Frequency!G93</f>
        <v>1170240661.9097717</v>
      </c>
    </row>
    <row r="94" spans="1:7" x14ac:dyDescent="0.35">
      <c r="A94">
        <v>2114</v>
      </c>
      <c r="B94" s="28">
        <f>'Total Property Damage 95%'!B95*Frequency!B94</f>
        <v>5394351308.0679102</v>
      </c>
      <c r="C94" s="28">
        <f>'Total Property Damage 95%'!C95*Frequency!C94</f>
        <v>13841320023.02696</v>
      </c>
      <c r="D94" s="28">
        <f>'Total Property Damage 95%'!D95*Frequency!D94</f>
        <v>9486113133.6062431</v>
      </c>
      <c r="E94" s="28">
        <f>'Total Property Damage 95%'!E95*Frequency!E94</f>
        <v>4798463663.5720367</v>
      </c>
      <c r="F94" s="28">
        <f>'Total Property Damage 95%'!F95*Frequency!F94</f>
        <v>3194794108.0340185</v>
      </c>
      <c r="G94" s="28">
        <f>'Total Property Damage 95%'!G95*Frequency!G94</f>
        <v>1197002373.5925887</v>
      </c>
    </row>
    <row r="95" spans="1:7" x14ac:dyDescent="0.35">
      <c r="A95">
        <v>2115</v>
      </c>
      <c r="B95" s="28">
        <f>'Total Property Damage 95%'!B96*Frequency!B95</f>
        <v>5517712321.8501072</v>
      </c>
      <c r="C95" s="28">
        <f>'Total Property Damage 95%'!C96*Frequency!C95</f>
        <v>14157850996.37508</v>
      </c>
      <c r="D95" s="28">
        <f>'Total Property Damage 95%'!D96*Frequency!D95</f>
        <v>9703046823.346487</v>
      </c>
      <c r="E95" s="28">
        <f>'Total Property Damage 95%'!E96*Frequency!E95</f>
        <v>4908197588.6224794</v>
      </c>
      <c r="F95" s="28">
        <f>'Total Property Damage 95%'!F96*Frequency!F95</f>
        <v>3267854429.3747921</v>
      </c>
      <c r="G95" s="28">
        <f>'Total Property Damage 95%'!G96*Frequency!G95</f>
        <v>1224376086.9221652</v>
      </c>
    </row>
    <row r="96" spans="1:7" x14ac:dyDescent="0.35">
      <c r="A96">
        <v>2116</v>
      </c>
      <c r="B96" s="28">
        <f>'Total Property Damage 95%'!B97*Frequency!B96</f>
        <v>5643894423.6282997</v>
      </c>
      <c r="C96" s="28">
        <f>'Total Property Damage 95%'!C97*Frequency!C96</f>
        <v>14481620575.356335</v>
      </c>
      <c r="D96" s="28">
        <f>'Total Property Damage 95%'!D97*Frequency!D96</f>
        <v>9924941472.8688335</v>
      </c>
      <c r="E96" s="28">
        <f>'Total Property Damage 95%'!E97*Frequency!E96</f>
        <v>5020440969.8554068</v>
      </c>
      <c r="F96" s="28">
        <f>'Total Property Damage 95%'!F97*Frequency!F96</f>
        <v>3342585534.6139698</v>
      </c>
      <c r="G96" s="28">
        <f>'Total Property Damage 95%'!G97*Frequency!G96</f>
        <v>1252375797.4911635</v>
      </c>
    </row>
    <row r="97" spans="1:7" x14ac:dyDescent="0.35">
      <c r="A97">
        <v>2117</v>
      </c>
      <c r="B97" s="28">
        <f>'Total Property Damage 95%'!B98*Frequency!B97</f>
        <v>5772962127.6054535</v>
      </c>
      <c r="C97" s="28">
        <f>'Total Property Damage 95%'!C98*Frequency!C97</f>
        <v>14812794296.41399</v>
      </c>
      <c r="D97" s="28">
        <f>'Total Property Damage 95%'!D98*Frequency!D97</f>
        <v>10151910532.14959</v>
      </c>
      <c r="E97" s="28">
        <f>'Total Property Damage 95%'!E98*Frequency!E97</f>
        <v>5135251194.904851</v>
      </c>
      <c r="F97" s="28">
        <f>'Total Property Damage 95%'!F98*Frequency!F97</f>
        <v>3419025632.1632295</v>
      </c>
      <c r="G97" s="28">
        <f>'Total Property Damage 95%'!G98*Frequency!G97</f>
        <v>1281015820.95121</v>
      </c>
    </row>
    <row r="98" spans="1:7" x14ac:dyDescent="0.35">
      <c r="A98">
        <v>2118</v>
      </c>
      <c r="B98" s="28">
        <f>'Total Property Damage 95%'!B99*Frequency!B98</f>
        <v>5904981423.3310614</v>
      </c>
      <c r="C98" s="28">
        <f>'Total Property Damage 95%'!C99*Frequency!C98</f>
        <v>15151541481.570396</v>
      </c>
      <c r="D98" s="28">
        <f>'Total Property Damage 95%'!D99*Frequency!D98</f>
        <v>10384070045.601948</v>
      </c>
      <c r="E98" s="28">
        <f>'Total Property Damage 95%'!E99*Frequency!E98</f>
        <v>5252686963.7770491</v>
      </c>
      <c r="F98" s="28">
        <f>'Total Property Damage 95%'!F99*Frequency!F98</f>
        <v>3497213804.2053728</v>
      </c>
      <c r="G98" s="28">
        <f>'Total Property Damage 95%'!G99*Frequency!G98</f>
        <v>1310310800.3321831</v>
      </c>
    </row>
    <row r="99" spans="1:7" x14ac:dyDescent="0.35">
      <c r="A99">
        <v>2119</v>
      </c>
      <c r="B99" s="28">
        <f>'Total Property Damage 95%'!B100*Frequency!B99</f>
        <v>6040019809.4401903</v>
      </c>
      <c r="C99" s="28">
        <f>'Total Property Damage 95%'!C100*Frequency!C99</f>
        <v>15498035324.997696</v>
      </c>
      <c r="D99" s="28">
        <f>'Total Property Damage 95%'!D100*Frequency!D99</f>
        <v>10621538711.40703</v>
      </c>
      <c r="E99" s="28">
        <f>'Total Property Damage 95%'!E100*Frequency!E99</f>
        <v>5372808318.8624954</v>
      </c>
      <c r="F99" s="28">
        <f>'Total Property Damage 95%'!F100*Frequency!F99</f>
        <v>3577190026.6762056</v>
      </c>
      <c r="G99" s="28">
        <f>'Total Property Damage 95%'!G100*Frequency!G99</f>
        <v>1340275713.5288794</v>
      </c>
    </row>
    <row r="100" spans="1:7" x14ac:dyDescent="0.35">
      <c r="A100">
        <v>2120</v>
      </c>
      <c r="B100" s="28">
        <f>'Total Property Damage 95%'!B101*Frequency!B100</f>
        <v>5861987701.3532553</v>
      </c>
      <c r="C100" s="28">
        <f>'Total Property Damage 95%'!C101*Frequency!C100</f>
        <v>15041224256.960678</v>
      </c>
      <c r="D100" s="28">
        <f>'Total Property Damage 95%'!D101*Frequency!D100</f>
        <v>10308464419.007641</v>
      </c>
      <c r="E100" s="28">
        <f>'Total Property Damage 95%'!E101*Frequency!E100</f>
        <v>5214442548.2967901</v>
      </c>
      <c r="F100" s="28">
        <f>'Total Property Damage 95%'!F101*Frequency!F100</f>
        <v>3471750855.6851835</v>
      </c>
      <c r="G100" s="28">
        <f>'Total Property Damage 95%'!G101*Frequency!G100</f>
        <v>1300770526.7537744</v>
      </c>
    </row>
    <row r="101" spans="1:7" x14ac:dyDescent="0.35">
      <c r="A101">
        <v>2121</v>
      </c>
      <c r="B101" s="28">
        <f>'Total Property Damage 95%'!B102*Frequency!B101</f>
        <v>5996042883.2128725</v>
      </c>
      <c r="C101" s="28">
        <f>'Total Property Damage 95%'!C102*Frequency!C101</f>
        <v>15385195304.988068</v>
      </c>
      <c r="D101" s="28">
        <f>'Total Property Damage 95%'!D102*Frequency!D101</f>
        <v>10544204093.463877</v>
      </c>
      <c r="E101" s="28">
        <f>'Total Property Damage 95%'!E102*Frequency!E101</f>
        <v>5333689308.9044733</v>
      </c>
      <c r="F101" s="28">
        <f>'Total Property Damage 95%'!F102*Frequency!F101</f>
        <v>3551144777.3446774</v>
      </c>
      <c r="G101" s="28">
        <f>'Total Property Damage 95%'!G102*Frequency!G101</f>
        <v>1330517267.6896782</v>
      </c>
    </row>
    <row r="102" spans="1:7" x14ac:dyDescent="0.35">
      <c r="A102">
        <v>2122</v>
      </c>
      <c r="B102" s="28">
        <f>'Total Property Damage 95%'!B103*Frequency!B102</f>
        <v>6133163713.2278538</v>
      </c>
      <c r="C102" s="28">
        <f>'Total Property Damage 95%'!C103*Frequency!C102</f>
        <v>15737032473.47612</v>
      </c>
      <c r="D102" s="28">
        <f>'Total Property Damage 95%'!D103*Frequency!D102</f>
        <v>10785334793.377817</v>
      </c>
      <c r="E102" s="28">
        <f>'Total Property Damage 95%'!E103*Frequency!E102</f>
        <v>5455663070.4875669</v>
      </c>
      <c r="F102" s="28">
        <f>'Total Property Damage 95%'!F103*Frequency!F102</f>
        <v>3632354323.1830072</v>
      </c>
      <c r="G102" s="28">
        <f>'Total Property Damage 95%'!G103*Frequency!G102</f>
        <v>1360944273.5747852</v>
      </c>
    </row>
    <row r="103" spans="1:7" x14ac:dyDescent="0.35">
      <c r="A103">
        <v>2123</v>
      </c>
      <c r="B103" s="28">
        <f>'Total Property Damage 95%'!B104*Frequency!B103</f>
        <v>6273420298.338356</v>
      </c>
      <c r="C103" s="28">
        <f>'Total Property Damage 95%'!C104*Frequency!C103</f>
        <v>16096915649.22477</v>
      </c>
      <c r="D103" s="28">
        <f>'Total Property Damage 95%'!D104*Frequency!D103</f>
        <v>11031979803.705858</v>
      </c>
      <c r="E103" s="28">
        <f>'Total Property Damage 95%'!E104*Frequency!E103</f>
        <v>5580426195.6149321</v>
      </c>
      <c r="F103" s="28">
        <f>'Total Property Damage 95%'!F104*Frequency!F103</f>
        <v>3715421013.8996148</v>
      </c>
      <c r="G103" s="28">
        <f>'Total Property Damage 95%'!G104*Frequency!G103</f>
        <v>1392067101.0847707</v>
      </c>
    </row>
    <row r="104" spans="1:7" x14ac:dyDescent="0.35">
      <c r="A104">
        <v>2124</v>
      </c>
      <c r="B104" s="28">
        <f>'Total Property Damage 95%'!B105*Frequency!B104</f>
        <v>6416884348.728878</v>
      </c>
      <c r="C104" s="28">
        <f>'Total Property Damage 95%'!C105*Frequency!C104</f>
        <v>16465028832.784948</v>
      </c>
      <c r="D104" s="28">
        <f>'Total Property Damage 95%'!D105*Frequency!D104</f>
        <v>11284265228.753067</v>
      </c>
      <c r="E104" s="28">
        <f>'Total Property Damage 95%'!E105*Frequency!E104</f>
        <v>5708042472.9971991</v>
      </c>
      <c r="F104" s="28">
        <f>'Total Property Damage 95%'!F105*Frequency!F104</f>
        <v>3800387319.712296</v>
      </c>
      <c r="G104" s="28">
        <f>'Total Property Damage 95%'!G105*Frequency!G104</f>
        <v>1423901662.6539853</v>
      </c>
    </row>
    <row r="105" spans="1:7" x14ac:dyDescent="0.35">
      <c r="A105">
        <v>2125</v>
      </c>
      <c r="B105" s="28">
        <f>'Total Property Damage 95%'!B106*Frequency!B105</f>
        <v>6563629214.4921417</v>
      </c>
      <c r="C105" s="28">
        <f>'Total Property Damage 95%'!C106*Frequency!C105</f>
        <v>16841560232.5341</v>
      </c>
      <c r="D105" s="28">
        <f>'Total Property Damage 95%'!D106*Frequency!D105</f>
        <v>11542320056.647612</v>
      </c>
      <c r="E105" s="28">
        <f>'Total Property Damage 95%'!E106*Frequency!E105</f>
        <v>5838577150.1005669</v>
      </c>
      <c r="F105" s="28">
        <f>'Total Property Damage 95%'!F106*Frequency!F105</f>
        <v>3887296682.0713139</v>
      </c>
      <c r="G105" s="28">
        <f>'Total Property Damage 95%'!G106*Frequency!G105</f>
        <v>1456464234.6111436</v>
      </c>
    </row>
    <row r="106" spans="1:7" x14ac:dyDescent="0.35">
      <c r="A106">
        <v>2126</v>
      </c>
      <c r="B106" s="28">
        <f>'Total Property Damage 95%'!B107*Frequency!B106</f>
        <v>6713729923.1314163</v>
      </c>
      <c r="C106" s="28">
        <f>'Total Property Damage 95%'!C107*Frequency!C106</f>
        <v>17226702360.903091</v>
      </c>
      <c r="D106" s="28">
        <f>'Total Property Damage 95%'!D107*Frequency!D106</f>
        <v>11806276225.289625</v>
      </c>
      <c r="E106" s="28">
        <f>'Total Property Damage 95%'!E107*Frequency!E106</f>
        <v>5972096966.5064344</v>
      </c>
      <c r="F106" s="28">
        <f>'Total Property Damage 95%'!F107*Frequency!F106</f>
        <v>3976193535.870079</v>
      </c>
      <c r="G106" s="28">
        <f>'Total Property Damage 95%'!G107*Frequency!G106</f>
        <v>1489771465.5010602</v>
      </c>
    </row>
    <row r="107" spans="1:7" x14ac:dyDescent="0.35">
      <c r="A107">
        <v>2127</v>
      </c>
      <c r="B107" s="28">
        <f>'Total Property Damage 95%'!B108*Frequency!B107</f>
        <v>6867263217.9204807</v>
      </c>
      <c r="C107" s="28">
        <f>'Total Property Damage 95%'!C108*Frequency!C107</f>
        <v>17620652132.803715</v>
      </c>
      <c r="D107" s="28">
        <f>'Total Property Damage 95%'!D108*Frequency!D107</f>
        <v>12076268689.808224</v>
      </c>
      <c r="E107" s="28">
        <f>'Total Property Damage 95%'!E108*Frequency!E107</f>
        <v>6108670188.0339165</v>
      </c>
      <c r="F107" s="28">
        <f>'Total Property Damage 95%'!F108*Frequency!F107</f>
        <v>4067123332.1637573</v>
      </c>
      <c r="G107" s="28">
        <f>'Total Property Damage 95%'!G108*Frequency!G107</f>
        <v>1523840384.5966957</v>
      </c>
    </row>
    <row r="108" spans="1:7" x14ac:dyDescent="0.35">
      <c r="A108">
        <v>2128</v>
      </c>
      <c r="B108" s="28">
        <f>'Total Property Damage 95%'!B109*Frequency!B108</f>
        <v>7024307597.1408052</v>
      </c>
      <c r="C108" s="28">
        <f>'Total Property Damage 95%'!C109*Frequency!C108</f>
        <v>18023610966.307022</v>
      </c>
      <c r="D108" s="28">
        <f>'Total Property Damage 95%'!D109*Frequency!D108</f>
        <v>12352435491.561172</v>
      </c>
      <c r="E108" s="28">
        <f>'Total Property Damage 95%'!E109*Frequency!E108</f>
        <v>6248366641.6426916</v>
      </c>
      <c r="F108" s="28">
        <f>'Total Property Damage 95%'!F109*Frequency!F108</f>
        <v>4160132561.4074221</v>
      </c>
      <c r="G108" s="28">
        <f>'Total Property Damage 95%'!G109*Frequency!G108</f>
        <v>1558688410.6058567</v>
      </c>
    </row>
    <row r="109" spans="1:7" x14ac:dyDescent="0.35">
      <c r="A109">
        <v>2129</v>
      </c>
      <c r="B109" s="28">
        <f>'Total Property Damage 95%'!B110*Frequency!B109</f>
        <v>7184943354.2160406</v>
      </c>
      <c r="C109" s="28">
        <f>'Total Property Damage 95%'!C110*Frequency!C109</f>
        <v>18435784885.624104</v>
      </c>
      <c r="D109" s="28">
        <f>'Total Property Damage 95%'!D110*Frequency!D109</f>
        <v>12634917828.712469</v>
      </c>
      <c r="E109" s="28">
        <f>'Total Property Damage 95%'!E110*Frequency!E109</f>
        <v>6391257751.1340351</v>
      </c>
      <c r="F109" s="28">
        <f>'Total Property Damage 95%'!F110*Frequency!F109</f>
        <v>4255268777.2256231</v>
      </c>
      <c r="G109" s="28">
        <f>'Total Property Damage 95%'!G110*Frequency!G109</f>
        <v>1594333360.5770087</v>
      </c>
    </row>
    <row r="110" spans="1:7" x14ac:dyDescent="0.35">
      <c r="A110">
        <v>2130</v>
      </c>
      <c r="B110" s="28">
        <f>'Total Property Damage 95%'!B111*Frequency!B110</f>
        <v>6983877579.9220562</v>
      </c>
      <c r="C110" s="28">
        <f>'Total Property Damage 95%'!C111*Frequency!C110</f>
        <v>17919871929.877522</v>
      </c>
      <c r="D110" s="28">
        <f>'Total Property Damage 95%'!D111*Frequency!D110</f>
        <v>12281338209.343554</v>
      </c>
      <c r="E110" s="28">
        <f>'Total Property Damage 95%'!E111*Frequency!E110</f>
        <v>6212402730.9771786</v>
      </c>
      <c r="F110" s="28">
        <f>'Total Property Damage 95%'!F111*Frequency!F110</f>
        <v>4136187962.0623646</v>
      </c>
      <c r="G110" s="28">
        <f>'Total Property Damage 95%'!G111*Frequency!G110</f>
        <v>1549717021.1261151</v>
      </c>
    </row>
    <row r="111" spans="1:7" x14ac:dyDescent="0.35">
      <c r="A111">
        <v>2131</v>
      </c>
      <c r="B111" s="28">
        <f>'Total Property Damage 95%'!B112*Frequency!B111</f>
        <v>7143588760.9683123</v>
      </c>
      <c r="C111" s="28">
        <f>'Total Property Damage 95%'!C112*Frequency!C111</f>
        <v>18329673487.445824</v>
      </c>
      <c r="D111" s="28">
        <f>'Total Property Damage 95%'!D112*Frequency!D111</f>
        <v>12562194654.462492</v>
      </c>
      <c r="E111" s="28">
        <f>'Total Property Damage 95%'!E112*Frequency!E111</f>
        <v>6354471397.8380928</v>
      </c>
      <c r="F111" s="28">
        <f>'Total Property Damage 95%'!F112*Frequency!F111</f>
        <v>4230776599.5192175</v>
      </c>
      <c r="G111" s="28">
        <f>'Total Property Damage 95%'!G112*Frequency!G111</f>
        <v>1585156808.3931623</v>
      </c>
    </row>
    <row r="112" spans="1:7" x14ac:dyDescent="0.35">
      <c r="A112">
        <v>2132</v>
      </c>
      <c r="B112" s="28">
        <f>'Total Property Damage 95%'!B113*Frequency!B112</f>
        <v>7306952305.7708473</v>
      </c>
      <c r="C112" s="28">
        <f>'Total Property Damage 95%'!C113*Frequency!C112</f>
        <v>18748846614.032173</v>
      </c>
      <c r="D112" s="28">
        <f>'Total Property Damage 95%'!D113*Frequency!D112</f>
        <v>12849473880.341988</v>
      </c>
      <c r="E112" s="28">
        <f>'Total Property Damage 95%'!E113*Frequency!E112</f>
        <v>6499788969.6682539</v>
      </c>
      <c r="F112" s="28">
        <f>'Total Property Damage 95%'!F113*Frequency!F112</f>
        <v>4327528342.3325014</v>
      </c>
      <c r="G112" s="28">
        <f>'Total Property Damage 95%'!G113*Frequency!G112</f>
        <v>1621407052.3464379</v>
      </c>
    </row>
    <row r="113" spans="1:7" x14ac:dyDescent="0.35">
      <c r="A113">
        <v>2133</v>
      </c>
      <c r="B113" s="28">
        <f>'Total Property Damage 95%'!B114*Frequency!B113</f>
        <v>7474051738.6071758</v>
      </c>
      <c r="C113" s="28">
        <f>'Total Property Damage 95%'!C114*Frequency!C113</f>
        <v>19177605623.868023</v>
      </c>
      <c r="D113" s="28">
        <f>'Total Property Damage 95%'!D114*Frequency!D113</f>
        <v>13143322766.690214</v>
      </c>
      <c r="E113" s="28">
        <f>'Total Property Damage 95%'!E114*Frequency!E113</f>
        <v>6648429744.2261505</v>
      </c>
      <c r="F113" s="28">
        <f>'Total Property Damage 95%'!F114*Frequency!F113</f>
        <v>4426492657.5937071</v>
      </c>
      <c r="G113" s="28">
        <f>'Total Property Damage 95%'!G114*Frequency!G113</f>
        <v>1658486286.9583752</v>
      </c>
    </row>
    <row r="114" spans="1:7" x14ac:dyDescent="0.35">
      <c r="A114">
        <v>2134</v>
      </c>
      <c r="B114" s="28">
        <f>'Total Property Damage 95%'!B115*Frequency!B114</f>
        <v>7644972493.834259</v>
      </c>
      <c r="C114" s="28">
        <f>'Total Property Damage 95%'!C115*Frequency!C114</f>
        <v>19616169732.241394</v>
      </c>
      <c r="D114" s="28">
        <f>'Total Property Damage 95%'!D115*Frequency!D114</f>
        <v>13443891552.141872</v>
      </c>
      <c r="E114" s="28">
        <f>'Total Property Damage 95%'!E115*Frequency!E114</f>
        <v>6800469718.3525677</v>
      </c>
      <c r="F114" s="28">
        <f>'Total Property Damage 95%'!F115*Frequency!F114</f>
        <v>4527720143.6351738</v>
      </c>
      <c r="G114" s="28">
        <f>'Total Property Damage 95%'!G115*Frequency!G114</f>
        <v>1696413470.0465555</v>
      </c>
    </row>
    <row r="115" spans="1:7" x14ac:dyDescent="0.35">
      <c r="A115">
        <v>2135</v>
      </c>
      <c r="B115" s="28">
        <f>'Total Property Damage 95%'!B116*Frequency!B115</f>
        <v>7819801959.5692577</v>
      </c>
      <c r="C115" s="28">
        <f>'Total Property Damage 95%'!C116*Frequency!C115</f>
        <v>20064763167.576935</v>
      </c>
      <c r="D115" s="28">
        <f>'Total Property Damage 95%'!D116*Frequency!D115</f>
        <v>13751333911.071985</v>
      </c>
      <c r="E115" s="28">
        <f>'Total Property Damage 95%'!E116*Frequency!E115</f>
        <v>6955986626.8261433</v>
      </c>
      <c r="F115" s="28">
        <f>'Total Property Damage 95%'!F116*Frequency!F115</f>
        <v>4631262555.8999329</v>
      </c>
      <c r="G115" s="28">
        <f>'Total Property Damage 95%'!G116*Frequency!G115</f>
        <v>1735207992.9664345</v>
      </c>
    </row>
    <row r="116" spans="1:7" x14ac:dyDescent="0.35">
      <c r="A116">
        <v>2136</v>
      </c>
      <c r="B116" s="28">
        <f>'Total Property Damage 95%'!B117*Frequency!B116</f>
        <v>7998629522.3692026</v>
      </c>
      <c r="C116" s="28">
        <f>'Total Property Damage 95%'!C117*Frequency!C116</f>
        <v>20523615286.079117</v>
      </c>
      <c r="D116" s="28">
        <f>'Total Property Damage 95%'!D117*Frequency!D116</f>
        <v>14065807032.166306</v>
      </c>
      <c r="E116" s="28">
        <f>'Total Property Damage 95%'!E117*Frequency!E116</f>
        <v>7115059982.1074886</v>
      </c>
      <c r="F116" s="28">
        <f>'Total Property Damage 95%'!F117*Frequency!F116</f>
        <v>4737172833.4031563</v>
      </c>
      <c r="G116" s="28">
        <f>'Total Property Damage 95%'!G117*Frequency!G116</f>
        <v>1774889690.5257244</v>
      </c>
    </row>
    <row r="117" spans="1:7" x14ac:dyDescent="0.35">
      <c r="A117">
        <v>2137</v>
      </c>
      <c r="B117" s="28">
        <f>'Total Property Damage 95%'!B118*Frequency!B117</f>
        <v>8181546612.9324217</v>
      </c>
      <c r="C117" s="28">
        <f>'Total Property Damage 95%'!C118*Frequency!C117</f>
        <v>20992960688.997143</v>
      </c>
      <c r="D117" s="28">
        <f>'Total Property Damage 95%'!D118*Frequency!D117</f>
        <v>14387471698.788523</v>
      </c>
      <c r="E117" s="28">
        <f>'Total Property Damage 95%'!E118*Frequency!E117</f>
        <v>7277771114.9922113</v>
      </c>
      <c r="F117" s="28">
        <f>'Total Property Damage 95%'!F118*Frequency!F117</f>
        <v>4845505125.7987366</v>
      </c>
      <c r="G117" s="28">
        <f>'Total Property Damage 95%'!G118*Frequency!G117</f>
        <v>1815478851.1255081</v>
      </c>
    </row>
    <row r="118" spans="1:7" x14ac:dyDescent="0.35">
      <c r="A118">
        <v>2138</v>
      </c>
      <c r="B118" s="28">
        <f>'Total Property Damage 95%'!B119*Frequency!B118</f>
        <v>8368646752.8450994</v>
      </c>
      <c r="C118" s="28">
        <f>'Total Property Damage 95%'!C119*Frequency!C118</f>
        <v>21473039342.571533</v>
      </c>
      <c r="D118" s="28">
        <f>'Total Property Damage 95%'!D119*Frequency!D118</f>
        <v>14716492371.185352</v>
      </c>
      <c r="E118" s="28">
        <f>'Total Property Damage 95%'!E119*Frequency!E118</f>
        <v>7444203216.1936064</v>
      </c>
      <c r="F118" s="28">
        <f>'Total Property Damage 95%'!F119*Frequency!F118</f>
        <v>4956314821.0648499</v>
      </c>
      <c r="G118" s="28">
        <f>'Total Property Damage 95%'!G119*Frequency!G118</f>
        <v>1856996227.1332633</v>
      </c>
    </row>
    <row r="119" spans="1:7" x14ac:dyDescent="0.35">
      <c r="A119">
        <v>2139</v>
      </c>
      <c r="B119" s="28">
        <f>'Total Property Damage 95%'!B120*Frequency!B119</f>
        <v>8560025602.3968582</v>
      </c>
      <c r="C119" s="28">
        <f>'Total Property Damage 95%'!C120*Frequency!C119</f>
        <v>21964096700.723721</v>
      </c>
      <c r="D119" s="28">
        <f>'Total Property Damage 95%'!D120*Frequency!D119</f>
        <v>15053037270.571527</v>
      </c>
      <c r="E119" s="28">
        <f>'Total Property Damage 95%'!E120*Frequency!E119</f>
        <v>7614441378.8762751</v>
      </c>
      <c r="F119" s="28">
        <f>'Total Property Damage 95%'!F120*Frequency!F119</f>
        <v>5069658573.8226357</v>
      </c>
      <c r="G119" s="28">
        <f>'Total Property Damage 95%'!G120*Frequency!G119</f>
        <v>1899463045.4931014</v>
      </c>
    </row>
    <row r="120" spans="1:7" x14ac:dyDescent="0.35">
      <c r="A120">
        <v>2140</v>
      </c>
      <c r="B120" s="28">
        <f>'Total Property Damage 95%'!B121*Frequency!B120</f>
        <v>8755781009.4898109</v>
      </c>
      <c r="C120" s="28">
        <f>'Total Property Damage 95%'!C121*Frequency!C120</f>
        <v>22466383830.551373</v>
      </c>
      <c r="D120" s="28">
        <f>'Total Property Damage 95%'!D121*Frequency!D120</f>
        <v>15397278465.137701</v>
      </c>
      <c r="E120" s="28">
        <f>'Total Property Damage 95%'!E121*Frequency!E120</f>
        <v>7788572642.1624479</v>
      </c>
      <c r="F120" s="28">
        <f>'Total Property Damage 95%'!F121*Frequency!F120</f>
        <v>5185594334.3024931</v>
      </c>
      <c r="G120" s="28">
        <f>'Total Property Damage 95%'!G121*Frequency!G120</f>
        <v>1942901018.57865</v>
      </c>
    </row>
    <row r="121" spans="1:7" x14ac:dyDescent="0.35">
      <c r="A121">
        <v>2141</v>
      </c>
      <c r="B121" s="28">
        <f>'Total Property Damage 95%'!B122*Frequency!B121</f>
        <v>8956013059.6660976</v>
      </c>
      <c r="C121" s="28">
        <f>'Total Property Damage 95%'!C122*Frequency!C121</f>
        <v>22980157540.69363</v>
      </c>
      <c r="D121" s="28">
        <f>'Total Property Damage 95%'!D122*Frequency!D121</f>
        <v>15749391958.025225</v>
      </c>
      <c r="E121" s="28">
        <f>'Total Property Damage 95%'!E122*Frequency!E121</f>
        <v>7966686035.633215</v>
      </c>
      <c r="F121" s="28">
        <f>'Total Property Damage 95%'!F122*Frequency!F121</f>
        <v>5304181377.9727898</v>
      </c>
      <c r="G121" s="28">
        <f>'Total Property Damage 95%'!G122*Frequency!G121</f>
        <v>1987332355.2941244</v>
      </c>
    </row>
    <row r="122" spans="1:7" x14ac:dyDescent="0.35">
      <c r="A122">
        <v>2142</v>
      </c>
      <c r="B122" s="28">
        <f>'Total Property Damage 95%'!B123*Frequency!B122</f>
        <v>9160824127.2794743</v>
      </c>
      <c r="C122" s="28">
        <f>'Total Property Damage 95%'!C123*Frequency!C122</f>
        <v>23505680512.631828</v>
      </c>
      <c r="D122" s="28">
        <f>'Total Property Damage 95%'!D123*Frequency!D122</f>
        <v>16109557777.312778</v>
      </c>
      <c r="E122" s="28">
        <f>'Total Property Damage 95%'!E123*Frequency!E122</f>
        <v>8148872624.8474388</v>
      </c>
      <c r="F122" s="28">
        <f>'Total Property Damage 95%'!F123*Frequency!F122</f>
        <v>5425480335.846138</v>
      </c>
      <c r="G122" s="28">
        <f>'Total Property Damage 95%'!G123*Frequency!G122</f>
        <v>2032779772.4292631</v>
      </c>
    </row>
    <row r="123" spans="1:7" x14ac:dyDescent="0.35">
      <c r="A123">
        <v>2143</v>
      </c>
      <c r="B123" s="28">
        <f>'Total Property Damage 95%'!B124*Frequency!B123</f>
        <v>9370318927.8371277</v>
      </c>
      <c r="C123" s="28">
        <f>'Total Property Damage 95%'!C124*Frequency!C123</f>
        <v>24043221434.992939</v>
      </c>
      <c r="D123" s="28">
        <f>'Total Property Damage 95%'!D124*Frequency!D123</f>
        <v>16477960068.060871</v>
      </c>
      <c r="E123" s="28">
        <f>'Total Property Damage 95%'!E124*Frequency!E123</f>
        <v>8335225557.9016314</v>
      </c>
      <c r="F123" s="28">
        <f>'Total Property Damage 95%'!F124*Frequency!F123</f>
        <v>5549553225.4787331</v>
      </c>
      <c r="G123" s="28">
        <f>'Total Property Damage 95%'!G124*Frequency!G123</f>
        <v>2079266506.2739365</v>
      </c>
    </row>
    <row r="124" spans="1:7" x14ac:dyDescent="0.35">
      <c r="A124">
        <v>2144</v>
      </c>
      <c r="B124" s="28">
        <f>'Total Property Damage 95%'!B125*Frequency!B124</f>
        <v>9584604571.5384674</v>
      </c>
      <c r="C124" s="28">
        <f>'Total Property Damage 95%'!C125*Frequency!C124</f>
        <v>24593055140.924282</v>
      </c>
      <c r="D124" s="28">
        <f>'Total Property Damage 95%'!D125*Frequency!D124</f>
        <v>16854787186.461248</v>
      </c>
      <c r="E124" s="28">
        <f>'Total Property Damage 95%'!E125*Frequency!E124</f>
        <v>8525840113.0545673</v>
      </c>
      <c r="F124" s="28">
        <f>'Total Property Damage 95%'!F125*Frequency!F124</f>
        <v>5676463482.6785955</v>
      </c>
      <c r="G124" s="28">
        <f>'Total Property Damage 95%'!G125*Frequency!G124</f>
        <v>2126816324.4983613</v>
      </c>
    </row>
    <row r="125" spans="1:7" x14ac:dyDescent="0.35">
      <c r="A125">
        <v>2145</v>
      </c>
      <c r="B125" s="28">
        <f>'Total Property Damage 95%'!B126*Frequency!B125</f>
        <v>9803790618.0382748</v>
      </c>
      <c r="C125" s="28">
        <f>'Total Property Damage 95%'!C126*Frequency!C125</f>
        <v>25155462748.609837</v>
      </c>
      <c r="D125" s="28">
        <f>'Total Property Damage 95%'!D126*Frequency!D125</f>
        <v>17240231796.139397</v>
      </c>
      <c r="E125" s="28">
        <f>'Total Property Damage 95%'!E126*Frequency!E125</f>
        <v>8720813747.4410229</v>
      </c>
      <c r="F125" s="28">
        <f>'Total Property Damage 95%'!F126*Frequency!F125</f>
        <v>5806275993.9389467</v>
      </c>
      <c r="G125" s="28">
        <f>'Total Property Damage 95%'!G126*Frequency!G125</f>
        <v>2175453538.3050046</v>
      </c>
    </row>
    <row r="126" spans="1:7" x14ac:dyDescent="0.35">
      <c r="A126">
        <v>2146</v>
      </c>
      <c r="B126" s="28">
        <f>'Total Property Damage 95%'!B127*Frequency!B126</f>
        <v>10027989132.4622</v>
      </c>
      <c r="C126" s="28">
        <f>'Total Property Damage 95%'!C127*Frequency!C126</f>
        <v>25730731804.999912</v>
      </c>
      <c r="D126" s="28">
        <f>'Total Property Damage 95%'!D127*Frequency!D126</f>
        <v>17634490966.659306</v>
      </c>
      <c r="E126" s="28">
        <f>'Total Property Damage 95%'!E127*Frequency!E126</f>
        <v>8920246146.8995171</v>
      </c>
      <c r="F126" s="28">
        <f>'Total Property Damage 95%'!F127*Frequency!F126</f>
        <v>5939057129.6132736</v>
      </c>
      <c r="G126" s="28">
        <f>'Total Property Damage 95%'!G127*Frequency!G126</f>
        <v>2225203014.858376</v>
      </c>
    </row>
    <row r="127" spans="1:7" x14ac:dyDescent="0.35">
      <c r="A127">
        <v>2147</v>
      </c>
      <c r="B127" s="28">
        <f>'Total Property Damage 95%'!B128*Frequency!B127</f>
        <v>10257314742.703272</v>
      </c>
      <c r="C127" s="28">
        <f>'Total Property Damage 95%'!C128*Frequency!C127</f>
        <v>26319156432.827774</v>
      </c>
      <c r="D127" s="28">
        <f>'Total Property Damage 95%'!D128*Frequency!D127</f>
        <v>18037766274.280907</v>
      </c>
      <c r="E127" s="28">
        <f>'Total Property Damage 95%'!E128*Frequency!E127</f>
        <v>9124239276.939539</v>
      </c>
      <c r="F127" s="28">
        <f>'Total Property Damage 95%'!F128*Frequency!F127</f>
        <v>6074874777.8490696</v>
      </c>
      <c r="G127" s="28">
        <f>'Total Property Damage 95%'!G128*Frequency!G127</f>
        <v>2276090189.9990788</v>
      </c>
    </row>
    <row r="128" spans="1:7" x14ac:dyDescent="0.35">
      <c r="A128">
        <v>2148</v>
      </c>
      <c r="B128" s="28">
        <f>'Total Property Damage 95%'!B129*Frequency!B128</f>
        <v>10491884698.028664</v>
      </c>
      <c r="C128" s="28">
        <f>'Total Property Damage 95%'!C129*Frequency!C128</f>
        <v>26921037480.988277</v>
      </c>
      <c r="D128" s="28">
        <f>'Total Property Damage 95%'!D129*Frequency!D128</f>
        <v>18450263905.021721</v>
      </c>
      <c r="E128" s="28">
        <f>'Total Property Damage 95%'!E129*Frequency!E128</f>
        <v>9332897434.8743343</v>
      </c>
      <c r="F128" s="28">
        <f>'Total Property Damage 95%'!F129*Frequency!F128</f>
        <v>6213798379.297595</v>
      </c>
      <c r="G128" s="28">
        <f>'Total Property Damage 95%'!G129*Frequency!G128</f>
        <v>2328141081.2486081</v>
      </c>
    </row>
    <row r="129" spans="1:7" x14ac:dyDescent="0.35">
      <c r="A129">
        <v>2149</v>
      </c>
      <c r="B129" s="28">
        <f>'Total Property Damage 95%'!B130*Frequency!B129</f>
        <v>10731818929.026737</v>
      </c>
      <c r="C129" s="28">
        <f>'Total Property Damage 95%'!C130*Frequency!C129</f>
        <v>27536682678.355431</v>
      </c>
      <c r="D129" s="28">
        <f>'Total Property Damage 95%'!D130*Frequency!D129</f>
        <v>18872194760.075314</v>
      </c>
      <c r="E129" s="28">
        <f>'Total Property Damage 95%'!E130*Frequency!E129</f>
        <v>9546327303.1458778</v>
      </c>
      <c r="F129" s="28">
        <f>'Total Property Damage 95%'!F130*Frequency!F129</f>
        <v>6355898962.6173859</v>
      </c>
      <c r="G129" s="28">
        <f>'Total Property Damage 95%'!G130*Frequency!G129</f>
        <v>2381382301.1115532</v>
      </c>
    </row>
    <row r="130" spans="1:7" x14ac:dyDescent="0.35">
      <c r="A130">
        <v>2150</v>
      </c>
      <c r="B130" s="28">
        <f>'Total Property Damage 95%'!B131*Frequency!B130</f>
        <v>10977240108.924992</v>
      </c>
      <c r="C130" s="28">
        <f>'Total Property Damage 95%'!C131*Frequency!C130</f>
        <v>28166406791.117615</v>
      </c>
      <c r="D130" s="28">
        <f>'Total Property Damage 95%'!D131*Frequency!D130</f>
        <v>19303774563.640572</v>
      </c>
      <c r="E130" s="28">
        <f>'Total Property Damage 95%'!E131*Frequency!E130</f>
        <v>9764638003.8693256</v>
      </c>
      <c r="F130" s="28">
        <f>'Total Property Damage 95%'!F131*Frequency!F130</f>
        <v>6501249180.7896852</v>
      </c>
      <c r="G130" s="28">
        <f>'Total Property Damage 95%'!G131*Frequency!G130</f>
        <v>2435841070.6819992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A0EED-E956-444F-BE54-BF52EC065FE3}">
  <sheetPr>
    <tabColor theme="1"/>
  </sheetPr>
  <dimension ref="A1:G130"/>
  <sheetViews>
    <sheetView topLeftCell="A2" workbookViewId="0">
      <selection activeCell="B3" sqref="B3"/>
    </sheetView>
  </sheetViews>
  <sheetFormatPr defaultColWidth="8.81640625" defaultRowHeight="14.5" x14ac:dyDescent="0.35"/>
  <cols>
    <col min="2" max="2" width="11.54296875" customWidth="1"/>
    <col min="3" max="4" width="14.54296875" bestFit="1" customWidth="1"/>
    <col min="5" max="5" width="13.54296875" bestFit="1" customWidth="1"/>
    <col min="6" max="6" width="14.54296875" bestFit="1" customWidth="1"/>
    <col min="7" max="7" width="13.54296875" bestFit="1" customWidth="1"/>
  </cols>
  <sheetData>
    <row r="1" spans="1:7" x14ac:dyDescent="0.35">
      <c r="A1" t="s">
        <v>111</v>
      </c>
    </row>
    <row r="2" spans="1:7" x14ac:dyDescent="0.3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</row>
    <row r="3" spans="1:7" x14ac:dyDescent="0.35">
      <c r="A3">
        <v>2023</v>
      </c>
      <c r="B3" s="29">
        <f>'Total Severity'!B3/('Property Value'!B3/'Population Estimate'!B3)</f>
        <v>4997.2888607321593</v>
      </c>
      <c r="C3" s="29">
        <f>'Total Severity'!C3/('Property Value'!C3/'Population Estimate'!C3)</f>
        <v>14734.597520561023</v>
      </c>
      <c r="D3" s="29">
        <f>'Total Severity'!D3/('Property Value'!D3/'Population Estimate'!D3)</f>
        <v>10462.0610690634</v>
      </c>
      <c r="E3" s="29">
        <f>'Total Severity'!E3/('Property Value'!E3/'Population Estimate'!E3)</f>
        <v>7809.0672397478675</v>
      </c>
      <c r="F3" s="29">
        <f>'Total Severity'!F3/('Property Value'!F3/'Population Estimate'!F3)</f>
        <v>4763.9450329176716</v>
      </c>
      <c r="G3" s="29">
        <f>'Total Severity'!G3/('Property Value'!G3/'Population Estimate'!G3)</f>
        <v>1705.5205103136684</v>
      </c>
    </row>
    <row r="4" spans="1:7" x14ac:dyDescent="0.35">
      <c r="A4">
        <v>2024</v>
      </c>
      <c r="B4" s="29">
        <f>'Total Severity'!B4/('Property Value'!B4/'Population Estimate'!B4)</f>
        <v>5141.9353907069681</v>
      </c>
      <c r="C4" s="29">
        <f>'Total Severity'!C4/('Property Value'!C4/'Population Estimate'!C4)</f>
        <v>15161.090457295586</v>
      </c>
      <c r="D4" s="29">
        <f>'Total Severity'!D4/('Property Value'!D4/'Population Estimate'!D4)</f>
        <v>10764.885434874195</v>
      </c>
      <c r="E4" s="29">
        <f>'Total Severity'!E4/('Property Value'!E4/'Population Estimate'!E4)</f>
        <v>8035.100697098178</v>
      </c>
      <c r="F4" s="29">
        <f>'Total Severity'!F4/('Property Value'!F4/'Population Estimate'!F4)</f>
        <v>4901.8374256142388</v>
      </c>
      <c r="G4" s="29">
        <f>'Total Severity'!G4/('Property Value'!G4/'Population Estimate'!G4)</f>
        <v>1754.8868028160375</v>
      </c>
    </row>
    <row r="5" spans="1:7" x14ac:dyDescent="0.35">
      <c r="A5">
        <v>2025</v>
      </c>
      <c r="B5" s="29">
        <f>'Total Severity'!B5/('Property Value'!B5/'Population Estimate'!B5)</f>
        <v>5290.7687146048083</v>
      </c>
      <c r="C5" s="29">
        <f>'Total Severity'!C5/('Property Value'!C5/'Population Estimate'!C5)</f>
        <v>15599.928232416851</v>
      </c>
      <c r="D5" s="29">
        <f>'Total Severity'!D5/('Property Value'!D5/'Population Estimate'!D5)</f>
        <v>11076.475052189768</v>
      </c>
      <c r="E5" s="29">
        <f>'Total Severity'!E5/('Property Value'!E5/'Population Estimate'!E5)</f>
        <v>8267.6766930479353</v>
      </c>
      <c r="F5" s="29">
        <f>'Total Severity'!F5/('Property Value'!F5/'Population Estimate'!F5)</f>
        <v>5043.7211137250488</v>
      </c>
      <c r="G5" s="29">
        <f>'Total Severity'!G5/('Property Value'!G5/'Population Estimate'!G5)</f>
        <v>1805.6820026934242</v>
      </c>
    </row>
    <row r="6" spans="1:7" x14ac:dyDescent="0.35">
      <c r="A6">
        <v>2026</v>
      </c>
      <c r="B6" s="29">
        <f>'Total Severity'!B6/('Property Value'!B6/'Population Estimate'!B6)</f>
        <v>5443.9100191790521</v>
      </c>
      <c r="C6" s="29">
        <f>'Total Severity'!C6/('Property Value'!C6/'Population Estimate'!C6)</f>
        <v>16051.468167281559</v>
      </c>
      <c r="D6" s="29">
        <f>'Total Severity'!D6/('Property Value'!D6/'Population Estimate'!D6)</f>
        <v>11397.083631221769</v>
      </c>
      <c r="E6" s="29">
        <f>'Total Severity'!E6/('Property Value'!E6/'Population Estimate'!E6)</f>
        <v>8506.9846013820079</v>
      </c>
      <c r="F6" s="29">
        <f>'Total Severity'!F6/('Property Value'!F6/'Population Estimate'!F6)</f>
        <v>5189.7116252989827</v>
      </c>
      <c r="G6" s="29">
        <f>'Total Severity'!G6/('Property Value'!G6/'Population Estimate'!G6)</f>
        <v>1857.9474696709119</v>
      </c>
    </row>
    <row r="7" spans="1:7" x14ac:dyDescent="0.35">
      <c r="A7">
        <v>2027</v>
      </c>
      <c r="B7" s="29">
        <f>'Total Severity'!B7/('Property Value'!B7/'Population Estimate'!B7)</f>
        <v>5601.4839989337415</v>
      </c>
      <c r="C7" s="29">
        <f>'Total Severity'!C7/('Property Value'!C7/'Population Estimate'!C7)</f>
        <v>16516.077925913403</v>
      </c>
      <c r="D7" s="29">
        <f>'Total Severity'!D7/('Property Value'!D7/'Population Estimate'!D7)</f>
        <v>11726.972225824118</v>
      </c>
      <c r="E7" s="29">
        <f>'Total Severity'!E7/('Property Value'!E7/'Population Estimate'!E7)</f>
        <v>8753.2192773096176</v>
      </c>
      <c r="F7" s="29">
        <f>'Total Severity'!F7/('Property Value'!F7/'Population Estimate'!F7)</f>
        <v>5339.9278323443823</v>
      </c>
      <c r="G7" s="29">
        <f>'Total Severity'!G7/('Property Value'!G7/'Population Estimate'!G7)</f>
        <v>1911.7257606308622</v>
      </c>
    </row>
    <row r="8" spans="1:7" x14ac:dyDescent="0.35">
      <c r="A8">
        <v>2028</v>
      </c>
      <c r="B8" s="29">
        <f>'Total Severity'!B8/('Property Value'!B8/'Population Estimate'!B8)</f>
        <v>5763.6189576554343</v>
      </c>
      <c r="C8" s="29">
        <f>'Total Severity'!C8/('Property Value'!C8/'Population Estimate'!C8)</f>
        <v>16994.135814371522</v>
      </c>
      <c r="D8" s="29">
        <f>'Total Severity'!D8/('Property Value'!D8/'Population Estimate'!D8)</f>
        <v>12066.409446054748</v>
      </c>
      <c r="E8" s="29">
        <f>'Total Severity'!E8/('Property Value'!E8/'Population Estimate'!E8)</f>
        <v>9006.5812161241611</v>
      </c>
      <c r="F8" s="29">
        <f>'Total Severity'!F8/('Property Value'!F8/'Population Estimate'!F8)</f>
        <v>5494.4920476199723</v>
      </c>
      <c r="G8" s="29">
        <f>'Total Severity'!G8/('Property Value'!G8/'Population Estimate'!G8)</f>
        <v>1967.0606642646271</v>
      </c>
    </row>
    <row r="9" spans="1:7" x14ac:dyDescent="0.35">
      <c r="A9">
        <v>2029</v>
      </c>
      <c r="B9" s="29">
        <f>'Total Severity'!B9/('Property Value'!B9/'Population Estimate'!B9)</f>
        <v>5930.4469128838873</v>
      </c>
      <c r="C9" s="29">
        <f>'Total Severity'!C9/('Property Value'!C9/'Population Estimate'!C9)</f>
        <v>17486.031088784239</v>
      </c>
      <c r="D9" s="29">
        <f>'Total Severity'!D9/('Property Value'!D9/'Population Estimate'!D9)</f>
        <v>12415.671676889917</v>
      </c>
      <c r="E9" s="29">
        <f>'Total Severity'!E9/('Property Value'!E9/'Population Estimate'!E9)</f>
        <v>9267.2767164554698</v>
      </c>
      <c r="F9" s="29">
        <f>'Total Severity'!F9/('Property Value'!F9/'Population Estimate'!F9)</f>
        <v>5653.5301242273681</v>
      </c>
      <c r="G9" s="29">
        <f>'Total Severity'!G9/('Property Value'!G9/'Population Estimate'!G9)</f>
        <v>2023.9972367272669</v>
      </c>
    </row>
    <row r="10" spans="1:7" x14ac:dyDescent="0.35">
      <c r="A10">
        <v>2030</v>
      </c>
      <c r="B10" s="29">
        <f>'Total Severity'!B10/('Property Value'!B10/'Population Estimate'!B10)</f>
        <v>6766.6518669961488</v>
      </c>
      <c r="C10" s="29">
        <f>'Total Severity'!C10/('Property Value'!C10/'Population Estimate'!C10)</f>
        <v>19951.596675829009</v>
      </c>
      <c r="D10" s="29">
        <f>'Total Severity'!D10/('Property Value'!D10/'Population Estimate'!D10)</f>
        <v>14166.306379022006</v>
      </c>
      <c r="E10" s="29">
        <f>'Total Severity'!E10/('Property Value'!E10/'Population Estimate'!E10)</f>
        <v>10573.981390700821</v>
      </c>
      <c r="F10" s="29">
        <f>'Total Severity'!F10/('Property Value'!F10/'Population Estimate'!F10)</f>
        <v>6450.6892536399127</v>
      </c>
      <c r="G10" s="29">
        <f>'Total Severity'!G10/('Property Value'!G10/'Population Estimate'!G10)</f>
        <v>2309.3849218921018</v>
      </c>
    </row>
    <row r="11" spans="1:7" x14ac:dyDescent="0.35">
      <c r="A11">
        <v>2031</v>
      </c>
      <c r="B11" s="29">
        <f>'Total Severity'!B11/('Property Value'!B11/'Population Estimate'!B11)</f>
        <v>6962.5126105684449</v>
      </c>
      <c r="C11" s="29">
        <f>'Total Severity'!C11/('Property Value'!C11/'Population Estimate'!C11)</f>
        <v>20529.095657185229</v>
      </c>
      <c r="D11" s="29">
        <f>'Total Severity'!D11/('Property Value'!D11/'Population Estimate'!D11)</f>
        <v>14576.350128221105</v>
      </c>
      <c r="E11" s="29">
        <f>'Total Severity'!E11/('Property Value'!E11/'Population Estimate'!E11)</f>
        <v>10880.045290308773</v>
      </c>
      <c r="F11" s="29">
        <f>'Total Severity'!F11/('Property Value'!F11/'Population Estimate'!F11)</f>
        <v>6637.4044591219699</v>
      </c>
      <c r="G11" s="29">
        <f>'Total Severity'!G11/('Property Value'!G11/'Population Estimate'!G11)</f>
        <v>2376.2300702589891</v>
      </c>
    </row>
    <row r="12" spans="1:7" x14ac:dyDescent="0.35">
      <c r="A12">
        <v>2032</v>
      </c>
      <c r="B12" s="29">
        <f>'Total Severity'!B12/('Property Value'!B12/'Population Estimate'!B12)</f>
        <v>7164.0425435163288</v>
      </c>
      <c r="C12" s="29">
        <f>'Total Severity'!C12/('Property Value'!C12/'Population Estimate'!C12)</f>
        <v>21123.310347007598</v>
      </c>
      <c r="D12" s="29">
        <f>'Total Severity'!D12/('Property Value'!D12/'Population Estimate'!D12)</f>
        <v>14998.26259406086</v>
      </c>
      <c r="E12" s="29">
        <f>'Total Severity'!E12/('Property Value'!E12/'Population Estimate'!E12)</f>
        <v>11194.968209729794</v>
      </c>
      <c r="F12" s="29">
        <f>'Total Severity'!F12/('Property Value'!F12/'Population Estimate'!F12)</f>
        <v>6829.5241363724544</v>
      </c>
      <c r="G12" s="29">
        <f>'Total Severity'!G12/('Property Value'!G12/'Population Estimate'!G12)</f>
        <v>2445.0100514975356</v>
      </c>
    </row>
    <row r="13" spans="1:7" x14ac:dyDescent="0.35">
      <c r="A13">
        <v>2033</v>
      </c>
      <c r="B13" s="29">
        <f>'Total Severity'!B13/('Property Value'!B13/'Population Estimate'!B13)</f>
        <v>7371.4057605307089</v>
      </c>
      <c r="C13" s="29">
        <f>'Total Severity'!C13/('Property Value'!C13/'Population Estimate'!C13)</f>
        <v>21734.724581490726</v>
      </c>
      <c r="D13" s="29">
        <f>'Total Severity'!D13/('Property Value'!D13/'Population Estimate'!D13)</f>
        <v>15432.387316553688</v>
      </c>
      <c r="E13" s="29">
        <f>'Total Severity'!E13/('Property Value'!E13/'Population Estimate'!E13)</f>
        <v>11519.006573299288</v>
      </c>
      <c r="F13" s="29">
        <f>'Total Severity'!F13/('Property Value'!F13/'Population Estimate'!F13)</f>
        <v>7027.2047178309258</v>
      </c>
      <c r="G13" s="29">
        <f>'Total Severity'!G13/('Property Value'!G13/'Population Estimate'!G13)</f>
        <v>2515.7808693467223</v>
      </c>
    </row>
    <row r="14" spans="1:7" x14ac:dyDescent="0.35">
      <c r="A14">
        <v>2034</v>
      </c>
      <c r="B14" s="29">
        <f>'Total Severity'!B14/('Property Value'!B14/'Population Estimate'!B14)</f>
        <v>7584.7711060234378</v>
      </c>
      <c r="C14" s="29">
        <f>'Total Severity'!C14/('Property Value'!C14/'Population Estimate'!C14)</f>
        <v>22363.836201468239</v>
      </c>
      <c r="D14" s="29">
        <f>'Total Severity'!D14/('Property Value'!D14/'Population Estimate'!D14)</f>
        <v>15879.077779477959</v>
      </c>
      <c r="E14" s="29">
        <f>'Total Severity'!E14/('Property Value'!E14/'Population Estimate'!E14)</f>
        <v>11852.424227555248</v>
      </c>
      <c r="F14" s="29">
        <f>'Total Severity'!F14/('Property Value'!F14/'Population Estimate'!F14)</f>
        <v>7230.6071638740232</v>
      </c>
      <c r="G14" s="29">
        <f>'Total Severity'!G14/('Property Value'!G14/'Population Estimate'!G14)</f>
        <v>2588.6001485737975</v>
      </c>
    </row>
    <row r="15" spans="1:7" x14ac:dyDescent="0.35">
      <c r="A15">
        <v>2035</v>
      </c>
      <c r="B15" s="29">
        <f>'Total Severity'!B15/('Property Value'!B15/'Population Estimate'!B15)</f>
        <v>7804.3123116080069</v>
      </c>
      <c r="C15" s="29">
        <f>'Total Severity'!C15/('Property Value'!C15/'Population Estimate'!C15)</f>
        <v>23011.157457777088</v>
      </c>
      <c r="D15" s="29">
        <f>'Total Severity'!D15/('Property Value'!D15/'Population Estimate'!D15)</f>
        <v>16338.697698200256</v>
      </c>
      <c r="E15" s="29">
        <f>'Total Severity'!E15/('Property Value'!E15/'Population Estimate'!E15)</f>
        <v>12195.492656073913</v>
      </c>
      <c r="F15" s="29">
        <f>'Total Severity'!F15/('Property Value'!F15/'Population Estimate'!F15)</f>
        <v>7439.8970938766179</v>
      </c>
      <c r="G15" s="29">
        <f>'Total Severity'!G15/('Property Value'!G15/'Population Estimate'!G15)</f>
        <v>2663.5271818949441</v>
      </c>
    </row>
    <row r="16" spans="1:7" x14ac:dyDescent="0.35">
      <c r="A16">
        <v>2036</v>
      </c>
      <c r="B16" s="29">
        <f>'Total Severity'!B16/('Property Value'!B16/'Population Estimate'!B16)</f>
        <v>8030.2081375595972</v>
      </c>
      <c r="C16" s="29">
        <f>'Total Severity'!C16/('Property Value'!C16/'Population Estimate'!C16)</f>
        <v>23677.215428355106</v>
      </c>
      <c r="D16" s="29">
        <f>'Total Severity'!D16/('Property Value'!D16/'Population Estimate'!D16)</f>
        <v>16811.621315828754</v>
      </c>
      <c r="E16" s="29">
        <f>'Total Severity'!E16/('Property Value'!E16/'Population Estimate'!E16)</f>
        <v>12548.491200523853</v>
      </c>
      <c r="F16" s="29">
        <f>'Total Severity'!F16/('Property Value'!F16/'Population Estimate'!F16)</f>
        <v>7655.2449210665081</v>
      </c>
      <c r="G16" s="29">
        <f>'Total Severity'!G16/('Property Value'!G16/'Population Estimate'!G16)</f>
        <v>2740.6229782540599</v>
      </c>
    </row>
    <row r="17" spans="1:7" x14ac:dyDescent="0.35">
      <c r="A17">
        <v>2037</v>
      </c>
      <c r="B17" s="29">
        <f>'Total Severity'!B17/('Property Value'!B17/'Population Estimate'!B17)</f>
        <v>8262.642518369692</v>
      </c>
      <c r="C17" s="29">
        <f>'Total Severity'!C17/('Property Value'!C17/'Population Estimate'!C17)</f>
        <v>24362.552447411435</v>
      </c>
      <c r="D17" s="29">
        <f>'Total Severity'!D17/('Property Value'!D17/'Population Estimate'!D17)</f>
        <v>17298.233707938674</v>
      </c>
      <c r="E17" s="29">
        <f>'Total Severity'!E17/('Property Value'!E17/'Population Estimate'!E17)</f>
        <v>12911.707288118443</v>
      </c>
      <c r="F17" s="29">
        <f>'Total Severity'!F17/('Property Value'!F17/'Population Estimate'!F17)</f>
        <v>7876.8259912825106</v>
      </c>
      <c r="G17" s="29">
        <f>'Total Severity'!G17/('Property Value'!G17/'Population Estimate'!G17)</f>
        <v>2819.9503124989715</v>
      </c>
    </row>
    <row r="18" spans="1:7" x14ac:dyDescent="0.35">
      <c r="A18">
        <v>2038</v>
      </c>
      <c r="B18" s="29">
        <f>'Total Severity'!B18/('Property Value'!B18/'Population Estimate'!B18)</f>
        <v>8501.8047125137746</v>
      </c>
      <c r="C18" s="29">
        <f>'Total Severity'!C18/('Property Value'!C18/'Population Estimate'!C18)</f>
        <v>25067.726547019323</v>
      </c>
      <c r="D18" s="29">
        <f>'Total Severity'!D18/('Property Value'!D18/'Population Estimate'!D18)</f>
        <v>17798.931096118071</v>
      </c>
      <c r="E18" s="29">
        <f>'Total Severity'!E18/('Property Value'!E18/'Population Estimate'!E18)</f>
        <v>13285.436665651996</v>
      </c>
      <c r="F18" s="29">
        <f>'Total Severity'!F18/('Property Value'!F18/'Population Estimate'!F18)</f>
        <v>8104.8207257488848</v>
      </c>
      <c r="G18" s="29">
        <f>'Total Severity'!G18/('Property Value'!G18/'Population Estimate'!G18)</f>
        <v>2901.5737764955261</v>
      </c>
    </row>
    <row r="19" spans="1:7" x14ac:dyDescent="0.35">
      <c r="A19">
        <v>2039</v>
      </c>
      <c r="B19" s="29">
        <f>'Total Severity'!B19/('Property Value'!B19/'Population Estimate'!B19)</f>
        <v>8747.8894565540486</v>
      </c>
      <c r="C19" s="29">
        <f>'Total Severity'!C19/('Property Value'!C19/'Population Estimate'!C19)</f>
        <v>25793.311911490826</v>
      </c>
      <c r="D19" s="29">
        <f>'Total Severity'!D19/('Property Value'!D19/'Population Estimate'!D19)</f>
        <v>18314.121170589169</v>
      </c>
      <c r="E19" s="29">
        <f>'Total Severity'!E19/('Property Value'!E19/'Population Estimate'!E19)</f>
        <v>13669.983640309991</v>
      </c>
      <c r="F19" s="29">
        <f>'Total Severity'!F19/('Property Value'!F19/'Population Estimate'!F19)</f>
        <v>8339.41476798236</v>
      </c>
      <c r="G19" s="29">
        <f>'Total Severity'!G19/('Property Value'!G19/'Population Estimate'!G19)</f>
        <v>2985.5598317211761</v>
      </c>
    </row>
    <row r="20" spans="1:7" x14ac:dyDescent="0.35">
      <c r="A20">
        <v>2040</v>
      </c>
      <c r="B20" s="29">
        <f>'Total Severity'!B20/('Property Value'!B20/'Population Estimate'!B20)</f>
        <v>9662.3180997831787</v>
      </c>
      <c r="C20" s="29">
        <f>'Total Severity'!C20/('Property Value'!C20/'Population Estimate'!C20)</f>
        <v>28489.521475266149</v>
      </c>
      <c r="D20" s="29">
        <f>'Total Severity'!D20/('Property Value'!D20/'Population Estimate'!D20)</f>
        <v>20228.52087318357</v>
      </c>
      <c r="E20" s="29">
        <f>'Total Severity'!E20/('Property Value'!E20/'Population Estimate'!E20)</f>
        <v>15098.925404521211</v>
      </c>
      <c r="F20" s="29">
        <f>'Total Severity'!F20/('Property Value'!F20/'Population Estimate'!F20)</f>
        <v>9211.145002970381</v>
      </c>
      <c r="G20" s="29">
        <f>'Total Severity'!G20/('Property Value'!G20/'Population Estimate'!G20)</f>
        <v>3297.6444139234313</v>
      </c>
    </row>
    <row r="21" spans="1:7" x14ac:dyDescent="0.35">
      <c r="A21">
        <v>2041</v>
      </c>
      <c r="B21" s="29">
        <f>'Total Severity'!B21/('Property Value'!B21/'Population Estimate'!B21)</f>
        <v>9941.9939047238713</v>
      </c>
      <c r="C21" s="29">
        <f>'Total Severity'!C21/('Property Value'!C21/'Population Estimate'!C21)</f>
        <v>29314.15069660683</v>
      </c>
      <c r="D21" s="29">
        <f>'Total Severity'!D21/('Property Value'!D21/'Population Estimate'!D21)</f>
        <v>20814.035425648381</v>
      </c>
      <c r="E21" s="29">
        <f>'Total Severity'!E21/('Property Value'!E21/'Population Estimate'!E21)</f>
        <v>15535.963812141401</v>
      </c>
      <c r="F21" s="29">
        <f>'Total Severity'!F21/('Property Value'!F21/'Population Estimate'!F21)</f>
        <v>9477.7616022716375</v>
      </c>
      <c r="G21" s="29">
        <f>'Total Severity'!G21/('Property Value'!G21/'Population Estimate'!G21)</f>
        <v>3393.0947340586081</v>
      </c>
    </row>
    <row r="22" spans="1:7" x14ac:dyDescent="0.35">
      <c r="A22">
        <v>2042</v>
      </c>
      <c r="B22" s="29">
        <f>'Total Severity'!B22/('Property Value'!B22/'Population Estimate'!B22)</f>
        <v>10229.764926056889</v>
      </c>
      <c r="C22" s="29">
        <f>'Total Severity'!C22/('Property Value'!C22/'Population Estimate'!C22)</f>
        <v>30162.648811402927</v>
      </c>
      <c r="D22" s="29">
        <f>'Total Severity'!D22/('Property Value'!D22/'Population Estimate'!D22)</f>
        <v>21416.497697291343</v>
      </c>
      <c r="E22" s="29">
        <f>'Total Severity'!E22/('Property Value'!E22/'Population Estimate'!E22)</f>
        <v>15985.652296811308</v>
      </c>
      <c r="F22" s="29">
        <f>'Total Severity'!F22/('Property Value'!F22/'Population Estimate'!F22)</f>
        <v>9752.0954192477911</v>
      </c>
      <c r="G22" s="29">
        <f>'Total Severity'!G22/('Property Value'!G22/'Population Estimate'!G22)</f>
        <v>3491.3078637846061</v>
      </c>
    </row>
    <row r="23" spans="1:7" x14ac:dyDescent="0.35">
      <c r="A23">
        <v>2043</v>
      </c>
      <c r="B23" s="29">
        <f>'Total Severity'!B23/('Property Value'!B23/'Population Estimate'!B23)</f>
        <v>10525.865479827024</v>
      </c>
      <c r="C23" s="29">
        <f>'Total Severity'!C23/('Property Value'!C23/'Population Estimate'!C23)</f>
        <v>31035.706704794145</v>
      </c>
      <c r="D23" s="29">
        <f>'Total Severity'!D23/('Property Value'!D23/'Population Estimate'!D23)</f>
        <v>22036.398239857303</v>
      </c>
      <c r="E23" s="29">
        <f>'Total Severity'!E23/('Property Value'!E23/'Population Estimate'!E23)</f>
        <v>16448.357015021011</v>
      </c>
      <c r="F23" s="29">
        <f>'Total Severity'!F23/('Property Value'!F23/'Population Estimate'!F23)</f>
        <v>10034.369828770466</v>
      </c>
      <c r="G23" s="29">
        <f>'Total Severity'!G23/('Property Value'!G23/'Population Estimate'!G23)</f>
        <v>3592.3637726271882</v>
      </c>
    </row>
    <row r="24" spans="1:7" x14ac:dyDescent="0.35">
      <c r="A24">
        <v>2044</v>
      </c>
      <c r="B24" s="29">
        <f>'Total Severity'!B24/('Property Value'!B24/'Population Estimate'!B24)</f>
        <v>10830.536664357174</v>
      </c>
      <c r="C24" s="29">
        <f>'Total Severity'!C24/('Property Value'!C24/'Population Estimate'!C24)</f>
        <v>31934.035259591077</v>
      </c>
      <c r="D24" s="29">
        <f>'Total Severity'!D24/('Property Value'!D24/'Population Estimate'!D24)</f>
        <v>22674.24180411172</v>
      </c>
      <c r="E24" s="29">
        <f>'Total Severity'!E24/('Property Value'!E24/'Population Estimate'!E24)</f>
        <v>16924.454721660488</v>
      </c>
      <c r="F24" s="29">
        <f>'Total Severity'!F24/('Property Value'!F24/'Population Estimate'!F24)</f>
        <v>10324.814671297119</v>
      </c>
      <c r="G24" s="29">
        <f>'Total Severity'!G24/('Property Value'!G24/'Population Estimate'!G24)</f>
        <v>3696.3447448301044</v>
      </c>
    </row>
    <row r="25" spans="1:7" x14ac:dyDescent="0.35">
      <c r="A25">
        <v>2045</v>
      </c>
      <c r="B25" s="29">
        <f>'Total Severity'!B25/('Property Value'!B25/'Population Estimate'!B25)</f>
        <v>11144.026556561381</v>
      </c>
      <c r="C25" s="29">
        <f>'Total Severity'!C25/('Property Value'!C25/'Population Estimate'!C25)</f>
        <v>32858.365935107853</v>
      </c>
      <c r="D25" s="29">
        <f>'Total Severity'!D25/('Property Value'!D25/'Population Estimate'!D25)</f>
        <v>23330.547750831389</v>
      </c>
      <c r="E25" s="29">
        <f>'Total Severity'!E25/('Property Value'!E25/'Population Estimate'!E25)</f>
        <v>17414.333076790292</v>
      </c>
      <c r="F25" s="29">
        <f>'Total Severity'!F25/('Property Value'!F25/'Population Estimate'!F25)</f>
        <v>10623.66644001743</v>
      </c>
      <c r="G25" s="29">
        <f>'Total Severity'!G25/('Property Value'!G25/'Population Estimate'!G25)</f>
        <v>3803.3354463546025</v>
      </c>
    </row>
    <row r="26" spans="1:7" x14ac:dyDescent="0.35">
      <c r="A26">
        <v>2046</v>
      </c>
      <c r="B26" s="29">
        <f>'Total Severity'!B26/('Property Value'!B26/'Population Estimate'!B26)</f>
        <v>11466.590413940146</v>
      </c>
      <c r="C26" s="29">
        <f>'Total Severity'!C26/('Property Value'!C26/'Population Estimate'!C26)</f>
        <v>33809.451362749001</v>
      </c>
      <c r="D26" s="29">
        <f>'Total Severity'!D26/('Property Value'!D26/'Population Estimate'!D26)</f>
        <v>24005.850473691182</v>
      </c>
      <c r="E26" s="29">
        <f>'Total Severity'!E26/('Property Value'!E26/'Population Estimate'!E26)</f>
        <v>17918.390961291723</v>
      </c>
      <c r="F26" s="29">
        <f>'Total Severity'!F26/('Property Value'!F26/'Population Estimate'!F26)</f>
        <v>10931.168473416639</v>
      </c>
      <c r="G26" s="29">
        <f>'Total Severity'!G26/('Property Value'!G26/'Population Estimate'!G26)</f>
        <v>3913.4229938182448</v>
      </c>
    </row>
    <row r="27" spans="1:7" x14ac:dyDescent="0.35">
      <c r="A27">
        <v>2047</v>
      </c>
      <c r="B27" s="29">
        <f>'Total Severity'!B27/('Property Value'!B27/'Population Estimate'!B27)</f>
        <v>11798.49088242254</v>
      </c>
      <c r="C27" s="29">
        <f>'Total Severity'!C27/('Property Value'!C27/'Population Estimate'!C27)</f>
        <v>34788.065958835643</v>
      </c>
      <c r="D27" s="29">
        <f>'Total Severity'!D27/('Property Value'!D27/'Population Estimate'!D27)</f>
        <v>24700.699834391296</v>
      </c>
      <c r="E27" s="29">
        <f>'Total Severity'!E27/('Property Value'!E27/'Population Estimate'!E27)</f>
        <v>18437.038801653522</v>
      </c>
      <c r="F27" s="29">
        <f>'Total Severity'!F27/('Property Value'!F27/'Population Estimate'!F27)</f>
        <v>11247.571153412626</v>
      </c>
      <c r="G27" s="29">
        <f>'Total Severity'!G27/('Property Value'!G27/'Population Estimate'!G27)</f>
        <v>4026.6970254291564</v>
      </c>
    </row>
    <row r="28" spans="1:7" x14ac:dyDescent="0.35">
      <c r="A28">
        <v>2048</v>
      </c>
      <c r="B28" s="29">
        <f>'Total Severity'!B28/('Property Value'!B28/'Population Estimate'!B28)</f>
        <v>12139.998210224239</v>
      </c>
      <c r="C28" s="29">
        <f>'Total Severity'!C28/('Property Value'!C28/'Population Estimate'!C28)</f>
        <v>35795.006555169923</v>
      </c>
      <c r="D28" s="29">
        <f>'Total Severity'!D28/('Property Value'!D28/'Population Estimate'!D28)</f>
        <v>25415.661610379277</v>
      </c>
      <c r="E28" s="29">
        <f>'Total Severity'!E28/('Property Value'!E28/'Population Estimate'!E28)</f>
        <v>18970.698904159461</v>
      </c>
      <c r="F28" s="29">
        <f>'Total Severity'!F28/('Property Value'!F28/'Population Estimate'!F28)</f>
        <v>11573.13210922808</v>
      </c>
      <c r="G28" s="29">
        <f>'Total Severity'!G28/('Property Value'!G28/'Population Estimate'!G28)</f>
        <v>4143.249773973469</v>
      </c>
    </row>
    <row r="29" spans="1:7" x14ac:dyDescent="0.35">
      <c r="A29">
        <v>2049</v>
      </c>
      <c r="B29" s="29">
        <f>'Total Severity'!B29/('Property Value'!B29/'Population Estimate'!B29)</f>
        <v>12491.390467895739</v>
      </c>
      <c r="C29" s="29">
        <f>'Total Severity'!C29/('Property Value'!C29/'Population Estimate'!C29)</f>
        <v>36831.093047851129</v>
      </c>
      <c r="D29" s="29">
        <f>'Total Severity'!D29/('Property Value'!D29/'Population Estimate'!D29)</f>
        <v>26151.31795553134</v>
      </c>
      <c r="E29" s="29">
        <f>'Total Severity'!E29/('Property Value'!E29/'Population Estimate'!E29)</f>
        <v>19519.805798749006</v>
      </c>
      <c r="F29" s="29">
        <f>'Total Severity'!F29/('Property Value'!F29/'Population Estimate'!F29)</f>
        <v>11908.116427163748</v>
      </c>
      <c r="G29" s="29">
        <f>'Total Severity'!G29/('Property Value'!G29/'Population Estimate'!G29)</f>
        <v>4263.1761419153781</v>
      </c>
    </row>
    <row r="30" spans="1:7" x14ac:dyDescent="0.35">
      <c r="A30">
        <v>2050</v>
      </c>
      <c r="B30" s="29">
        <f>'Total Severity'!B30/('Property Value'!B30/'Population Estimate'!B30)</f>
        <v>13334.801179362548</v>
      </c>
      <c r="C30" s="29">
        <f>'Total Severity'!C30/('Property Value'!C30/'Population Estimate'!C30)</f>
        <v>39317.904942125482</v>
      </c>
      <c r="D30" s="29">
        <f>'Total Severity'!D30/('Property Value'!D30/'Population Estimate'!D30)</f>
        <v>27917.038252191389</v>
      </c>
      <c r="E30" s="29">
        <f>'Total Severity'!E30/('Property Value'!E30/'Population Estimate'!E30)</f>
        <v>20837.770627302645</v>
      </c>
      <c r="F30" s="29">
        <f>'Total Severity'!F30/('Property Value'!F30/'Population Estimate'!F30)</f>
        <v>12712.144847688787</v>
      </c>
      <c r="G30" s="29">
        <f>'Total Severity'!G30/('Property Value'!G30/'Population Estimate'!G30)</f>
        <v>4551.0230739444651</v>
      </c>
    </row>
    <row r="31" spans="1:7" x14ac:dyDescent="0.35">
      <c r="A31">
        <v>2051</v>
      </c>
      <c r="B31" s="29">
        <f>'Total Severity'!B31/('Property Value'!B31/'Population Estimate'!B31)</f>
        <v>13720.777009908428</v>
      </c>
      <c r="C31" s="29">
        <f>'Total Severity'!C31/('Property Value'!C31/'Population Estimate'!C31)</f>
        <v>40455.961731367104</v>
      </c>
      <c r="D31" s="29">
        <f>'Total Severity'!D31/('Property Value'!D31/'Population Estimate'!D31)</f>
        <v>28725.096946193287</v>
      </c>
      <c r="E31" s="29">
        <f>'Total Severity'!E31/('Property Value'!E31/'Population Estimate'!E31)</f>
        <v>21440.919914376023</v>
      </c>
      <c r="F31" s="29">
        <f>'Total Severity'!F31/('Property Value'!F31/'Population Estimate'!F31)</f>
        <v>13080.097890228322</v>
      </c>
      <c r="G31" s="29">
        <f>'Total Severity'!G31/('Property Value'!G31/'Population Estimate'!G31)</f>
        <v>4682.7524403723464</v>
      </c>
    </row>
    <row r="32" spans="1:7" x14ac:dyDescent="0.35">
      <c r="A32">
        <v>2052</v>
      </c>
      <c r="B32" s="29">
        <f>'Total Severity'!B32/('Property Value'!B32/'Population Estimate'!B32)</f>
        <v>14117.924911170754</v>
      </c>
      <c r="C32" s="29">
        <f>'Total Severity'!C32/('Property Value'!C32/'Population Estimate'!C32)</f>
        <v>41626.959575261717</v>
      </c>
      <c r="D32" s="29">
        <f>'Total Severity'!D32/('Property Value'!D32/'Population Estimate'!D32)</f>
        <v>29556.544899723849</v>
      </c>
      <c r="E32" s="29">
        <f>'Total Severity'!E32/('Property Value'!E32/'Population Estimate'!E32)</f>
        <v>22061.527358034557</v>
      </c>
      <c r="F32" s="29">
        <f>'Total Severity'!F32/('Property Value'!F32/'Population Estimate'!F32)</f>
        <v>13458.70133387139</v>
      </c>
      <c r="G32" s="29">
        <f>'Total Severity'!G32/('Property Value'!G32/'Population Estimate'!G32)</f>
        <v>4818.2947134143105</v>
      </c>
    </row>
    <row r="33" spans="1:7" x14ac:dyDescent="0.35">
      <c r="A33">
        <v>2053</v>
      </c>
      <c r="B33" s="29">
        <f>'Total Severity'!B33/('Property Value'!B33/'Population Estimate'!B33)</f>
        <v>14526.568258745134</v>
      </c>
      <c r="C33" s="29">
        <f>'Total Severity'!C33/('Property Value'!C33/'Population Estimate'!C33)</f>
        <v>42831.851952661942</v>
      </c>
      <c r="D33" s="29">
        <f>'Total Severity'!D33/('Property Value'!D33/'Population Estimate'!D33)</f>
        <v>30412.059114918386</v>
      </c>
      <c r="E33" s="29">
        <f>'Total Severity'!E33/('Property Value'!E33/'Population Estimate'!E33)</f>
        <v>22700.098284634238</v>
      </c>
      <c r="F33" s="29">
        <f>'Total Severity'!F33/('Property Value'!F33/'Population Estimate'!F33)</f>
        <v>13848.263454486249</v>
      </c>
      <c r="G33" s="29">
        <f>'Total Severity'!G33/('Property Value'!G33/'Population Estimate'!G33)</f>
        <v>4957.7602576552808</v>
      </c>
    </row>
    <row r="34" spans="1:7" x14ac:dyDescent="0.35">
      <c r="A34">
        <v>2054</v>
      </c>
      <c r="B34" s="29">
        <f>'Total Severity'!B34/('Property Value'!B34/'Population Estimate'!B34)</f>
        <v>14947.039788334041</v>
      </c>
      <c r="C34" s="29">
        <f>'Total Severity'!C34/('Property Value'!C34/'Population Estimate'!C34)</f>
        <v>44071.619940866556</v>
      </c>
      <c r="D34" s="29">
        <f>'Total Severity'!D34/('Property Value'!D34/'Population Estimate'!D34)</f>
        <v>31292.336189739552</v>
      </c>
      <c r="E34" s="29">
        <f>'Total Severity'!E34/('Property Value'!E34/'Population Estimate'!E34)</f>
        <v>23357.15264720282</v>
      </c>
      <c r="F34" s="29">
        <f>'Total Severity'!F34/('Property Value'!F34/'Population Estimate'!F34)</f>
        <v>14249.101450986396</v>
      </c>
      <c r="G34" s="29">
        <f>'Total Severity'!G34/('Property Value'!G34/'Population Estimate'!G34)</f>
        <v>5101.2626321831722</v>
      </c>
    </row>
    <row r="35" spans="1:7" x14ac:dyDescent="0.35">
      <c r="A35">
        <v>2055</v>
      </c>
      <c r="B35" s="29">
        <f>'Total Severity'!B35/('Property Value'!B35/'Population Estimate'!B35)</f>
        <v>15379.681866675126</v>
      </c>
      <c r="C35" s="29">
        <f>'Total Severity'!C35/('Property Value'!C35/'Population Estimate'!C35)</f>
        <v>45347.273014457533</v>
      </c>
      <c r="D35" s="29">
        <f>'Total Severity'!D35/('Property Value'!D35/'Population Estimate'!D35)</f>
        <v>32198.09288517855</v>
      </c>
      <c r="E35" s="29">
        <f>'Total Severity'!E35/('Property Value'!E35/'Population Estimate'!E35)</f>
        <v>24033.225448808844</v>
      </c>
      <c r="F35" s="29">
        <f>'Total Severity'!F35/('Property Value'!F35/'Population Estimate'!F35)</f>
        <v>14661.541703608138</v>
      </c>
      <c r="G35" s="29">
        <f>'Total Severity'!G35/('Property Value'!G35/'Population Estimate'!G35)</f>
        <v>5248.9186830537919</v>
      </c>
    </row>
    <row r="36" spans="1:7" x14ac:dyDescent="0.35">
      <c r="A36">
        <v>2056</v>
      </c>
      <c r="B36" s="29">
        <f>'Total Severity'!B36/('Property Value'!B36/'Population Estimate'!B36)</f>
        <v>15824.846770311515</v>
      </c>
      <c r="C36" s="29">
        <f>'Total Severity'!C36/('Property Value'!C36/'Population Estimate'!C36)</f>
        <v>46659.849867259378</v>
      </c>
      <c r="D36" s="29">
        <f>'Total Severity'!D36/('Property Value'!D36/'Population Estimate'!D36)</f>
        <v>33130.066708874081</v>
      </c>
      <c r="E36" s="29">
        <f>'Total Severity'!E36/('Property Value'!E36/'Population Estimate'!E36)</f>
        <v>24728.867178185108</v>
      </c>
      <c r="F36" s="29">
        <f>'Total Severity'!F36/('Property Value'!F36/'Population Estimate'!F36)</f>
        <v>15085.920039663968</v>
      </c>
      <c r="G36" s="29">
        <f>'Total Severity'!G36/('Property Value'!G36/'Population Estimate'!G36)</f>
        <v>5400.848638432125</v>
      </c>
    </row>
    <row r="37" spans="1:7" x14ac:dyDescent="0.35">
      <c r="A37">
        <v>2057</v>
      </c>
      <c r="B37" s="29">
        <f>'Total Severity'!B37/('Property Value'!B37/'Population Estimate'!B37)</f>
        <v>16282.896972431161</v>
      </c>
      <c r="C37" s="29">
        <f>'Total Severity'!C37/('Property Value'!C37/'Population Estimate'!C37)</f>
        <v>48010.419258090173</v>
      </c>
      <c r="D37" s="29">
        <f>'Total Severity'!D37/('Property Value'!D37/'Population Estimate'!D37)</f>
        <v>34089.016515623982</v>
      </c>
      <c r="E37" s="29">
        <f>'Total Severity'!E37/('Property Value'!E37/'Population Estimate'!E37)</f>
        <v>25444.644257961183</v>
      </c>
      <c r="F37" s="29">
        <f>'Total Severity'!F37/('Property Value'!F37/'Population Estimate'!F37)</f>
        <v>15522.582006988207</v>
      </c>
      <c r="G37" s="29">
        <f>'Total Severity'!G37/('Property Value'!G37/'Population Estimate'!G37)</f>
        <v>5557.1762064874783</v>
      </c>
    </row>
    <row r="38" spans="1:7" x14ac:dyDescent="0.35">
      <c r="A38">
        <v>2058</v>
      </c>
      <c r="B38" s="29">
        <f>'Total Severity'!B38/('Property Value'!B38/'Population Estimate'!B38)</f>
        <v>16754.205438008714</v>
      </c>
      <c r="C38" s="29">
        <f>'Total Severity'!C38/('Property Value'!C38/'Population Estimate'!C38)</f>
        <v>49400.080880992828</v>
      </c>
      <c r="D38" s="29">
        <f>'Total Severity'!D38/('Property Value'!D38/'Population Estimate'!D38)</f>
        <v>35075.723125278819</v>
      </c>
      <c r="E38" s="29">
        <f>'Total Severity'!E38/('Property Value'!E38/'Population Estimate'!E38)</f>
        <v>26181.139505870127</v>
      </c>
      <c r="F38" s="29">
        <f>'Total Severity'!F38/('Property Value'!F38/'Population Estimate'!F38)</f>
        <v>15971.883155297508</v>
      </c>
      <c r="G38" s="29">
        <f>'Total Severity'!G38/('Property Value'!G38/'Population Estimate'!G38)</f>
        <v>5718.028676122226</v>
      </c>
    </row>
    <row r="39" spans="1:7" x14ac:dyDescent="0.35">
      <c r="A39">
        <v>2059</v>
      </c>
      <c r="B39" s="29">
        <f>'Total Severity'!B39/('Property Value'!B39/'Population Estimate'!B39)</f>
        <v>17239.155927490316</v>
      </c>
      <c r="C39" s="29">
        <f>'Total Severity'!C39/('Property Value'!C39/'Population Estimate'!C39)</f>
        <v>50829.966260655194</v>
      </c>
      <c r="D39" s="29">
        <f>'Total Severity'!D39/('Property Value'!D39/'Population Estimate'!D39)</f>
        <v>36090.989958520353</v>
      </c>
      <c r="E39" s="29">
        <f>'Total Severity'!E39/('Property Value'!E39/'Population Estimate'!E39)</f>
        <v>26938.952609304699</v>
      </c>
      <c r="F39" s="29">
        <f>'Total Severity'!F39/('Property Value'!F39/'Population Estimate'!F39)</f>
        <v>16434.189325695348</v>
      </c>
      <c r="G39" s="29">
        <f>'Total Severity'!G39/('Property Value'!G39/'Population Estimate'!G39)</f>
        <v>5883.5370206161142</v>
      </c>
    </row>
    <row r="40" spans="1:7" x14ac:dyDescent="0.35">
      <c r="A40">
        <v>2060</v>
      </c>
      <c r="B40" s="29">
        <f>'Total Severity'!B40/('Property Value'!B40/'Population Estimate'!B40)</f>
        <v>17908.736654055108</v>
      </c>
      <c r="C40" s="29">
        <f>'Total Severity'!C40/('Property Value'!C40/'Population Estimate'!C40)</f>
        <v>52804.237268077326</v>
      </c>
      <c r="D40" s="29">
        <f>'Total Severity'!D40/('Property Value'!D40/'Population Estimate'!D40)</f>
        <v>37492.788943372798</v>
      </c>
      <c r="E40" s="29">
        <f>'Total Severity'!E40/('Property Value'!E40/'Population Estimate'!E40)</f>
        <v>27985.280140472802</v>
      </c>
      <c r="F40" s="29">
        <f>'Total Severity'!F40/('Property Value'!F40/'Population Estimate'!F40)</f>
        <v>17072.504593303955</v>
      </c>
      <c r="G40" s="29">
        <f>'Total Severity'!G40/('Property Value'!G40/'Population Estimate'!G40)</f>
        <v>6112.0576633671271</v>
      </c>
    </row>
    <row r="41" spans="1:7" x14ac:dyDescent="0.35">
      <c r="A41">
        <v>2061</v>
      </c>
      <c r="B41" s="29">
        <f>'Total Severity'!B41/('Property Value'!B41/'Population Estimate'!B41)</f>
        <v>18427.105050486407</v>
      </c>
      <c r="C41" s="29">
        <f>'Total Severity'!C41/('Property Value'!C41/'Population Estimate'!C41)</f>
        <v>54332.655957021154</v>
      </c>
      <c r="D41" s="29">
        <f>'Total Severity'!D41/('Property Value'!D41/'Population Estimate'!D41)</f>
        <v>38578.017748605824</v>
      </c>
      <c r="E41" s="29">
        <f>'Total Severity'!E41/('Property Value'!E41/'Population Estimate'!E41)</f>
        <v>28795.314095984271</v>
      </c>
      <c r="F41" s="29">
        <f>'Total Severity'!F41/('Property Value'!F41/'Population Estimate'!F41)</f>
        <v>17566.66825208404</v>
      </c>
      <c r="G41" s="29">
        <f>'Total Severity'!G41/('Property Value'!G41/'Population Estimate'!G41)</f>
        <v>6288.9711772043975</v>
      </c>
    </row>
    <row r="42" spans="1:7" x14ac:dyDescent="0.35">
      <c r="A42">
        <v>2062</v>
      </c>
      <c r="B42" s="29">
        <f>'Total Severity'!B42/('Property Value'!B42/'Population Estimate'!B42)</f>
        <v>18960.477620557052</v>
      </c>
      <c r="C42" s="29">
        <f>'Total Severity'!C42/('Property Value'!C42/'Population Estimate'!C42)</f>
        <v>55905.314726109551</v>
      </c>
      <c r="D42" s="29">
        <f>'Total Severity'!D42/('Property Value'!D42/'Population Estimate'!D42)</f>
        <v>39694.658502453458</v>
      </c>
      <c r="E42" s="29">
        <f>'Total Severity'!E42/('Property Value'!E42/'Population Estimate'!E42)</f>
        <v>29628.794484970342</v>
      </c>
      <c r="F42" s="29">
        <f>'Total Severity'!F42/('Property Value'!F42/'Population Estimate'!F42)</f>
        <v>18075.135478353266</v>
      </c>
      <c r="G42" s="29">
        <f>'Total Severity'!G42/('Property Value'!G42/'Population Estimate'!G42)</f>
        <v>6471.0054528377914</v>
      </c>
    </row>
    <row r="43" spans="1:7" x14ac:dyDescent="0.35">
      <c r="A43">
        <v>2063</v>
      </c>
      <c r="B43" s="29">
        <f>'Total Severity'!B43/('Property Value'!B43/'Population Estimate'!B43)</f>
        <v>19509.288660084741</v>
      </c>
      <c r="C43" s="29">
        <f>'Total Severity'!C43/('Property Value'!C43/'Population Estimate'!C43)</f>
        <v>57523.494104496829</v>
      </c>
      <c r="D43" s="29">
        <f>'Total Severity'!D43/('Property Value'!D43/'Population Estimate'!D43)</f>
        <v>40843.620423792876</v>
      </c>
      <c r="E43" s="29">
        <f>'Total Severity'!E43/('Property Value'!E43/'Population Estimate'!E43)</f>
        <v>30486.399964466236</v>
      </c>
      <c r="F43" s="29">
        <f>'Total Severity'!F43/('Property Value'!F43/'Population Estimate'!F43)</f>
        <v>18598.320288883762</v>
      </c>
      <c r="G43" s="29">
        <f>'Total Severity'!G43/('Property Value'!G43/'Population Estimate'!G43)</f>
        <v>6658.3087107214897</v>
      </c>
    </row>
    <row r="44" spans="1:7" x14ac:dyDescent="0.35">
      <c r="A44">
        <v>2064</v>
      </c>
      <c r="B44" s="29">
        <f>'Total Severity'!B44/('Property Value'!B44/'Population Estimate'!B44)</f>
        <v>20073.985035579975</v>
      </c>
      <c r="C44" s="29">
        <f>'Total Severity'!C44/('Property Value'!C44/'Population Estimate'!C44)</f>
        <v>59188.511686254693</v>
      </c>
      <c r="D44" s="29">
        <f>'Total Severity'!D44/('Property Value'!D44/'Population Estimate'!D44)</f>
        <v>42025.839048842347</v>
      </c>
      <c r="E44" s="29">
        <f>'Total Severity'!E44/('Property Value'!E44/'Population Estimate'!E44)</f>
        <v>31368.828835235588</v>
      </c>
      <c r="F44" s="29">
        <f>'Total Severity'!F44/('Property Value'!F44/'Population Estimate'!F44)</f>
        <v>19136.648684163472</v>
      </c>
      <c r="G44" s="29">
        <f>'Total Severity'!G44/('Property Value'!G44/'Population Estimate'!G44)</f>
        <v>6851.0334615508418</v>
      </c>
    </row>
    <row r="45" spans="1:7" x14ac:dyDescent="0.35">
      <c r="A45">
        <v>2065</v>
      </c>
      <c r="B45" s="29">
        <f>'Total Severity'!B45/('Property Value'!B45/'Population Estimate'!B45)</f>
        <v>20655.026548104721</v>
      </c>
      <c r="C45" s="29">
        <f>'Total Severity'!C45/('Property Value'!C45/'Population Estimate'!C45)</f>
        <v>60901.723203216279</v>
      </c>
      <c r="D45" s="29">
        <f>'Total Severity'!D45/('Property Value'!D45/'Population Estimate'!D45)</f>
        <v>43242.276992916748</v>
      </c>
      <c r="E45" s="29">
        <f>'Total Severity'!E45/('Property Value'!E45/'Population Estimate'!E45)</f>
        <v>32276.799610358194</v>
      </c>
      <c r="F45" s="29">
        <f>'Total Severity'!F45/('Property Value'!F45/'Population Estimate'!F45)</f>
        <v>19690.558995264775</v>
      </c>
      <c r="G45" s="29">
        <f>'Total Severity'!G45/('Property Value'!G45/'Population Estimate'!G45)</f>
        <v>7049.3366304433912</v>
      </c>
    </row>
    <row r="46" spans="1:7" x14ac:dyDescent="0.35">
      <c r="A46">
        <v>2066</v>
      </c>
      <c r="B46" s="29">
        <f>'Total Severity'!B46/('Property Value'!B46/'Population Estimate'!B46)</f>
        <v>21252.886307663059</v>
      </c>
      <c r="C46" s="29">
        <f>'Total Severity'!C46/('Property Value'!C46/'Population Estimate'!C46)</f>
        <v>62664.523628873641</v>
      </c>
      <c r="D46" s="29">
        <f>'Total Severity'!D46/('Property Value'!D46/'Population Estimate'!D46)</f>
        <v>44493.924734231921</v>
      </c>
      <c r="E46" s="29">
        <f>'Total Severity'!E46/('Property Value'!E46/'Population Estimate'!E46)</f>
        <v>33211.051600275488</v>
      </c>
      <c r="F46" s="29">
        <f>'Total Severity'!F46/('Property Value'!F46/'Population Estimate'!F46)</f>
        <v>20260.502240753292</v>
      </c>
      <c r="G46" s="29">
        <f>'Total Severity'!G46/('Property Value'!G46/'Population Estimate'!G46)</f>
        <v>7253.3796847143321</v>
      </c>
    </row>
    <row r="47" spans="1:7" x14ac:dyDescent="0.35">
      <c r="A47">
        <v>2067</v>
      </c>
      <c r="B47" s="29">
        <f>'Total Severity'!B47/('Property Value'!B47/'Population Estimate'!B47)</f>
        <v>21868.051118428502</v>
      </c>
      <c r="C47" s="29">
        <f>'Total Severity'!C47/('Property Value'!C47/'Population Estimate'!C47)</f>
        <v>64478.348314227733</v>
      </c>
      <c r="D47" s="29">
        <f>'Total Severity'!D47/('Property Value'!D47/'Population Estimate'!D47)</f>
        <v>45781.801420396507</v>
      </c>
      <c r="E47" s="29">
        <f>'Total Severity'!E47/('Property Value'!E47/'Population Estimate'!E47)</f>
        <v>34172.345514770226</v>
      </c>
      <c r="F47" s="29">
        <f>'Total Severity'!F47/('Property Value'!F47/'Population Estimate'!F47)</f>
        <v>20846.94249392737</v>
      </c>
      <c r="G47" s="29">
        <f>'Total Severity'!G47/('Property Value'!G47/'Population Estimate'!G47)</f>
        <v>7463.3287653504221</v>
      </c>
    </row>
    <row r="48" spans="1:7" x14ac:dyDescent="0.35">
      <c r="A48">
        <v>2068</v>
      </c>
      <c r="B48" s="29">
        <f>'Total Severity'!B48/('Property Value'!B48/'Population Estimate'!B48)</f>
        <v>22501.021875121754</v>
      </c>
      <c r="C48" s="29">
        <f>'Total Severity'!C48/('Property Value'!C48/'Population Estimate'!C48)</f>
        <v>66344.674156515248</v>
      </c>
      <c r="D48" s="29">
        <f>'Total Severity'!D48/('Property Value'!D48/'Population Estimate'!D48)</f>
        <v>47106.955698247446</v>
      </c>
      <c r="E48" s="29">
        <f>'Total Severity'!E48/('Property Value'!E48/'Population Estimate'!E48)</f>
        <v>35161.464082370396</v>
      </c>
      <c r="F48" s="29">
        <f>'Total Severity'!F48/('Property Value'!F48/'Population Estimate'!F48)</f>
        <v>21450.357260687357</v>
      </c>
      <c r="G48" s="29">
        <f>'Total Severity'!G48/('Property Value'!G48/'Population Estimate'!G48)</f>
        <v>7679.3548222894124</v>
      </c>
    </row>
    <row r="49" spans="1:7" x14ac:dyDescent="0.35">
      <c r="A49">
        <v>2069</v>
      </c>
      <c r="B49" s="29">
        <f>'Total Severity'!B49/('Property Value'!B49/'Population Estimate'!B49)</f>
        <v>23152.313970861596</v>
      </c>
      <c r="C49" s="29">
        <f>'Total Severity'!C49/('Property Value'!C49/'Population Estimate'!C49)</f>
        <v>68265.020801764695</v>
      </c>
      <c r="D49" s="29">
        <f>'Total Severity'!D49/('Property Value'!D49/'Population Estimate'!D49)</f>
        <v>48470.466567705218</v>
      </c>
      <c r="E49" s="29">
        <f>'Total Severity'!E49/('Property Value'!E49/'Population Estimate'!E49)</f>
        <v>36179.212687681873</v>
      </c>
      <c r="F49" s="29">
        <f>'Total Severity'!F49/('Property Value'!F49/'Population Estimate'!F49)</f>
        <v>22071.237868342239</v>
      </c>
      <c r="G49" s="29">
        <f>'Total Severity'!G49/('Property Value'!G49/'Population Estimate'!G49)</f>
        <v>7901.6337536151332</v>
      </c>
    </row>
    <row r="50" spans="1:7" x14ac:dyDescent="0.35">
      <c r="A50">
        <v>2070</v>
      </c>
      <c r="B50" s="29">
        <f>'Total Severity'!B50/('Property Value'!B50/'Population Estimate'!B50)</f>
        <v>23590.410506045337</v>
      </c>
      <c r="C50" s="29">
        <f>'Total Severity'!C50/('Property Value'!C50/'Population Estimate'!C50)</f>
        <v>69556.756441024656</v>
      </c>
      <c r="D50" s="29">
        <f>'Total Severity'!D50/('Property Value'!D50/'Population Estimate'!D50)</f>
        <v>49387.642427050232</v>
      </c>
      <c r="E50" s="29">
        <f>'Total Severity'!E50/('Property Value'!E50/'Population Estimate'!E50)</f>
        <v>36863.808954996523</v>
      </c>
      <c r="F50" s="29">
        <f>'Total Severity'!F50/('Property Value'!F50/'Population Estimate'!F50)</f>
        <v>22488.877886938484</v>
      </c>
      <c r="G50" s="29">
        <f>'Total Severity'!G50/('Property Value'!G50/'Population Estimate'!G50)</f>
        <v>8051.1513514719318</v>
      </c>
    </row>
    <row r="51" spans="1:7" x14ac:dyDescent="0.35">
      <c r="A51">
        <v>2071</v>
      </c>
      <c r="B51" s="29">
        <f>'Total Severity'!B51/('Property Value'!B51/'Population Estimate'!B51)</f>
        <v>24273.234956557641</v>
      </c>
      <c r="C51" s="29">
        <f>'Total Severity'!C51/('Property Value'!C51/'Population Estimate'!C51)</f>
        <v>71570.076810506565</v>
      </c>
      <c r="D51" s="29">
        <f>'Total Severity'!D51/('Property Value'!D51/'Population Estimate'!D51)</f>
        <v>50817.167775653506</v>
      </c>
      <c r="E51" s="29">
        <f>'Total Severity'!E51/('Property Value'!E51/'Population Estimate'!E51)</f>
        <v>37930.831933975023</v>
      </c>
      <c r="F51" s="29">
        <f>'Total Severity'!F51/('Property Value'!F51/'Population Estimate'!F51)</f>
        <v>23139.818474930886</v>
      </c>
      <c r="G51" s="29">
        <f>'Total Severity'!G51/('Property Value'!G51/'Population Estimate'!G51)</f>
        <v>8284.1919336250667</v>
      </c>
    </row>
    <row r="52" spans="1:7" x14ac:dyDescent="0.35">
      <c r="A52">
        <v>2072</v>
      </c>
      <c r="B52" s="29">
        <f>'Total Severity'!B52/('Property Value'!B52/'Population Estimate'!B52)</f>
        <v>24975.823761323041</v>
      </c>
      <c r="C52" s="29">
        <f>'Total Severity'!C52/('Property Value'!C52/'Population Estimate'!C52)</f>
        <v>73641.672739654736</v>
      </c>
      <c r="D52" s="29">
        <f>'Total Severity'!D52/('Property Value'!D52/'Population Estimate'!D52)</f>
        <v>52288.070736588008</v>
      </c>
      <c r="E52" s="29">
        <f>'Total Severity'!E52/('Property Value'!E52/'Population Estimate'!E52)</f>
        <v>39028.739893912971</v>
      </c>
      <c r="F52" s="29">
        <f>'Total Severity'!F52/('Property Value'!F52/'Population Estimate'!F52)</f>
        <v>23809.600538750849</v>
      </c>
      <c r="G52" s="29">
        <f>'Total Severity'!G52/('Property Value'!G52/'Population Estimate'!G52)</f>
        <v>8523.9778756105388</v>
      </c>
    </row>
    <row r="53" spans="1:7" x14ac:dyDescent="0.35">
      <c r="A53">
        <v>2073</v>
      </c>
      <c r="B53" s="29">
        <f>'Total Severity'!B53/('Property Value'!B53/'Population Estimate'!B53)</f>
        <v>25698.748999590825</v>
      </c>
      <c r="C53" s="29">
        <f>'Total Severity'!C53/('Property Value'!C53/'Population Estimate'!C53)</f>
        <v>75773.231014589212</v>
      </c>
      <c r="D53" s="29">
        <f>'Total Severity'!D53/('Property Value'!D53/'Population Estimate'!D53)</f>
        <v>53801.548984874957</v>
      </c>
      <c r="E53" s="29">
        <f>'Total Severity'!E53/('Property Value'!E53/'Population Estimate'!E53)</f>
        <v>40158.426800608366</v>
      </c>
      <c r="F53" s="29">
        <f>'Total Severity'!F53/('Property Value'!F53/'Population Estimate'!F53)</f>
        <v>24498.769444930917</v>
      </c>
      <c r="G53" s="29">
        <f>'Total Severity'!G53/('Property Value'!G53/'Population Estimate'!G53)</f>
        <v>8770.7044218739593</v>
      </c>
    </row>
    <row r="54" spans="1:7" x14ac:dyDescent="0.35">
      <c r="A54">
        <v>2074</v>
      </c>
      <c r="B54" s="29">
        <f>'Total Severity'!B54/('Property Value'!B54/'Population Estimate'!B54)</f>
        <v>26442.599309444591</v>
      </c>
      <c r="C54" s="29">
        <f>'Total Severity'!C54/('Property Value'!C54/'Population Estimate'!C54)</f>
        <v>77966.487245455573</v>
      </c>
      <c r="D54" s="29">
        <f>'Total Severity'!D54/('Property Value'!D54/'Population Estimate'!D54)</f>
        <v>55358.834862239986</v>
      </c>
      <c r="E54" s="29">
        <f>'Total Severity'!E54/('Property Value'!E54/'Population Estimate'!E54)</f>
        <v>41320.812495699902</v>
      </c>
      <c r="F54" s="29">
        <f>'Total Severity'!F54/('Property Value'!F54/'Population Estimate'!F54)</f>
        <v>25207.886345638341</v>
      </c>
      <c r="G54" s="29">
        <f>'Total Severity'!G54/('Property Value'!G54/'Population Estimate'!G54)</f>
        <v>9024.5724682115706</v>
      </c>
    </row>
    <row r="55" spans="1:7" x14ac:dyDescent="0.35">
      <c r="A55">
        <v>2075</v>
      </c>
      <c r="B55" s="29">
        <f>'Total Severity'!B55/('Property Value'!B55/'Population Estimate'!B55)</f>
        <v>27207.980367097727</v>
      </c>
      <c r="C55" s="29">
        <f>'Total Severity'!C55/('Property Value'!C55/'Population Estimate'!C55)</f>
        <v>80223.227279636427</v>
      </c>
      <c r="D55" s="29">
        <f>'Total Severity'!D55/('Property Value'!D55/'Population Estimate'!D55)</f>
        <v>56961.196380540991</v>
      </c>
      <c r="E55" s="29">
        <f>'Total Severity'!E55/('Property Value'!E55/'Population Estimate'!E55)</f>
        <v>42516.84344564323</v>
      </c>
      <c r="F55" s="29">
        <f>'Total Severity'!F55/('Property Value'!F55/'Population Estimate'!F55)</f>
        <v>25937.528635590275</v>
      </c>
      <c r="G55" s="29">
        <f>'Total Severity'!G55/('Property Value'!G55/'Population Estimate'!G55)</f>
        <v>9285.7887253485915</v>
      </c>
    </row>
    <row r="56" spans="1:7" x14ac:dyDescent="0.35">
      <c r="A56">
        <v>2076</v>
      </c>
      <c r="B56" s="29">
        <f>'Total Severity'!B56/('Property Value'!B56/'Population Estimate'!B56)</f>
        <v>27995.515380062097</v>
      </c>
      <c r="C56" s="29">
        <f>'Total Severity'!C56/('Property Value'!C56/'Population Estimate'!C56)</f>
        <v>82545.288655868266</v>
      </c>
      <c r="D56" s="29">
        <f>'Total Severity'!D56/('Property Value'!D56/'Population Estimate'!D56)</f>
        <v>58609.938254240027</v>
      </c>
      <c r="E56" s="29">
        <f>'Total Severity'!E56/('Property Value'!E56/'Population Estimate'!E56)</f>
        <v>43747.493512366302</v>
      </c>
      <c r="F56" s="29">
        <f>'Total Severity'!F56/('Property Value'!F56/'Population Estimate'!F56)</f>
        <v>26688.290422194441</v>
      </c>
      <c r="G56" s="29">
        <f>'Total Severity'!G56/('Property Value'!G56/'Population Estimate'!G56)</f>
        <v>9554.5658872523563</v>
      </c>
    </row>
    <row r="57" spans="1:7" x14ac:dyDescent="0.35">
      <c r="A57">
        <v>2077</v>
      </c>
      <c r="B57" s="29">
        <f>'Total Severity'!B57/('Property Value'!B57/'Population Estimate'!B57)</f>
        <v>28805.845594591476</v>
      </c>
      <c r="C57" s="29">
        <f>'Total Severity'!C57/('Property Value'!C57/'Population Estimate'!C57)</f>
        <v>84934.562100447758</v>
      </c>
      <c r="D57" s="29">
        <f>'Total Severity'!D57/('Property Value'!D57/'Population Estimate'!D57)</f>
        <v>60306.402962760294</v>
      </c>
      <c r="E57" s="29">
        <f>'Total Severity'!E57/('Property Value'!E57/'Population Estimate'!E57)</f>
        <v>45013.764746231318</v>
      </c>
      <c r="F57" s="29">
        <f>'Total Severity'!F57/('Property Value'!F57/'Population Estimate'!F57)</f>
        <v>27460.783009297906</v>
      </c>
      <c r="G57" s="29">
        <f>'Total Severity'!G57/('Property Value'!G57/'Population Estimate'!G57)</f>
        <v>9831.1228043172287</v>
      </c>
    </row>
    <row r="58" spans="1:7" x14ac:dyDescent="0.35">
      <c r="A58">
        <v>2078</v>
      </c>
      <c r="B58" s="29">
        <f>'Total Severity'!B58/('Property Value'!B58/'Population Estimate'!B58)</f>
        <v>29639.630817812951</v>
      </c>
      <c r="C58" s="29">
        <f>'Total Severity'!C58/('Property Value'!C58/'Population Estimate'!C58)</f>
        <v>87392.993066745694</v>
      </c>
      <c r="D58" s="29">
        <f>'Total Severity'!D58/('Property Value'!D58/'Population Estimate'!D58)</f>
        <v>62051.971843592961</v>
      </c>
      <c r="E58" s="29">
        <f>'Total Severity'!E58/('Property Value'!E58/'Population Estimate'!E58)</f>
        <v>46316.688201949</v>
      </c>
      <c r="F58" s="29">
        <f>'Total Severity'!F58/('Property Value'!F58/'Population Estimate'!F58)</f>
        <v>28255.635394938101</v>
      </c>
      <c r="G58" s="29">
        <f>'Total Severity'!G58/('Property Value'!G58/'Population Estimate'!G58)</f>
        <v>10115.684661562429</v>
      </c>
    </row>
    <row r="59" spans="1:7" x14ac:dyDescent="0.35">
      <c r="A59">
        <v>2079</v>
      </c>
      <c r="B59" s="29">
        <f>'Total Severity'!B59/('Property Value'!B59/'Population Estimate'!B59)</f>
        <v>30497.549954971437</v>
      </c>
      <c r="C59" s="29">
        <f>'Total Severity'!C59/('Property Value'!C59/'Population Estimate'!C59)</f>
        <v>89922.583319282188</v>
      </c>
      <c r="D59" s="29">
        <f>'Total Severity'!D59/('Property Value'!D59/'Population Estimate'!D59)</f>
        <v>63848.066217043925</v>
      </c>
      <c r="E59" s="29">
        <f>'Total Severity'!E59/('Property Value'!E59/'Population Estimate'!E59)</f>
        <v>47657.324778109527</v>
      </c>
      <c r="F59" s="29">
        <f>'Total Severity'!F59/('Property Value'!F59/'Population Estimate'!F59)</f>
        <v>29073.494783501119</v>
      </c>
      <c r="G59" s="29">
        <f>'Total Severity'!G59/('Property Value'!G59/'Population Estimate'!G59)</f>
        <v>10408.483161987724</v>
      </c>
    </row>
    <row r="60" spans="1:7" x14ac:dyDescent="0.35">
      <c r="A60">
        <v>2080</v>
      </c>
      <c r="B60" s="29">
        <f>'Total Severity'!B60/('Property Value'!B60/'Population Estimate'!B60)</f>
        <v>30463.348254626882</v>
      </c>
      <c r="C60" s="29">
        <f>'Total Severity'!C60/('Property Value'!C60/'Population Estimate'!C60)</f>
        <v>89821.738980853872</v>
      </c>
      <c r="D60" s="29">
        <f>'Total Severity'!D60/('Property Value'!D60/'Population Estimate'!D60)</f>
        <v>63776.463336433582</v>
      </c>
      <c r="E60" s="29">
        <f>'Total Severity'!E60/('Property Value'!E60/'Population Estimate'!E60)</f>
        <v>47603.879122845734</v>
      </c>
      <c r="F60" s="29">
        <f>'Total Severity'!F60/('Property Value'!F60/'Population Estimate'!F60)</f>
        <v>29040.890100238947</v>
      </c>
      <c r="G60" s="29">
        <f>'Total Severity'!G60/('Property Value'!G60/'Population Estimate'!G60)</f>
        <v>10396.810492456132</v>
      </c>
    </row>
    <row r="61" spans="1:7" x14ac:dyDescent="0.35">
      <c r="A61">
        <v>2081</v>
      </c>
      <c r="B61" s="29">
        <f>'Total Severity'!B61/('Property Value'!B61/'Population Estimate'!B61)</f>
        <v>31345.109893636942</v>
      </c>
      <c r="C61" s="29">
        <f>'Total Severity'!C61/('Property Value'!C61/'Population Estimate'!C61)</f>
        <v>92421.62928577009</v>
      </c>
      <c r="D61" s="29">
        <f>'Total Severity'!D61/('Property Value'!D61/'Population Estimate'!D61)</f>
        <v>65622.473117490954</v>
      </c>
      <c r="E61" s="29">
        <f>'Total Severity'!E61/('Property Value'!E61/'Population Estimate'!E61)</f>
        <v>48981.773441216392</v>
      </c>
      <c r="F61" s="29">
        <f>'Total Severity'!F61/('Property Value'!F61/'Population Estimate'!F61)</f>
        <v>29881.478686859868</v>
      </c>
      <c r="G61" s="29">
        <f>'Total Severity'!G61/('Property Value'!G61/'Population Estimate'!G61)</f>
        <v>10697.74618027609</v>
      </c>
    </row>
    <row r="62" spans="1:7" x14ac:dyDescent="0.35">
      <c r="A62">
        <v>2082</v>
      </c>
      <c r="B62" s="29">
        <f>'Total Severity'!B62/('Property Value'!B62/'Population Estimate'!B62)</f>
        <v>32252.394123976464</v>
      </c>
      <c r="C62" s="29">
        <f>'Total Severity'!C62/('Property Value'!C62/'Population Estimate'!C62)</f>
        <v>95096.773417591656</v>
      </c>
      <c r="D62" s="29">
        <f>'Total Severity'!D62/('Property Value'!D62/'Population Estimate'!D62)</f>
        <v>67521.915653102056</v>
      </c>
      <c r="E62" s="29">
        <f>'Total Severity'!E62/('Property Value'!E62/'Population Estimate'!E62)</f>
        <v>50399.550911707891</v>
      </c>
      <c r="F62" s="29">
        <f>'Total Severity'!F62/('Property Value'!F62/'Population Estimate'!F62)</f>
        <v>30746.398110776699</v>
      </c>
      <c r="G62" s="29">
        <f>'Total Severity'!G62/('Property Value'!G62/'Population Estimate'!G62)</f>
        <v>11007.392451814911</v>
      </c>
    </row>
    <row r="63" spans="1:7" x14ac:dyDescent="0.35">
      <c r="A63">
        <v>2083</v>
      </c>
      <c r="B63" s="29">
        <f>'Total Severity'!B63/('Property Value'!B63/'Population Estimate'!B63)</f>
        <v>33185.939697071386</v>
      </c>
      <c r="C63" s="29">
        <f>'Total Severity'!C63/('Property Value'!C63/'Population Estimate'!C63)</f>
        <v>97849.349598396991</v>
      </c>
      <c r="D63" s="29">
        <f>'Total Severity'!D63/('Property Value'!D63/'Population Estimate'!D63)</f>
        <v>69476.337554389131</v>
      </c>
      <c r="E63" s="29">
        <f>'Total Severity'!E63/('Property Value'!E63/'Population Estimate'!E63)</f>
        <v>51858.365952189488</v>
      </c>
      <c r="F63" s="29">
        <f>'Total Severity'!F63/('Property Value'!F63/'Population Estimate'!F63)</f>
        <v>31636.352628093962</v>
      </c>
      <c r="G63" s="29">
        <f>'Total Severity'!G63/('Property Value'!G63/'Population Estimate'!G63)</f>
        <v>11326.001434925134</v>
      </c>
    </row>
    <row r="64" spans="1:7" x14ac:dyDescent="0.35">
      <c r="A64">
        <v>2084</v>
      </c>
      <c r="B64" s="29">
        <f>'Total Severity'!B64/('Property Value'!B64/'Population Estimate'!B64)</f>
        <v>34146.506747508276</v>
      </c>
      <c r="C64" s="29">
        <f>'Total Severity'!C64/('Property Value'!C64/'Population Estimate'!C64)</f>
        <v>100681.59909890441</v>
      </c>
      <c r="D64" s="29">
        <f>'Total Severity'!D64/('Property Value'!D64/'Population Estimate'!D64)</f>
        <v>71487.330199134623</v>
      </c>
      <c r="E64" s="29">
        <f>'Total Severity'!E64/('Property Value'!E64/'Population Estimate'!E64)</f>
        <v>53359.406395156591</v>
      </c>
      <c r="F64" s="29">
        <f>'Total Severity'!F64/('Property Value'!F64/'Population Estimate'!F64)</f>
        <v>32552.066879609687</v>
      </c>
      <c r="G64" s="29">
        <f>'Total Severity'!G64/('Property Value'!G64/'Population Estimate'!G64)</f>
        <v>11653.832555300192</v>
      </c>
    </row>
    <row r="65" spans="1:7" x14ac:dyDescent="0.35">
      <c r="A65">
        <v>2085</v>
      </c>
      <c r="B65" s="29">
        <f>'Total Severity'!B65/('Property Value'!B65/'Population Estimate'!B65)</f>
        <v>35134.877411969879</v>
      </c>
      <c r="C65" s="29">
        <f>'Total Severity'!C65/('Property Value'!C65/'Population Estimate'!C65)</f>
        <v>103595.82806341488</v>
      </c>
      <c r="D65" s="29">
        <f>'Total Severity'!D65/('Property Value'!D65/'Population Estimate'!D65)</f>
        <v>73556.531027552017</v>
      </c>
      <c r="E65" s="29">
        <f>'Total Severity'!E65/('Property Value'!E65/'Population Estimate'!E65)</f>
        <v>54903.894454917085</v>
      </c>
      <c r="F65" s="29">
        <f>'Total Severity'!F65/('Property Value'!F65/'Population Estimate'!F65)</f>
        <v>33494.286480850344</v>
      </c>
      <c r="G65" s="29">
        <f>'Total Severity'!G65/('Property Value'!G65/'Population Estimate'!G65)</f>
        <v>11991.15274771041</v>
      </c>
    </row>
    <row r="66" spans="1:7" x14ac:dyDescent="0.35">
      <c r="A66">
        <v>2086</v>
      </c>
      <c r="B66" s="29">
        <f>'Total Severity'!B66/('Property Value'!B66/'Population Estimate'!B66)</f>
        <v>36151.856466085854</v>
      </c>
      <c r="C66" s="29">
        <f>'Total Severity'!C66/('Property Value'!C66/'Population Estimate'!C66)</f>
        <v>106594.40938757799</v>
      </c>
      <c r="D66" s="29">
        <f>'Total Severity'!D66/('Property Value'!D66/'Population Estimate'!D66)</f>
        <v>75685.624875563197</v>
      </c>
      <c r="E66" s="29">
        <f>'Total Severity'!E66/('Property Value'!E66/'Population Estimate'!E66)</f>
        <v>56493.087722772994</v>
      </c>
      <c r="F66" s="29">
        <f>'Total Severity'!F66/('Property Value'!F66/'Population Estimate'!F66)</f>
        <v>34463.77862918441</v>
      </c>
      <c r="G66" s="29">
        <f>'Total Severity'!G66/('Property Value'!G66/'Population Estimate'!G66)</f>
        <v>12338.236673353258</v>
      </c>
    </row>
    <row r="67" spans="1:7" x14ac:dyDescent="0.35">
      <c r="A67">
        <v>2087</v>
      </c>
      <c r="B67" s="29">
        <f>'Total Severity'!B67/('Property Value'!B67/'Population Estimate'!B67)</f>
        <v>37198.271979717094</v>
      </c>
      <c r="C67" s="29">
        <f>'Total Severity'!C67/('Property Value'!C67/'Population Estimate'!C67)</f>
        <v>109679.78465050971</v>
      </c>
      <c r="D67" s="29">
        <f>'Total Severity'!D67/('Property Value'!D67/'Population Estimate'!D67)</f>
        <v>77876.345346667062</v>
      </c>
      <c r="E67" s="29">
        <f>'Total Severity'!E67/('Property Value'!E67/'Population Estimate'!E67)</f>
        <v>58128.280191007514</v>
      </c>
      <c r="F67" s="29">
        <f>'Total Severity'!F67/('Property Value'!F67/'Population Estimate'!F67)</f>
        <v>35461.332728508794</v>
      </c>
      <c r="G67" s="29">
        <f>'Total Severity'!G67/('Property Value'!G67/'Population Estimate'!G67)</f>
        <v>12695.366943494775</v>
      </c>
    </row>
    <row r="68" spans="1:7" x14ac:dyDescent="0.35">
      <c r="A68">
        <v>2088</v>
      </c>
      <c r="B68" s="29">
        <f>'Total Severity'!B68/('Property Value'!B68/'Population Estimate'!B68)</f>
        <v>38274.975991207211</v>
      </c>
      <c r="C68" s="29">
        <f>'Total Severity'!C68/('Property Value'!C68/'Population Estimate'!C68)</f>
        <v>112854.46610283547</v>
      </c>
      <c r="D68" s="29">
        <f>'Total Severity'!D68/('Property Value'!D68/'Population Estimate'!D68)</f>
        <v>80130.476223517107</v>
      </c>
      <c r="E68" s="29">
        <f>'Total Severity'!E68/('Property Value'!E68/'Population Estimate'!E68)</f>
        <v>59810.803306511538</v>
      </c>
      <c r="F68" s="29">
        <f>'Total Severity'!F68/('Property Value'!F68/'Population Estimate'!F68)</f>
        <v>36487.761032016824</v>
      </c>
      <c r="G68" s="29">
        <f>'Total Severity'!G68/('Property Value'!G68/'Population Estimate'!G68)</f>
        <v>13062.834349584316</v>
      </c>
    </row>
    <row r="69" spans="1:7" x14ac:dyDescent="0.35">
      <c r="A69">
        <v>2089</v>
      </c>
      <c r="B69" s="29">
        <f>'Total Severity'!B69/('Property Value'!B69/'Population Estimate'!B69)</f>
        <v>39382.84520115039</v>
      </c>
      <c r="C69" s="29">
        <f>'Total Severity'!C69/('Property Value'!C69/'Population Estimate'!C69)</f>
        <v>116121.03871227695</v>
      </c>
      <c r="D69" s="29">
        <f>'Total Severity'!D69/('Property Value'!D69/'Population Estimate'!D69)</f>
        <v>82449.852920357182</v>
      </c>
      <c r="E69" s="29">
        <f>'Total Severity'!E69/('Property Value'!E69/'Population Estimate'!E69)</f>
        <v>61542.027054907208</v>
      </c>
      <c r="F69" s="29">
        <f>'Total Severity'!F69/('Property Value'!F69/'Population Estimate'!F69)</f>
        <v>37543.899303571132</v>
      </c>
      <c r="G69" s="29">
        <f>'Total Severity'!G69/('Property Value'!G69/'Population Estimate'!G69)</f>
        <v>13440.938100029965</v>
      </c>
    </row>
    <row r="70" spans="1:7" x14ac:dyDescent="0.35">
      <c r="A70">
        <v>2090</v>
      </c>
      <c r="B70" s="29">
        <f>'Total Severity'!B70/('Property Value'!B70/'Population Estimate'!B70)</f>
        <v>38622.406418200721</v>
      </c>
      <c r="C70" s="29">
        <f>'Total Severity'!C70/('Property Value'!C70/'Population Estimate'!C70)</f>
        <v>113878.8710653687</v>
      </c>
      <c r="D70" s="29">
        <f>'Total Severity'!D70/('Property Value'!D70/'Population Estimate'!D70)</f>
        <v>80857.838288379688</v>
      </c>
      <c r="E70" s="29">
        <f>'Total Severity'!E70/('Property Value'!E70/'Population Estimate'!E70)</f>
        <v>60353.719203738496</v>
      </c>
      <c r="F70" s="29">
        <f>'Total Severity'!F70/('Property Value'!F70/'Population Estimate'!F70)</f>
        <v>36818.968513330547</v>
      </c>
      <c r="G70" s="29">
        <f>'Total Severity'!G70/('Property Value'!G70/'Population Estimate'!G70)</f>
        <v>13181.408587667815</v>
      </c>
    </row>
    <row r="71" spans="1:7" x14ac:dyDescent="0.35">
      <c r="A71">
        <v>2091</v>
      </c>
      <c r="B71" s="29">
        <f>'Total Severity'!B71/('Property Value'!B71/'Population Estimate'!B71)</f>
        <v>39740.332002124444</v>
      </c>
      <c r="C71" s="29">
        <f>'Total Severity'!C71/('Property Value'!C71/'Population Estimate'!C71)</f>
        <v>117175.09507725039</v>
      </c>
      <c r="D71" s="29">
        <f>'Total Severity'!D71/('Property Value'!D71/'Population Estimate'!D71)</f>
        <v>83198.268480754981</v>
      </c>
      <c r="E71" s="29">
        <f>'Total Severity'!E71/('Property Value'!E71/'Population Estimate'!E71)</f>
        <v>62100.657653203212</v>
      </c>
      <c r="F71" s="29">
        <f>'Total Severity'!F71/('Property Value'!F71/'Population Estimate'!F71)</f>
        <v>37884.693585690031</v>
      </c>
      <c r="G71" s="29">
        <f>'Total Severity'!G71/('Property Value'!G71/'Population Estimate'!G71)</f>
        <v>13562.944469527354</v>
      </c>
    </row>
    <row r="72" spans="1:7" x14ac:dyDescent="0.35">
      <c r="A72">
        <v>2092</v>
      </c>
      <c r="B72" s="29">
        <f>'Total Severity'!B72/('Property Value'!B72/'Population Estimate'!B72)</f>
        <v>40890.615942947494</v>
      </c>
      <c r="C72" s="29">
        <f>'Total Severity'!C72/('Property Value'!C72/'Population Estimate'!C72)</f>
        <v>120566.72829572904</v>
      </c>
      <c r="D72" s="29">
        <f>'Total Severity'!D72/('Property Value'!D72/'Population Estimate'!D72)</f>
        <v>85606.442426875525</v>
      </c>
      <c r="E72" s="29">
        <f>'Total Severity'!E72/('Property Value'!E72/'Population Estimate'!E72)</f>
        <v>63898.16123745135</v>
      </c>
      <c r="F72" s="29">
        <f>'Total Severity'!F72/('Property Value'!F72/'Population Estimate'!F72)</f>
        <v>38981.266071100865</v>
      </c>
      <c r="G72" s="29">
        <f>'Total Severity'!G72/('Property Value'!G72/'Population Estimate'!G72)</f>
        <v>13955.523907785144</v>
      </c>
    </row>
    <row r="73" spans="1:7" x14ac:dyDescent="0.35">
      <c r="A73">
        <v>2093</v>
      </c>
      <c r="B73" s="29">
        <f>'Total Severity'!B73/('Property Value'!B73/'Population Estimate'!B73)</f>
        <v>42074.194853335583</v>
      </c>
      <c r="C73" s="29">
        <f>'Total Severity'!C73/('Property Value'!C73/'Population Estimate'!C73)</f>
        <v>124056.53234036408</v>
      </c>
      <c r="D73" s="29">
        <f>'Total Severity'!D73/('Property Value'!D73/'Population Estimate'!D73)</f>
        <v>88084.32096974639</v>
      </c>
      <c r="E73" s="29">
        <f>'Total Severity'!E73/('Property Value'!E73/'Population Estimate'!E73)</f>
        <v>65747.693564348709</v>
      </c>
      <c r="F73" s="29">
        <f>'Total Severity'!F73/('Property Value'!F73/'Population Estimate'!F73)</f>
        <v>40109.578847957906</v>
      </c>
      <c r="G73" s="29">
        <f>'Total Severity'!G73/('Property Value'!G73/'Population Estimate'!G73)</f>
        <v>14359.466558189759</v>
      </c>
    </row>
    <row r="74" spans="1:7" x14ac:dyDescent="0.35">
      <c r="A74">
        <v>2094</v>
      </c>
      <c r="B74" s="29">
        <f>'Total Severity'!B74/('Property Value'!B74/'Population Estimate'!B74)</f>
        <v>43292.032456208763</v>
      </c>
      <c r="C74" s="29">
        <f>'Total Severity'!C74/('Property Value'!C74/'Population Estimate'!C74)</f>
        <v>127647.34876579522</v>
      </c>
      <c r="D74" s="29">
        <f>'Total Severity'!D74/('Property Value'!D74/'Population Estimate'!D74)</f>
        <v>90633.921708974885</v>
      </c>
      <c r="E74" s="29">
        <f>'Total Severity'!E74/('Property Value'!E74/'Population Estimate'!E74)</f>
        <v>67650.760605891846</v>
      </c>
      <c r="F74" s="29">
        <f>'Total Severity'!F74/('Property Value'!F74/'Population Estimate'!F74)</f>
        <v>41270.550639021836</v>
      </c>
      <c r="G74" s="29">
        <f>'Total Severity'!G74/('Property Value'!G74/'Population Estimate'!G74)</f>
        <v>14775.101328925653</v>
      </c>
    </row>
    <row r="75" spans="1:7" x14ac:dyDescent="0.35">
      <c r="A75">
        <v>2095</v>
      </c>
      <c r="B75" s="29">
        <f>'Total Severity'!B75/('Property Value'!B75/'Population Estimate'!B75)</f>
        <v>44545.120369447766</v>
      </c>
      <c r="C75" s="29">
        <f>'Total Severity'!C75/('Property Value'!C75/'Population Estimate'!C75)</f>
        <v>131342.10137546351</v>
      </c>
      <c r="D75" s="29">
        <f>'Total Severity'!D75/('Property Value'!D75/'Population Estimate'!D75)</f>
        <v>93257.320643590574</v>
      </c>
      <c r="E75" s="29">
        <f>'Total Severity'!E75/('Property Value'!E75/'Population Estimate'!E75)</f>
        <v>69608.911924437998</v>
      </c>
      <c r="F75" s="29">
        <f>'Total Severity'!F75/('Property Value'!F75/'Population Estimate'!F75)</f>
        <v>42465.126759484381</v>
      </c>
      <c r="G75" s="29">
        <f>'Total Severity'!G75/('Property Value'!G75/'Population Estimate'!G75)</f>
        <v>15202.766648424944</v>
      </c>
    </row>
    <row r="76" spans="1:7" x14ac:dyDescent="0.35">
      <c r="A76">
        <v>2096</v>
      </c>
      <c r="B76" s="29">
        <f>'Total Severity'!B76/('Property Value'!B76/'Population Estimate'!B76)</f>
        <v>45834.478913313615</v>
      </c>
      <c r="C76" s="29">
        <f>'Total Severity'!C76/('Property Value'!C76/'Population Estimate'!C76)</f>
        <v>135143.79860230279</v>
      </c>
      <c r="D76" s="29">
        <f>'Total Severity'!D76/('Property Value'!D76/'Population Estimate'!D76)</f>
        <v>95956.65386241657</v>
      </c>
      <c r="E76" s="29">
        <f>'Total Severity'!E76/('Property Value'!E76/'Population Estimate'!E76)</f>
        <v>71623.741934428006</v>
      </c>
      <c r="F76" s="29">
        <f>'Total Severity'!F76/('Property Value'!F76/'Population Estimate'!F76)</f>
        <v>43694.279886686199</v>
      </c>
      <c r="G76" s="29">
        <f>'Total Severity'!G76/('Property Value'!G76/'Population Estimate'!G76)</f>
        <v>15642.81074093098</v>
      </c>
    </row>
    <row r="77" spans="1:7" x14ac:dyDescent="0.35">
      <c r="A77">
        <v>2097</v>
      </c>
      <c r="B77" s="29">
        <f>'Total Severity'!B77/('Property Value'!B77/'Population Estimate'!B77)</f>
        <v>47161.157941238169</v>
      </c>
      <c r="C77" s="29">
        <f>'Total Severity'!C77/('Property Value'!C77/'Population Estimate'!C77)</f>
        <v>139055.53595834051</v>
      </c>
      <c r="D77" s="29">
        <f>'Total Severity'!D77/('Property Value'!D77/'Population Estimate'!D77)</f>
        <v>98734.119283368593</v>
      </c>
      <c r="E77" s="29">
        <f>'Total Severity'!E77/('Property Value'!E77/'Population Estimate'!E77)</f>
        <v>73696.891200629965</v>
      </c>
      <c r="F77" s="29">
        <f>'Total Severity'!F77/('Property Value'!F77/'Population Estimate'!F77)</f>
        <v>44959.010852114363</v>
      </c>
      <c r="G77" s="29">
        <f>'Total Severity'!G77/('Property Value'!G77/'Population Estimate'!G77)</f>
        <v>16095.591910038103</v>
      </c>
    </row>
    <row r="78" spans="1:7" x14ac:dyDescent="0.35">
      <c r="A78">
        <v>2098</v>
      </c>
      <c r="B78" s="29">
        <f>'Total Severity'!B78/('Property Value'!B78/'Population Estimate'!B78)</f>
        <v>48526.237694661635</v>
      </c>
      <c r="C78" s="29">
        <f>'Total Severity'!C78/('Property Value'!C78/'Population Estimate'!C78)</f>
        <v>143080.49855520236</v>
      </c>
      <c r="D78" s="29">
        <f>'Total Severity'!D78/('Property Value'!D78/'Population Estimate'!D78)</f>
        <v>101591.9784430982</v>
      </c>
      <c r="E78" s="29">
        <f>'Total Severity'!E78/('Property Value'!E78/'Population Estimate'!E78)</f>
        <v>75830.047773960468</v>
      </c>
      <c r="F78" s="29">
        <f>'Total Severity'!F78/('Property Value'!F78/'Population Estimate'!F78)</f>
        <v>46260.349456324111</v>
      </c>
      <c r="G78" s="29">
        <f>'Total Severity'!G78/('Property Value'!G78/'Population Estimate'!G78)</f>
        <v>16561.478830438478</v>
      </c>
    </row>
    <row r="79" spans="1:7" x14ac:dyDescent="0.35">
      <c r="A79">
        <v>2099</v>
      </c>
      <c r="B79" s="29">
        <f>'Total Severity'!B79/('Property Value'!B79/'Population Estimate'!B79)</f>
        <v>49930.829682613497</v>
      </c>
      <c r="C79" s="29">
        <f>'Total Severity'!C79/('Property Value'!C79/'Population Estimate'!C79)</f>
        <v>147221.96369757221</v>
      </c>
      <c r="D79" s="29">
        <f>'Total Severity'!D79/('Property Value'!D79/'Population Estimate'!D79)</f>
        <v>104532.55833843703</v>
      </c>
      <c r="E79" s="29">
        <f>'Total Severity'!E79/('Property Value'!E79/'Population Estimate'!E79)</f>
        <v>78024.948565971179</v>
      </c>
      <c r="F79" s="29">
        <f>'Total Severity'!F79/('Property Value'!F79/'Population Estimate'!F79)</f>
        <v>47599.355307448524</v>
      </c>
      <c r="G79" s="29">
        <f>'Total Severity'!G79/('Property Value'!G79/'Population Estimate'!G79)</f>
        <v>17040.850848113514</v>
      </c>
    </row>
    <row r="80" spans="1:7" x14ac:dyDescent="0.35">
      <c r="A80">
        <v>2100</v>
      </c>
      <c r="B80" s="29">
        <f>'Total Severity'!B80/('Property Value'!B80/'Population Estimate'!B80)</f>
        <v>48874.944700952787</v>
      </c>
      <c r="C80" s="29">
        <f>'Total Severity'!C80/('Property Value'!C80/'Population Estimate'!C80)</f>
        <v>144108.66753512147</v>
      </c>
      <c r="D80" s="29">
        <f>'Total Severity'!D80/('Property Value'!D80/'Population Estimate'!D80)</f>
        <v>102322.01308722202</v>
      </c>
      <c r="E80" s="29">
        <f>'Total Severity'!E80/('Property Value'!E80/'Population Estimate'!E80)</f>
        <v>76374.958531570752</v>
      </c>
      <c r="F80" s="29">
        <f>'Total Severity'!F80/('Property Value'!F80/'Population Estimate'!F80)</f>
        <v>46592.773908234019</v>
      </c>
      <c r="G80" s="29">
        <f>'Total Severity'!G80/('Property Value'!G80/'Population Estimate'!G80)</f>
        <v>16680.488751196295</v>
      </c>
    </row>
    <row r="81" spans="1:7" x14ac:dyDescent="0.35">
      <c r="A81">
        <v>2101</v>
      </c>
      <c r="B81" s="29">
        <f>'Total Severity'!B81/('Property Value'!B81/'Population Estimate'!B81)</f>
        <v>50289.630013473972</v>
      </c>
      <c r="C81" s="29">
        <f>'Total Severity'!C81/('Property Value'!C81/'Population Estimate'!C81)</f>
        <v>148279.8930294177</v>
      </c>
      <c r="D81" s="29">
        <f>'Total Severity'!D81/('Property Value'!D81/'Population Estimate'!D81)</f>
        <v>105283.72383590484</v>
      </c>
      <c r="E81" s="29">
        <f>'Total Severity'!E81/('Property Value'!E81/'Population Estimate'!E81)</f>
        <v>78585.631765885846</v>
      </c>
      <c r="F81" s="29">
        <f>'Total Severity'!F81/('Property Value'!F81/'Population Estimate'!F81)</f>
        <v>47941.401785378475</v>
      </c>
      <c r="G81" s="29">
        <f>'Total Severity'!G81/('Property Value'!G81/'Population Estimate'!G81)</f>
        <v>17163.305511120569</v>
      </c>
    </row>
    <row r="82" spans="1:7" x14ac:dyDescent="0.35">
      <c r="A82">
        <v>2102</v>
      </c>
      <c r="B82" s="29">
        <f>'Total Severity'!B82/('Property Value'!B82/'Population Estimate'!B82)</f>
        <v>51745.26339347037</v>
      </c>
      <c r="C82" s="29">
        <f>'Total Severity'!C82/('Property Value'!C82/'Population Estimate'!C82)</f>
        <v>152571.85464890243</v>
      </c>
      <c r="D82" s="29">
        <f>'Total Severity'!D82/('Property Value'!D82/'Population Estimate'!D82)</f>
        <v>108331.16130452028</v>
      </c>
      <c r="E82" s="29">
        <f>'Total Severity'!E82/('Property Value'!E82/'Population Estimate'!E82)</f>
        <v>80860.292938693863</v>
      </c>
      <c r="F82" s="29">
        <f>'Total Severity'!F82/('Property Value'!F82/'Population Estimate'!F82)</f>
        <v>49329.065697479622</v>
      </c>
      <c r="G82" s="29">
        <f>'Total Severity'!G82/('Property Value'!G82/'Population Estimate'!G82)</f>
        <v>17660.097402537744</v>
      </c>
    </row>
    <row r="83" spans="1:7" x14ac:dyDescent="0.35">
      <c r="A83">
        <v>2103</v>
      </c>
      <c r="B83" s="29">
        <f>'Total Severity'!B83/('Property Value'!B83/'Population Estimate'!B83)</f>
        <v>53243.030082787067</v>
      </c>
      <c r="C83" s="29">
        <f>'Total Severity'!C83/('Property Value'!C83/'Population Estimate'!C83)</f>
        <v>156988.04710081351</v>
      </c>
      <c r="D83" s="29">
        <f>'Total Severity'!D83/('Property Value'!D83/'Population Estimate'!D83)</f>
        <v>111466.80685304363</v>
      </c>
      <c r="E83" s="29">
        <f>'Total Severity'!E83/('Property Value'!E83/'Population Estimate'!E83)</f>
        <v>83200.794180924408</v>
      </c>
      <c r="F83" s="29">
        <f>'Total Severity'!F83/('Property Value'!F83/'Population Estimate'!F83)</f>
        <v>50756.895542599748</v>
      </c>
      <c r="G83" s="29">
        <f>'Total Severity'!G83/('Property Value'!G83/'Population Estimate'!G83)</f>
        <v>18171.268935639779</v>
      </c>
    </row>
    <row r="84" spans="1:7" x14ac:dyDescent="0.35">
      <c r="A84">
        <v>2104</v>
      </c>
      <c r="B84" s="29">
        <f>'Total Severity'!B84/('Property Value'!B84/'Population Estimate'!B84)</f>
        <v>54784.149630095191</v>
      </c>
      <c r="C84" s="29">
        <f>'Total Severity'!C84/('Property Value'!C84/'Population Estimate'!C84)</f>
        <v>161532.06624669241</v>
      </c>
      <c r="D84" s="29">
        <f>'Total Severity'!D84/('Property Value'!D84/'Population Estimate'!D84)</f>
        <v>114693.21366441667</v>
      </c>
      <c r="E84" s="29">
        <f>'Total Severity'!E84/('Property Value'!E84/'Population Estimate'!E84)</f>
        <v>85609.041233438344</v>
      </c>
      <c r="F84" s="29">
        <f>'Total Severity'!F84/('Property Value'!F84/'Population Estimate'!F84)</f>
        <v>52226.05392370146</v>
      </c>
      <c r="G84" s="29">
        <f>'Total Severity'!G84/('Property Value'!G84/'Population Estimate'!G84)</f>
        <v>18697.236329166481</v>
      </c>
    </row>
    <row r="85" spans="1:7" x14ac:dyDescent="0.35">
      <c r="A85">
        <v>2105</v>
      </c>
      <c r="B85" s="29">
        <f>'Total Severity'!B85/('Property Value'!B85/'Population Estimate'!B85)</f>
        <v>56369.876883903147</v>
      </c>
      <c r="C85" s="29">
        <f>'Total Severity'!C85/('Property Value'!C85/'Population Estimate'!C85)</f>
        <v>166207.61203029589</v>
      </c>
      <c r="D85" s="29">
        <f>'Total Severity'!D85/('Property Value'!D85/'Population Estimate'!D85)</f>
        <v>118013.00882346349</v>
      </c>
      <c r="E85" s="29">
        <f>'Total Severity'!E85/('Property Value'!E85/'Population Estimate'!E85)</f>
        <v>88086.994998767186</v>
      </c>
      <c r="F85" s="29">
        <f>'Total Severity'!F85/('Property Value'!F85/'Population Estimate'!F85)</f>
        <v>53737.737095290991</v>
      </c>
      <c r="G85" s="29">
        <f>'Total Severity'!G85/('Property Value'!G85/'Population Estimate'!G85)</f>
        <v>19238.427849309388</v>
      </c>
    </row>
    <row r="86" spans="1:7" x14ac:dyDescent="0.35">
      <c r="A86">
        <v>2106</v>
      </c>
      <c r="B86" s="29">
        <f>'Total Severity'!B86/('Property Value'!B86/'Population Estimate'!B86)</f>
        <v>58001.503014310423</v>
      </c>
      <c r="C86" s="29">
        <f>'Total Severity'!C86/('Property Value'!C86/'Population Estimate'!C86)</f>
        <v>171018.49149025558</v>
      </c>
      <c r="D86" s="29">
        <f>'Total Severity'!D86/('Property Value'!D86/'Population Estimate'!D86)</f>
        <v>121428.89545598037</v>
      </c>
      <c r="E86" s="29">
        <f>'Total Severity'!E86/('Property Value'!E86/'Population Estimate'!E86)</f>
        <v>90636.673137767764</v>
      </c>
      <c r="F86" s="29">
        <f>'Total Severity'!F86/('Property Value'!F86/'Population Estimate'!F86)</f>
        <v>55293.175937462205</v>
      </c>
      <c r="G86" s="29">
        <f>'Total Severity'!G86/('Property Value'!G86/'Population Estimate'!G86)</f>
        <v>19795.284158425286</v>
      </c>
    </row>
    <row r="87" spans="1:7" x14ac:dyDescent="0.35">
      <c r="A87">
        <v>2107</v>
      </c>
      <c r="B87" s="29">
        <f>'Total Severity'!B87/('Property Value'!B87/'Population Estimate'!B87)</f>
        <v>59680.356564335998</v>
      </c>
      <c r="C87" s="29">
        <f>'Total Severity'!C87/('Property Value'!C87/'Population Estimate'!C87)</f>
        <v>175968.62185993916</v>
      </c>
      <c r="D87" s="29">
        <f>'Total Severity'!D87/('Property Value'!D87/'Population Estimate'!D87)</f>
        <v>124943.6549297419</v>
      </c>
      <c r="E87" s="29">
        <f>'Total Severity'!E87/('Property Value'!E87/'Population Estimate'!E87)</f>
        <v>93260.151712492036</v>
      </c>
      <c r="F87" s="29">
        <f>'Total Severity'!F87/('Property Value'!F87/'Population Estimate'!F87)</f>
        <v>56893.636958134266</v>
      </c>
      <c r="G87" s="29">
        <f>'Total Severity'!G87/('Property Value'!G87/'Population Estimate'!G87)</f>
        <v>20368.258673843229</v>
      </c>
    </row>
    <row r="88" spans="1:7" x14ac:dyDescent="0.35">
      <c r="A88">
        <v>2108</v>
      </c>
      <c r="B88" s="29">
        <f>'Total Severity'!B88/('Property Value'!B88/'Population Estimate'!B88)</f>
        <v>61407.804531677561</v>
      </c>
      <c r="C88" s="29">
        <f>'Total Severity'!C88/('Property Value'!C88/'Population Estimate'!C88)</f>
        <v>181062.03375703734</v>
      </c>
      <c r="D88" s="29">
        <f>'Total Severity'!D88/('Property Value'!D88/'Population Estimate'!D88)</f>
        <v>128560.14911921512</v>
      </c>
      <c r="E88" s="29">
        <f>'Total Severity'!E88/('Property Value'!E88/'Population Estimate'!E88)</f>
        <v>95959.566876609577</v>
      </c>
      <c r="F88" s="29">
        <f>'Total Severity'!F88/('Property Value'!F88/'Population Estimate'!F88)</f>
        <v>58540.423324298994</v>
      </c>
      <c r="G88" s="29">
        <f>'Total Severity'!G88/('Property Value'!G88/'Population Estimate'!G88)</f>
        <v>20957.817937057218</v>
      </c>
    </row>
    <row r="89" spans="1:7" x14ac:dyDescent="0.35">
      <c r="A89">
        <v>2109</v>
      </c>
      <c r="B89" s="29">
        <f>'Total Severity'!B89/('Property Value'!B89/'Population Estimate'!B89)</f>
        <v>63185.253481782282</v>
      </c>
      <c r="C89" s="29">
        <f>'Total Severity'!C89/('Property Value'!C89/'Population Estimate'!C89)</f>
        <v>186302.87446547297</v>
      </c>
      <c r="D89" s="29">
        <f>'Total Severity'!D89/('Property Value'!D89/'Population Estimate'!D89)</f>
        <v>132281.32273582564</v>
      </c>
      <c r="E89" s="29">
        <f>'Total Severity'!E89/('Property Value'!E89/'Population Estimate'!E89)</f>
        <v>98737.116614759711</v>
      </c>
      <c r="F89" s="29">
        <f>'Total Severity'!F89/('Property Value'!F89/'Population Estimate'!F89)</f>
        <v>60234.875923117863</v>
      </c>
      <c r="G89" s="29">
        <f>'Total Severity'!G89/('Property Value'!G89/'Population Estimate'!G89)</f>
        <v>21564.441993605142</v>
      </c>
    </row>
    <row r="90" spans="1:7" x14ac:dyDescent="0.35">
      <c r="A90">
        <v>2110</v>
      </c>
      <c r="B90" s="29">
        <f>'Total Severity'!B90/('Property Value'!B90/'Population Estimate'!B90)</f>
        <v>61770.126263530277</v>
      </c>
      <c r="C90" s="29">
        <f>'Total Severity'!C90/('Property Value'!C90/'Population Estimate'!C90)</f>
        <v>182130.34600405445</v>
      </c>
      <c r="D90" s="29">
        <f>'Total Severity'!D90/('Property Value'!D90/'Population Estimate'!D90)</f>
        <v>129318.68683655183</v>
      </c>
      <c r="E90" s="29">
        <f>'Total Severity'!E90/('Property Value'!E90/'Population Estimate'!E90)</f>
        <v>96525.752831696707</v>
      </c>
      <c r="F90" s="29">
        <f>'Total Severity'!F90/('Property Value'!F90/'Population Estimate'!F90)</f>
        <v>58885.826774626075</v>
      </c>
      <c r="G90" s="29">
        <f>'Total Severity'!G90/('Property Value'!G90/'Population Estimate'!G90)</f>
        <v>21081.474416045836</v>
      </c>
    </row>
    <row r="91" spans="1:7" x14ac:dyDescent="0.35">
      <c r="A91">
        <v>2111</v>
      </c>
      <c r="B91" s="29">
        <f>'Total Severity'!B91/('Property Value'!B91/'Population Estimate'!B91)</f>
        <v>63558.062616446325</v>
      </c>
      <c r="C91" s="29">
        <f>'Total Severity'!C91/('Property Value'!C91/'Population Estimate'!C91)</f>
        <v>187402.10901131391</v>
      </c>
      <c r="D91" s="29">
        <f>'Total Severity'!D91/('Property Value'!D91/'Population Estimate'!D91)</f>
        <v>133061.81632798279</v>
      </c>
      <c r="E91" s="29">
        <f>'Total Severity'!E91/('Property Value'!E91/'Population Estimate'!E91)</f>
        <v>99319.690822758785</v>
      </c>
      <c r="F91" s="29">
        <f>'Total Severity'!F91/('Property Value'!F91/'Population Estimate'!F91)</f>
        <v>60590.27707658428</v>
      </c>
      <c r="G91" s="29">
        <f>'Total Severity'!G91/('Property Value'!G91/'Population Estimate'!G91)</f>
        <v>21691.677709474618</v>
      </c>
    </row>
    <row r="92" spans="1:7" x14ac:dyDescent="0.35">
      <c r="A92">
        <v>2112</v>
      </c>
      <c r="B92" s="29">
        <f>'Total Severity'!B92/('Property Value'!B92/'Population Estimate'!B92)</f>
        <v>65397.750788493191</v>
      </c>
      <c r="C92" s="29">
        <f>'Total Severity'!C92/('Property Value'!C92/'Population Estimate'!C92)</f>
        <v>192826.46320293366</v>
      </c>
      <c r="D92" s="29">
        <f>'Total Severity'!D92/('Property Value'!D92/'Population Estimate'!D92)</f>
        <v>136913.29070546513</v>
      </c>
      <c r="E92" s="29">
        <f>'Total Severity'!E92/('Property Value'!E92/'Population Estimate'!E92)</f>
        <v>102194.49935115312</v>
      </c>
      <c r="F92" s="29">
        <f>'Total Severity'!F92/('Property Value'!F92/'Population Estimate'!F92)</f>
        <v>62344.062693863161</v>
      </c>
      <c r="G92" s="29">
        <f>'Total Severity'!G92/('Property Value'!G92/'Population Estimate'!G92)</f>
        <v>22319.543337708019</v>
      </c>
    </row>
    <row r="93" spans="1:7" x14ac:dyDescent="0.35">
      <c r="A93">
        <v>2113</v>
      </c>
      <c r="B93" s="29">
        <f>'Total Severity'!B93/('Property Value'!B93/'Population Estimate'!B93)</f>
        <v>67290.688736116019</v>
      </c>
      <c r="C93" s="29">
        <f>'Total Severity'!C93/('Property Value'!C93/'Population Estimate'!C93)</f>
        <v>198407.8253308642</v>
      </c>
      <c r="D93" s="29">
        <f>'Total Severity'!D93/('Property Value'!D93/'Population Estimate'!D93)</f>
        <v>140876.24601181023</v>
      </c>
      <c r="E93" s="29">
        <f>'Total Severity'!E93/('Property Value'!E93/'Population Estimate'!E93)</f>
        <v>105152.51921464593</v>
      </c>
      <c r="F93" s="29">
        <f>'Total Severity'!F93/('Property Value'!F93/'Population Estimate'!F93)</f>
        <v>64148.611637203205</v>
      </c>
      <c r="G93" s="29">
        <f>'Total Severity'!G93/('Property Value'!G93/'Population Estimate'!G93)</f>
        <v>22965.582537040751</v>
      </c>
    </row>
    <row r="94" spans="1:7" x14ac:dyDescent="0.35">
      <c r="A94">
        <v>2114</v>
      </c>
      <c r="B94" s="29">
        <f>'Total Severity'!B94/('Property Value'!B94/'Population Estimate'!B94)</f>
        <v>69238.41777411045</v>
      </c>
      <c r="C94" s="29">
        <f>'Total Severity'!C94/('Property Value'!C94/'Population Estimate'!C94)</f>
        <v>204150.73998994444</v>
      </c>
      <c r="D94" s="29">
        <f>'Total Severity'!D94/('Property Value'!D94/'Population Estimate'!D94)</f>
        <v>144953.90906259097</v>
      </c>
      <c r="E94" s="29">
        <f>'Total Severity'!E94/('Property Value'!E94/'Population Estimate'!E94)</f>
        <v>108196.15896539659</v>
      </c>
      <c r="F94" s="29">
        <f>'Total Severity'!F94/('Property Value'!F94/'Population Estimate'!F94)</f>
        <v>66005.393251116882</v>
      </c>
      <c r="G94" s="29">
        <f>'Total Severity'!G94/('Property Value'!G94/'Population Estimate'!G94)</f>
        <v>23630.321341502484</v>
      </c>
    </row>
    <row r="95" spans="1:7" x14ac:dyDescent="0.35">
      <c r="A95">
        <v>2115</v>
      </c>
      <c r="B95" s="29">
        <f>'Total Severity'!B95/('Property Value'!B95/'Population Estimate'!B95)</f>
        <v>71242.523830630031</v>
      </c>
      <c r="C95" s="29">
        <f>'Total Severity'!C95/('Property Value'!C95/'Population Estimate'!C95)</f>
        <v>210059.88331831477</v>
      </c>
      <c r="D95" s="29">
        <f>'Total Severity'!D95/('Property Value'!D95/'Population Estimate'!D95)</f>
        <v>149149.60007355962</v>
      </c>
      <c r="E95" s="29">
        <f>'Total Severity'!E95/('Property Value'!E95/'Population Estimate'!E95)</f>
        <v>111327.89687110863</v>
      </c>
      <c r="F95" s="29">
        <f>'Total Severity'!F95/('Property Value'!F95/'Population Estimate'!F95)</f>
        <v>67915.919410294679</v>
      </c>
      <c r="G95" s="29">
        <f>'Total Severity'!G95/('Property Value'!G95/'Population Estimate'!G95)</f>
        <v>24314.301011178253</v>
      </c>
    </row>
    <row r="96" spans="1:7" x14ac:dyDescent="0.35">
      <c r="A96">
        <v>2116</v>
      </c>
      <c r="B96" s="29">
        <f>'Total Severity'!B96/('Property Value'!B96/'Population Estimate'!B96)</f>
        <v>73304.638738519978</v>
      </c>
      <c r="C96" s="29">
        <f>'Total Severity'!C96/('Property Value'!C96/'Population Estimate'!C96)</f>
        <v>216140.06680493749</v>
      </c>
      <c r="D96" s="29">
        <f>'Total Severity'!D96/('Property Value'!D96/'Population Estimate'!D96)</f>
        <v>153466.73536411591</v>
      </c>
      <c r="E96" s="29">
        <f>'Total Severity'!E96/('Property Value'!E96/'Population Estimate'!E96)</f>
        <v>114550.28293294612</v>
      </c>
      <c r="F96" s="29">
        <f>'Total Severity'!F96/('Property Value'!F96/'Population Estimate'!F96)</f>
        <v>69881.745750641261</v>
      </c>
      <c r="G96" s="29">
        <f>'Total Severity'!G96/('Property Value'!G96/'Population Estimate'!G96)</f>
        <v>25018.078472926714</v>
      </c>
    </row>
    <row r="97" spans="1:7" x14ac:dyDescent="0.35">
      <c r="A97">
        <v>2117</v>
      </c>
      <c r="B97" s="29">
        <f>'Total Severity'!B97/('Property Value'!B97/'Population Estimate'!B97)</f>
        <v>75426.44156402853</v>
      </c>
      <c r="C97" s="29">
        <f>'Total Severity'!C97/('Property Value'!C97/'Population Estimate'!C97)</f>
        <v>222396.24120732668</v>
      </c>
      <c r="D97" s="29">
        <f>'Total Severity'!D97/('Property Value'!D97/'Population Estimate'!D97)</f>
        <v>157908.83013902741</v>
      </c>
      <c r="E97" s="29">
        <f>'Total Severity'!E97/('Property Value'!E97/'Population Estimate'!E97)</f>
        <v>117865.94096185893</v>
      </c>
      <c r="F97" s="29">
        <f>'Total Severity'!F97/('Property Value'!F97/'Population Estimate'!F97)</f>
        <v>71904.472935943719</v>
      </c>
      <c r="G97" s="29">
        <f>'Total Severity'!G97/('Property Value'!G97/'Population Estimate'!G97)</f>
        <v>25742.226773854847</v>
      </c>
    </row>
    <row r="98" spans="1:7" x14ac:dyDescent="0.35">
      <c r="A98">
        <v>2118</v>
      </c>
      <c r="B98" s="29">
        <f>'Total Severity'!B98/('Property Value'!B98/'Population Estimate'!B98)</f>
        <v>77609.659973977701</v>
      </c>
      <c r="C98" s="29">
        <f>'Total Severity'!C98/('Property Value'!C98/'Population Estimate'!C98)</f>
        <v>228833.50058267673</v>
      </c>
      <c r="D98" s="29">
        <f>'Total Severity'!D98/('Property Value'!D98/'Population Estimate'!D98)</f>
        <v>162479.50135066622</v>
      </c>
      <c r="E98" s="29">
        <f>'Total Severity'!E98/('Property Value'!E98/'Population Estimate'!E98)</f>
        <v>121277.57071500683</v>
      </c>
      <c r="F98" s="29">
        <f>'Total Severity'!F98/('Property Value'!F98/'Population Estimate'!F98)</f>
        <v>73985.747961203713</v>
      </c>
      <c r="G98" s="29">
        <f>'Total Severity'!G98/('Property Value'!G98/'Population Estimate'!G98)</f>
        <v>26487.335547918621</v>
      </c>
    </row>
    <row r="99" spans="1:7" x14ac:dyDescent="0.35">
      <c r="A99">
        <v>2119</v>
      </c>
      <c r="B99" s="29">
        <f>'Total Severity'!B99/('Property Value'!B99/'Population Estimate'!B99)</f>
        <v>79856.071642507086</v>
      </c>
      <c r="C99" s="29">
        <f>'Total Severity'!C99/('Property Value'!C99/'Population Estimate'!C99)</f>
        <v>235457.0864356712</v>
      </c>
      <c r="D99" s="29">
        <f>'Total Severity'!D99/('Property Value'!D99/'Population Estimate'!D99)</f>
        <v>167182.47064409373</v>
      </c>
      <c r="E99" s="29">
        <f>'Total Severity'!E99/('Property Value'!E99/'Population Estimate'!E99)</f>
        <v>124787.95009402277</v>
      </c>
      <c r="F99" s="29">
        <f>'Total Severity'!F99/('Property Value'!F99/'Population Estimate'!F99)</f>
        <v>76127.265493694504</v>
      </c>
      <c r="G99" s="29">
        <f>'Total Severity'!G99/('Property Value'!G99/'Population Estimate'!G99)</f>
        <v>27254.01149602931</v>
      </c>
    </row>
    <row r="100" spans="1:7" x14ac:dyDescent="0.35">
      <c r="A100">
        <v>2120</v>
      </c>
      <c r="B100" s="29">
        <f>'Total Severity'!B100/('Property Value'!B100/'Population Estimate'!B100)</f>
        <v>77962.690145414919</v>
      </c>
      <c r="C100" s="29">
        <f>'Total Severity'!C100/('Property Value'!C100/'Population Estimate'!C100)</f>
        <v>229874.4164940255</v>
      </c>
      <c r="D100" s="29">
        <f>'Total Severity'!D100/('Property Value'!D100/'Population Estimate'!D100)</f>
        <v>163218.58674591323</v>
      </c>
      <c r="E100" s="29">
        <f>'Total Severity'!E100/('Property Value'!E100/'Population Estimate'!E100)</f>
        <v>121829.23711317638</v>
      </c>
      <c r="F100" s="29">
        <f>'Total Severity'!F100/('Property Value'!F100/'Population Estimate'!F100)</f>
        <v>74322.293712021477</v>
      </c>
      <c r="G100" s="29">
        <f>'Total Severity'!G100/('Property Value'!G100/'Population Estimate'!G100)</f>
        <v>26607.820918071408</v>
      </c>
    </row>
    <row r="101" spans="1:7" x14ac:dyDescent="0.35">
      <c r="A101">
        <v>2121</v>
      </c>
      <c r="B101" s="29">
        <f>'Total Severity'!B101/('Property Value'!B101/'Population Estimate'!B101)</f>
        <v>80219.320272532132</v>
      </c>
      <c r="C101" s="29">
        <f>'Total Severity'!C101/('Property Value'!C101/'Population Estimate'!C101)</f>
        <v>236528.1316588865</v>
      </c>
      <c r="D101" s="29">
        <f>'Total Severity'!D101/('Property Value'!D101/'Population Estimate'!D101)</f>
        <v>167942.9488666832</v>
      </c>
      <c r="E101" s="29">
        <f>'Total Severity'!E101/('Property Value'!E101/'Population Estimate'!E101)</f>
        <v>125355.58447651795</v>
      </c>
      <c r="F101" s="29">
        <f>'Total Severity'!F101/('Property Value'!F101/'Population Estimate'!F101)</f>
        <v>76473.5525615324</v>
      </c>
      <c r="G101" s="29">
        <f>'Total Severity'!G101/('Property Value'!G101/'Population Estimate'!G101)</f>
        <v>27377.984315315225</v>
      </c>
    </row>
    <row r="102" spans="1:7" x14ac:dyDescent="0.35">
      <c r="A102">
        <v>2122</v>
      </c>
      <c r="B102" s="29">
        <f>'Total Severity'!B102/('Property Value'!B102/'Population Estimate'!B102)</f>
        <v>82541.268560440294</v>
      </c>
      <c r="C102" s="29">
        <f>'Total Severity'!C102/('Property Value'!C102/'Population Estimate'!C102)</f>
        <v>243374.43861438837</v>
      </c>
      <c r="D102" s="29">
        <f>'Total Severity'!D102/('Property Value'!D102/'Population Estimate'!D102)</f>
        <v>172804.05765272668</v>
      </c>
      <c r="E102" s="29">
        <f>'Total Severity'!E102/('Property Value'!E102/'Population Estimate'!E102)</f>
        <v>128984.00196704415</v>
      </c>
      <c r="F102" s="29">
        <f>'Total Severity'!F102/('Property Value'!F102/'Population Estimate'!F102)</f>
        <v>78687.079600121695</v>
      </c>
      <c r="G102" s="29">
        <f>'Total Severity'!G102/('Property Value'!G102/'Population Estimate'!G102)</f>
        <v>28170.44009269345</v>
      </c>
    </row>
    <row r="103" spans="1:7" x14ac:dyDescent="0.35">
      <c r="A103">
        <v>2123</v>
      </c>
      <c r="B103" s="29">
        <f>'Total Severity'!B103/('Property Value'!B103/'Population Estimate'!B103)</f>
        <v>84930.425643354494</v>
      </c>
      <c r="C103" s="29">
        <f>'Total Severity'!C103/('Property Value'!C103/'Population Estimate'!C103)</f>
        <v>250418.91193006144</v>
      </c>
      <c r="D103" s="29">
        <f>'Total Severity'!D103/('Property Value'!D103/'Population Estimate'!D103)</f>
        <v>177805.87123637681</v>
      </c>
      <c r="E103" s="29">
        <f>'Total Severity'!E103/('Property Value'!E103/'Population Estimate'!E103)</f>
        <v>132717.444004666</v>
      </c>
      <c r="F103" s="29">
        <f>'Total Severity'!F103/('Property Value'!F103/'Population Estimate'!F103)</f>
        <v>80964.67718057087</v>
      </c>
      <c r="G103" s="29">
        <f>'Total Severity'!G103/('Property Value'!G103/'Population Estimate'!G103)</f>
        <v>28985.83350316649</v>
      </c>
    </row>
    <row r="104" spans="1:7" x14ac:dyDescent="0.35">
      <c r="A104">
        <v>2124</v>
      </c>
      <c r="B104" s="29">
        <f>'Total Severity'!B104/('Property Value'!B104/'Population Estimate'!B104)</f>
        <v>87388.736879898614</v>
      </c>
      <c r="C104" s="29">
        <f>'Total Severity'!C104/('Property Value'!C104/'Population Estimate'!C104)</f>
        <v>257667.28753135572</v>
      </c>
      <c r="D104" s="29">
        <f>'Total Severity'!D104/('Property Value'!D104/'Population Estimate'!D104)</f>
        <v>182952.46231811016</v>
      </c>
      <c r="E104" s="29">
        <f>'Total Severity'!E104/('Property Value'!E104/'Population Estimate'!E104)</f>
        <v>136558.95052498113</v>
      </c>
      <c r="F104" s="29">
        <f>'Total Severity'!F104/('Property Value'!F104/'Population Estimate'!F104)</f>
        <v>83308.199824764044</v>
      </c>
      <c r="G104" s="29">
        <f>'Total Severity'!G104/('Property Value'!G104/'Population Estimate'!G104)</f>
        <v>29824.828476542167</v>
      </c>
    </row>
    <row r="105" spans="1:7" x14ac:dyDescent="0.35">
      <c r="A105">
        <v>2125</v>
      </c>
      <c r="B105" s="29">
        <f>'Total Severity'!B105/('Property Value'!B105/'Population Estimate'!B105)</f>
        <v>89918.203937103506</v>
      </c>
      <c r="C105" s="29">
        <f>'Total Severity'!C105/('Property Value'!C105/'Population Estimate'!C105)</f>
        <v>265125.46737008757</v>
      </c>
      <c r="D105" s="29">
        <f>'Total Severity'!D105/('Property Value'!D105/'Population Estimate'!D105)</f>
        <v>188248.02148272176</v>
      </c>
      <c r="E105" s="29">
        <f>'Total Severity'!E105/('Property Value'!E105/'Population Estimate'!E105)</f>
        <v>140511.64945452553</v>
      </c>
      <c r="F105" s="29">
        <f>'Total Severity'!F105/('Property Value'!F105/'Population Estimate'!F105)</f>
        <v>85719.555733722766</v>
      </c>
      <c r="G105" s="29">
        <f>'Total Severity'!G105/('Property Value'!G105/'Population Estimate'!G105)</f>
        <v>30688.108160077136</v>
      </c>
    </row>
    <row r="106" spans="1:7" x14ac:dyDescent="0.35">
      <c r="A106">
        <v>2126</v>
      </c>
      <c r="B106" s="29">
        <f>'Total Severity'!B106/('Property Value'!B106/'Population Estimate'!B106)</f>
        <v>92520.886420253664</v>
      </c>
      <c r="C106" s="29">
        <f>'Total Severity'!C106/('Property Value'!C106/'Population Estimate'!C106)</f>
        <v>272799.52423007338</v>
      </c>
      <c r="D106" s="29">
        <f>'Total Severity'!D106/('Property Value'!D106/'Population Estimate'!D106)</f>
        <v>193696.86061148674</v>
      </c>
      <c r="E106" s="29">
        <f>'Total Severity'!E106/('Property Value'!E106/'Population Estimate'!E106)</f>
        <v>144578.75925767107</v>
      </c>
      <c r="F106" s="29">
        <f>'Total Severity'!F106/('Property Value'!F106/'Population Estimate'!F106)</f>
        <v>88200.708341348596</v>
      </c>
      <c r="G106" s="29">
        <f>'Total Severity'!G106/('Property Value'!G106/'Population Estimate'!G106)</f>
        <v>31576.375474725904</v>
      </c>
    </row>
    <row r="107" spans="1:7" x14ac:dyDescent="0.35">
      <c r="A107">
        <v>2127</v>
      </c>
      <c r="B107" s="29">
        <f>'Total Severity'!B107/('Property Value'!B107/'Population Estimate'!B107)</f>
        <v>95198.903549910334</v>
      </c>
      <c r="C107" s="29">
        <f>'Total Severity'!C107/('Property Value'!C107/'Population Estimate'!C107)</f>
        <v>280695.70667186193</v>
      </c>
      <c r="D107" s="29">
        <f>'Total Severity'!D107/('Property Value'!D107/'Population Estimate'!D107)</f>
        <v>199303.41639308727</v>
      </c>
      <c r="E107" s="29">
        <f>'Total Severity'!E107/('Property Value'!E107/'Population Estimate'!E107)</f>
        <v>148763.59155724346</v>
      </c>
      <c r="F107" s="29">
        <f>'Total Severity'!F107/('Property Value'!F107/'Population Estimate'!F107)</f>
        <v>90753.677913138963</v>
      </c>
      <c r="G107" s="29">
        <f>'Total Severity'!G107/('Property Value'!G107/'Population Estimate'!G107)</f>
        <v>32490.353687490566</v>
      </c>
    </row>
    <row r="108" spans="1:7" x14ac:dyDescent="0.35">
      <c r="A108">
        <v>2128</v>
      </c>
      <c r="B108" s="29">
        <f>'Total Severity'!B108/('Property Value'!B108/'Population Estimate'!B108)</f>
        <v>97954.435887475382</v>
      </c>
      <c r="C108" s="29">
        <f>'Total Severity'!C108/('Property Value'!C108/'Population Estimate'!C108)</f>
        <v>288820.4441205918</v>
      </c>
      <c r="D108" s="29">
        <f>'Total Severity'!D108/('Property Value'!D108/'Population Estimate'!D108)</f>
        <v>205072.25393616268</v>
      </c>
      <c r="E108" s="29">
        <f>'Total Severity'!E108/('Property Value'!E108/'Population Estimate'!E108)</f>
        <v>153069.55383099368</v>
      </c>
      <c r="F108" s="29">
        <f>'Total Severity'!F108/('Property Value'!F108/'Population Estimate'!F108)</f>
        <v>93380.543191177683</v>
      </c>
      <c r="G108" s="29">
        <f>'Total Severity'!G108/('Property Value'!G108/'Population Estimate'!G108)</f>
        <v>33430.787000337157</v>
      </c>
    </row>
    <row r="109" spans="1:7" x14ac:dyDescent="0.35">
      <c r="A109">
        <v>2129</v>
      </c>
      <c r="B109" s="29">
        <f>'Total Severity'!B109/('Property Value'!B109/'Population Estimate'!B109)</f>
        <v>100789.7271107022</v>
      </c>
      <c r="C109" s="29">
        <f>'Total Severity'!C109/('Property Value'!C109/'Population Estimate'!C109)</f>
        <v>297180.35210111743</v>
      </c>
      <c r="D109" s="29">
        <f>'Total Severity'!D109/('Property Value'!D109/'Population Estimate'!D109)</f>
        <v>211008.07048642563</v>
      </c>
      <c r="E109" s="29">
        <f>'Total Severity'!E109/('Property Value'!E109/'Population Estimate'!E109)</f>
        <v>157500.15218611885</v>
      </c>
      <c r="F109" s="29">
        <f>'Total Severity'!F109/('Property Value'!F109/'Population Estimate'!F109)</f>
        <v>96083.443086739746</v>
      </c>
      <c r="G109" s="29">
        <f>'Total Severity'!G109/('Property Value'!G109/'Population Estimate'!G109)</f>
        <v>34398.441156158209</v>
      </c>
    </row>
    <row r="110" spans="1:7" x14ac:dyDescent="0.35">
      <c r="A110">
        <v>2130</v>
      </c>
      <c r="B110" s="29">
        <f>'Total Severity'!B110/('Property Value'!B110/'Population Estimate'!B110)</f>
        <v>98551.19006685949</v>
      </c>
      <c r="C110" s="29">
        <f>'Total Severity'!C110/('Property Value'!C110/'Population Estimate'!C110)</f>
        <v>290579.98472290346</v>
      </c>
      <c r="D110" s="29">
        <f>'Total Severity'!D110/('Property Value'!D110/'Population Estimate'!D110)</f>
        <v>206321.58709298584</v>
      </c>
      <c r="E110" s="29">
        <f>'Total Severity'!E110/('Property Value'!E110/'Population Estimate'!E110)</f>
        <v>154002.07817414895</v>
      </c>
      <c r="F110" s="29">
        <f>'Total Severity'!F110/('Property Value'!F110/'Population Estimate'!F110)</f>
        <v>93949.432480545947</v>
      </c>
      <c r="G110" s="29">
        <f>'Total Severity'!G110/('Property Value'!G110/'Population Estimate'!G110)</f>
        <v>33634.452732080739</v>
      </c>
    </row>
    <row r="111" spans="1:7" x14ac:dyDescent="0.35">
      <c r="A111">
        <v>2131</v>
      </c>
      <c r="B111" s="29">
        <f>'Total Severity'!B111/('Property Value'!B111/'Population Estimate'!B111)</f>
        <v>101403.75434027442</v>
      </c>
      <c r="C111" s="29">
        <f>'Total Severity'!C111/('Property Value'!C111/'Population Estimate'!C111)</f>
        <v>298990.82260753657</v>
      </c>
      <c r="D111" s="29">
        <f>'Total Severity'!D111/('Property Value'!D111/'Population Estimate'!D111)</f>
        <v>212293.56559244823</v>
      </c>
      <c r="E111" s="29">
        <f>'Total Severity'!E111/('Property Value'!E111/'Population Estimate'!E111)</f>
        <v>158459.6684471147</v>
      </c>
      <c r="F111" s="29">
        <f>'Total Severity'!F111/('Property Value'!F111/'Population Estimate'!F111)</f>
        <v>96668.798877032896</v>
      </c>
      <c r="G111" s="29">
        <f>'Total Severity'!G111/('Property Value'!G111/'Population Estimate'!G111)</f>
        <v>34608.00199266609</v>
      </c>
    </row>
    <row r="112" spans="1:7" x14ac:dyDescent="0.35">
      <c r="A112">
        <v>2132</v>
      </c>
      <c r="B112" s="29">
        <f>'Total Severity'!B112/('Property Value'!B112/'Population Estimate'!B112)</f>
        <v>104338.8860888101</v>
      </c>
      <c r="C112" s="29">
        <f>'Total Severity'!C112/('Property Value'!C112/'Population Estimate'!C112)</f>
        <v>307645.11220130586</v>
      </c>
      <c r="D112" s="29">
        <f>'Total Severity'!D112/('Property Value'!D112/'Population Estimate'!D112)</f>
        <v>218438.40301423939</v>
      </c>
      <c r="E112" s="29">
        <f>'Total Severity'!E112/('Property Value'!E112/'Population Estimate'!E112)</f>
        <v>163046.28367401104</v>
      </c>
      <c r="F112" s="29">
        <f>'Total Severity'!F112/('Property Value'!F112/'Population Estimate'!F112)</f>
        <v>99466.877335988902</v>
      </c>
      <c r="G112" s="29">
        <f>'Total Severity'!G112/('Property Value'!G112/'Population Estimate'!G112)</f>
        <v>35609.730637359033</v>
      </c>
    </row>
    <row r="113" spans="1:7" x14ac:dyDescent="0.35">
      <c r="A113">
        <v>2133</v>
      </c>
      <c r="B113" s="29">
        <f>'Total Severity'!B113/('Property Value'!B113/'Population Estimate'!B113)</f>
        <v>107358.97522809832</v>
      </c>
      <c r="C113" s="29">
        <f>'Total Severity'!C113/('Property Value'!C113/'Population Estimate'!C113)</f>
        <v>316549.90021412238</v>
      </c>
      <c r="D113" s="29">
        <f>'Total Severity'!D113/('Property Value'!D113/'Population Estimate'!D113)</f>
        <v>224761.102760001</v>
      </c>
      <c r="E113" s="29">
        <f>'Total Severity'!E113/('Property Value'!E113/'Population Estimate'!E113)</f>
        <v>167765.65848223027</v>
      </c>
      <c r="F113" s="29">
        <f>'Total Severity'!F113/('Property Value'!F113/'Population Estimate'!F113)</f>
        <v>102345.94617812357</v>
      </c>
      <c r="G113" s="29">
        <f>'Total Severity'!G113/('Property Value'!G113/'Population Estimate'!G113)</f>
        <v>36640.454318454576</v>
      </c>
    </row>
    <row r="114" spans="1:7" x14ac:dyDescent="0.35">
      <c r="A114">
        <v>2134</v>
      </c>
      <c r="B114" s="29">
        <f>'Total Severity'!B114/('Property Value'!B114/'Population Estimate'!B114)</f>
        <v>110466.48084988073</v>
      </c>
      <c r="C114" s="29">
        <f>'Total Severity'!C114/('Property Value'!C114/'Population Estimate'!C114)</f>
        <v>325712.43732292112</v>
      </c>
      <c r="D114" s="29">
        <f>'Total Severity'!D114/('Property Value'!D114/'Population Estimate'!D114)</f>
        <v>231266.81305483918</v>
      </c>
      <c r="E114" s="29">
        <f>'Total Severity'!E114/('Property Value'!E114/'Population Estimate'!E114)</f>
        <v>172621.63559795739</v>
      </c>
      <c r="F114" s="29">
        <f>'Total Severity'!F114/('Property Value'!F114/'Population Estimate'!F114)</f>
        <v>105308.34967014128</v>
      </c>
      <c r="G114" s="29">
        <f>'Total Severity'!G114/('Property Value'!G114/'Population Estimate'!G114)</f>
        <v>37701.012297304012</v>
      </c>
    </row>
    <row r="115" spans="1:7" x14ac:dyDescent="0.35">
      <c r="A115">
        <v>2135</v>
      </c>
      <c r="B115" s="29">
        <f>'Total Severity'!B115/('Property Value'!B115/'Population Estimate'!B115)</f>
        <v>113663.93322431136</v>
      </c>
      <c r="C115" s="29">
        <f>'Total Severity'!C115/('Property Value'!C115/'Population Estimate'!C115)</f>
        <v>335140.18407548632</v>
      </c>
      <c r="D115" s="29">
        <f>'Total Severity'!D115/('Property Value'!D115/'Population Estimate'!D115)</f>
        <v>237960.83113923989</v>
      </c>
      <c r="E115" s="29">
        <f>'Total Severity'!E115/('Property Value'!E115/'Population Estimate'!E115)</f>
        <v>177618.16897508979</v>
      </c>
      <c r="F115" s="29">
        <f>'Total Severity'!F115/('Property Value'!F115/'Population Estimate'!F115)</f>
        <v>108356.49993354789</v>
      </c>
      <c r="G115" s="29">
        <f>'Total Severity'!G115/('Property Value'!G115/'Population Estimate'!G115)</f>
        <v>38792.268127679141</v>
      </c>
    </row>
    <row r="116" spans="1:7" x14ac:dyDescent="0.35">
      <c r="A116">
        <v>2136</v>
      </c>
      <c r="B116" s="29">
        <f>'Total Severity'!B116/('Property Value'!B116/'Population Estimate'!B116)</f>
        <v>116953.93586021585</v>
      </c>
      <c r="C116" s="29">
        <f>'Total Severity'!C116/('Property Value'!C116/'Population Estimate'!C116)</f>
        <v>344840.81696516386</v>
      </c>
      <c r="D116" s="29">
        <f>'Total Severity'!D116/('Property Value'!D116/'Population Estimate'!D116)</f>
        <v>244848.60758231889</v>
      </c>
      <c r="E116" s="29">
        <f>'Total Severity'!E116/('Property Value'!E116/'Population Estimate'!E116)</f>
        <v>182759.32701472365</v>
      </c>
      <c r="F116" s="29">
        <f>'Total Severity'!F116/('Property Value'!F116/'Population Estimate'!F116)</f>
        <v>111492.87890870821</v>
      </c>
      <c r="G116" s="29">
        <f>'Total Severity'!G116/('Property Value'!G116/'Population Estimate'!G116)</f>
        <v>39915.110358916303</v>
      </c>
    </row>
    <row r="117" spans="1:7" x14ac:dyDescent="0.35">
      <c r="A117">
        <v>2137</v>
      </c>
      <c r="B117" s="29">
        <f>'Total Severity'!B117/('Property Value'!B117/'Population Estimate'!B117)</f>
        <v>120339.16762498478</v>
      </c>
      <c r="C117" s="29">
        <f>'Total Severity'!C117/('Property Value'!C117/'Population Estimate'!C117)</f>
        <v>354822.23468140548</v>
      </c>
      <c r="D117" s="29">
        <f>'Total Severity'!D117/('Property Value'!D117/'Population Estimate'!D117)</f>
        <v>251935.75071991945</v>
      </c>
      <c r="E117" s="29">
        <f>'Total Severity'!E117/('Property Value'!E117/'Population Estimate'!E117)</f>
        <v>188049.29587782788</v>
      </c>
      <c r="F117" s="29">
        <f>'Total Severity'!F117/('Property Value'!F117/'Population Estimate'!F117)</f>
        <v>114720.04037575283</v>
      </c>
      <c r="G117" s="29">
        <f>'Total Severity'!G117/('Property Value'!G117/'Population Estimate'!G117)</f>
        <v>41070.453259413123</v>
      </c>
    </row>
    <row r="118" spans="1:7" x14ac:dyDescent="0.35">
      <c r="A118">
        <v>2138</v>
      </c>
      <c r="B118" s="29">
        <f>'Total Severity'!B118/('Property Value'!B118/'Population Estimate'!B118)</f>
        <v>123822.38492582749</v>
      </c>
      <c r="C118" s="29">
        <f>'Total Severity'!C118/('Property Value'!C118/'Population Estimate'!C118)</f>
        <v>365092.56454123516</v>
      </c>
      <c r="D118" s="29">
        <f>'Total Severity'!D118/('Property Value'!D118/'Population Estimate'!D118)</f>
        <v>259228.03122117018</v>
      </c>
      <c r="E118" s="29">
        <f>'Total Severity'!E118/('Property Value'!E118/'Population Estimate'!E118)</f>
        <v>193492.38289380417</v>
      </c>
      <c r="F118" s="29">
        <f>'Total Severity'!F118/('Property Value'!F118/'Population Estimate'!F118)</f>
        <v>118040.6120339802</v>
      </c>
      <c r="G118" s="29">
        <f>'Total Severity'!G118/('Property Value'!G118/'Population Estimate'!G118)</f>
        <v>42259.2375610667</v>
      </c>
    </row>
    <row r="119" spans="1:7" x14ac:dyDescent="0.35">
      <c r="A119">
        <v>2139</v>
      </c>
      <c r="B119" s="29">
        <f>'Total Severity'!B119/('Property Value'!B119/'Population Estimate'!B119)</f>
        <v>127406.42395416208</v>
      </c>
      <c r="C119" s="29">
        <f>'Total Severity'!C119/('Property Value'!C119/'Population Estimate'!C119)</f>
        <v>375660.16910687485</v>
      </c>
      <c r="D119" s="29">
        <f>'Total Severity'!D119/('Property Value'!D119/'Population Estimate'!D119)</f>
        <v>266731.38678722206</v>
      </c>
      <c r="E119" s="29">
        <f>'Total Severity'!E119/('Property Value'!E119/'Population Estimate'!E119)</f>
        <v>199093.02006770668</v>
      </c>
      <c r="F119" s="29">
        <f>'Total Severity'!F119/('Property Value'!F119/'Population Estimate'!F119)</f>
        <v>121457.29764144699</v>
      </c>
      <c r="G119" s="29">
        <f>'Total Severity'!G119/('Property Value'!G119/'Population Estimate'!G119)</f>
        <v>43482.431225259614</v>
      </c>
    </row>
    <row r="120" spans="1:7" x14ac:dyDescent="0.35">
      <c r="A120">
        <v>2140</v>
      </c>
      <c r="B120" s="29">
        <f>'Total Severity'!B120/('Property Value'!B120/'Population Estimate'!B120)</f>
        <v>131094.20299496959</v>
      </c>
      <c r="C120" s="29">
        <f>'Total Severity'!C120/('Property Value'!C120/'Population Estimate'!C120)</f>
        <v>386533.65299491602</v>
      </c>
      <c r="D120" s="29">
        <f>'Total Severity'!D120/('Property Value'!D120/'Population Estimate'!D120)</f>
        <v>274451.92698599043</v>
      </c>
      <c r="E120" s="29">
        <f>'Total Severity'!E120/('Property Value'!E120/'Population Estimate'!E120)</f>
        <v>204855.76768897971</v>
      </c>
      <c r="F120" s="29">
        <f>'Total Severity'!F120/('Property Value'!F120/'Population Estimate'!F120)</f>
        <v>124972.87921648902</v>
      </c>
      <c r="G120" s="29">
        <f>'Total Severity'!G120/('Property Value'!G120/'Population Estimate'!G120)</f>
        <v>44741.030231017408</v>
      </c>
    </row>
    <row r="121" spans="1:7" x14ac:dyDescent="0.35">
      <c r="A121">
        <v>2141</v>
      </c>
      <c r="B121" s="29">
        <f>'Total Severity'!B121/('Property Value'!B121/'Population Estimate'!B121)</f>
        <v>134888.72480299193</v>
      </c>
      <c r="C121" s="29">
        <f>'Total Severity'!C121/('Property Value'!C121/'Population Estimate'!C121)</f>
        <v>397721.86988258449</v>
      </c>
      <c r="D121" s="29">
        <f>'Total Severity'!D121/('Property Value'!D121/'Population Estimate'!D121)</f>
        <v>282395.93822683883</v>
      </c>
      <c r="E121" s="29">
        <f>'Total Severity'!E121/('Property Value'!E121/'Population Estimate'!E121)</f>
        <v>210785.31804464894</v>
      </c>
      <c r="F121" s="29">
        <f>'Total Severity'!F121/('Property Value'!F121/'Population Estimate'!F121)</f>
        <v>128590.21930296491</v>
      </c>
      <c r="G121" s="29">
        <f>'Total Severity'!G121/('Property Value'!G121/'Population Estimate'!G121)</f>
        <v>46036.05938597933</v>
      </c>
    </row>
    <row r="122" spans="1:7" x14ac:dyDescent="0.35">
      <c r="A122">
        <v>2142</v>
      </c>
      <c r="B122" s="29">
        <f>'Total Severity'!B122/('Property Value'!B122/'Population Estimate'!B122)</f>
        <v>138793.07904770953</v>
      </c>
      <c r="C122" s="29">
        <f>'Total Severity'!C122/('Property Value'!C122/'Population Estimate'!C122)</f>
        <v>409233.92971680016</v>
      </c>
      <c r="D122" s="29">
        <f>'Total Severity'!D122/('Property Value'!D122/'Population Estimate'!D122)</f>
        <v>290569.88887925475</v>
      </c>
      <c r="E122" s="29">
        <f>'Total Severity'!E122/('Property Value'!E122/'Population Estimate'!E122)</f>
        <v>216886.49923999165</v>
      </c>
      <c r="F122" s="29">
        <f>'Total Severity'!F122/('Property Value'!F122/'Population Estimate'!F122)</f>
        <v>132312.26330106755</v>
      </c>
      <c r="G122" s="29">
        <f>'Total Severity'!G122/('Property Value'!G122/'Population Estimate'!G122)</f>
        <v>47368.573160842541</v>
      </c>
    </row>
    <row r="123" spans="1:7" x14ac:dyDescent="0.35">
      <c r="A123">
        <v>2143</v>
      </c>
      <c r="B123" s="29">
        <f>'Total Severity'!B123/('Property Value'!B123/'Population Estimate'!B123)</f>
        <v>142810.44482908826</v>
      </c>
      <c r="C123" s="29">
        <f>'Total Severity'!C123/('Property Value'!C123/'Population Estimate'!C123)</f>
        <v>421079.20613190357</v>
      </c>
      <c r="D123" s="29">
        <f>'Total Severity'!D123/('Property Value'!D123/'Population Estimate'!D123)</f>
        <v>298980.43453968549</v>
      </c>
      <c r="E123" s="29">
        <f>'Total Severity'!E123/('Property Value'!E123/'Population Estimate'!E123)</f>
        <v>223164.27912979622</v>
      </c>
      <c r="F123" s="29">
        <f>'Total Severity'!F123/('Property Value'!F123/'Population Estimate'!F123)</f>
        <v>136142.04186560077</v>
      </c>
      <c r="G123" s="29">
        <f>'Total Severity'!G123/('Property Value'!G123/'Population Estimate'!G123)</f>
        <v>48739.656547959356</v>
      </c>
    </row>
    <row r="124" spans="1:7" x14ac:dyDescent="0.35">
      <c r="A124">
        <v>2144</v>
      </c>
      <c r="B124" s="29">
        <f>'Total Severity'!B124/('Property Value'!B124/'Population Estimate'!B124)</f>
        <v>146944.09326614495</v>
      </c>
      <c r="C124" s="29">
        <f>'Total Severity'!C124/('Property Value'!C124/'Population Estimate'!C124)</f>
        <v>433267.34408208862</v>
      </c>
      <c r="D124" s="29">
        <f>'Total Severity'!D124/('Property Value'!D124/'Population Estimate'!D124)</f>
        <v>307634.42345082271</v>
      </c>
      <c r="E124" s="29">
        <f>'Total Severity'!E124/('Property Value'!E124/'Population Estimate'!E124)</f>
        <v>229623.76936341161</v>
      </c>
      <c r="F124" s="29">
        <f>'Total Severity'!F124/('Property Value'!F124/'Population Estimate'!F124)</f>
        <v>140082.6733736739</v>
      </c>
      <c r="G124" s="29">
        <f>'Total Severity'!G124/('Property Value'!G124/'Population Estimate'!G124)</f>
        <v>50150.425944786504</v>
      </c>
    </row>
    <row r="125" spans="1:7" x14ac:dyDescent="0.35">
      <c r="A125">
        <v>2145</v>
      </c>
      <c r="B125" s="29">
        <f>'Total Severity'!B125/('Property Value'!B125/'Population Estimate'!B125)</f>
        <v>151197.39016043901</v>
      </c>
      <c r="C125" s="29">
        <f>'Total Severity'!C125/('Property Value'!C125/'Population Estimate'!C125)</f>
        <v>445808.26769475598</v>
      </c>
      <c r="D125" s="29">
        <f>'Total Severity'!D125/('Property Value'!D125/'Population Estimate'!D125)</f>
        <v>316538.90207774815</v>
      </c>
      <c r="E125" s="29">
        <f>'Total Severity'!E125/('Property Value'!E125/'Population Estimate'!E125)</f>
        <v>236270.22954688131</v>
      </c>
      <c r="F125" s="29">
        <f>'Total Severity'!F125/('Property Value'!F125/'Population Estimate'!F125)</f>
        <v>144137.36646382438</v>
      </c>
      <c r="G125" s="29">
        <f>'Total Severity'!G125/('Property Value'!G125/'Population Estimate'!G125)</f>
        <v>51602.030062906095</v>
      </c>
    </row>
    <row r="126" spans="1:7" x14ac:dyDescent="0.35">
      <c r="A126">
        <v>2146</v>
      </c>
      <c r="B126" s="29">
        <f>'Total Severity'!B126/('Property Value'!B126/'Population Estimate'!B126)</f>
        <v>155573.79873665853</v>
      </c>
      <c r="C126" s="29">
        <f>'Total Severity'!C126/('Property Value'!C126/'Population Estimate'!C126)</f>
        <v>458712.18835118151</v>
      </c>
      <c r="D126" s="29">
        <f>'Total Severity'!D126/('Property Value'!D126/'Population Estimate'!D126)</f>
        <v>325701.12084548088</v>
      </c>
      <c r="E126" s="29">
        <f>'Total Severity'!E126/('Property Value'!E126/'Population Estimate'!E126)</f>
        <v>243109.07152554987</v>
      </c>
      <c r="F126" s="29">
        <f>'Total Severity'!F126/('Property Value'!F126/'Population Estimate'!F126)</f>
        <v>148309.42264863435</v>
      </c>
      <c r="G126" s="29">
        <f>'Total Severity'!G126/('Property Value'!G126/'Population Estimate'!G126)</f>
        <v>53095.650863357798</v>
      </c>
    </row>
    <row r="127" spans="1:7" x14ac:dyDescent="0.35">
      <c r="A127">
        <v>2147</v>
      </c>
      <c r="B127" s="29">
        <f>'Total Severity'!B127/('Property Value'!B127/'Population Estimate'!B127)</f>
        <v>160076.88246253302</v>
      </c>
      <c r="C127" s="29">
        <f>'Total Severity'!C127/('Property Value'!C127/'Population Estimate'!C127)</f>
        <v>471989.61300108006</v>
      </c>
      <c r="D127" s="29">
        <f>'Total Severity'!D127/('Property Value'!D127/'Population Estimate'!D127)</f>
        <v>335128.54004259763</v>
      </c>
      <c r="E127" s="29">
        <f>'Total Severity'!E127/('Property Value'!E127/'Population Estimate'!E127)</f>
        <v>250145.86379062937</v>
      </c>
      <c r="F127" s="29">
        <f>'Total Severity'!F127/('Property Value'!F127/'Population Estimate'!F127)</f>
        <v>152602.23900297034</v>
      </c>
      <c r="G127" s="29">
        <f>'Total Severity'!G127/('Property Value'!G127/'Population Estimate'!G127)</f>
        <v>54632.504519044494</v>
      </c>
    </row>
    <row r="128" spans="1:7" x14ac:dyDescent="0.35">
      <c r="A128">
        <v>2148</v>
      </c>
      <c r="B128" s="29">
        <f>'Total Severity'!B128/('Property Value'!B128/'Population Estimate'!B128)</f>
        <v>164710.30795036809</v>
      </c>
      <c r="C128" s="29">
        <f>'Total Severity'!C128/('Property Value'!C128/'Population Estimate'!C128)</f>
        <v>485651.35271783458</v>
      </c>
      <c r="D128" s="29">
        <f>'Total Severity'!D128/('Property Value'!D128/'Population Estimate'!D128)</f>
        <v>344828.83589573414</v>
      </c>
      <c r="E128" s="29">
        <f>'Total Severity'!E128/('Property Value'!E128/'Population Estimate'!E128)</f>
        <v>257386.33601331463</v>
      </c>
      <c r="F128" s="29">
        <f>'Total Severity'!F128/('Property Value'!F128/'Population Estimate'!F128)</f>
        <v>157019.31093003359</v>
      </c>
      <c r="G128" s="29">
        <f>'Total Severity'!G128/('Property Value'!G128/'Population Estimate'!G128)</f>
        <v>56213.842404994728</v>
      </c>
    </row>
    <row r="129" spans="1:7" x14ac:dyDescent="0.35">
      <c r="A129">
        <v>2149</v>
      </c>
      <c r="B129" s="29">
        <f>'Total Severity'!B129/('Property Value'!B129/'Population Estimate'!B129)</f>
        <v>169477.84794256539</v>
      </c>
      <c r="C129" s="29">
        <f>'Total Severity'!C129/('Property Value'!C129/'Population Estimate'!C129)</f>
        <v>499708.53150135477</v>
      </c>
      <c r="D129" s="29">
        <f>'Total Severity'!D129/('Property Value'!D129/'Population Estimate'!D129)</f>
        <v>354809.90681991173</v>
      </c>
      <c r="E129" s="29">
        <f>'Total Severity'!E129/('Property Value'!E129/'Population Estimate'!E129)</f>
        <v>264836.38371013745</v>
      </c>
      <c r="F129" s="29">
        <f>'Total Severity'!F129/('Property Value'!F129/'Population Estimate'!F129)</f>
        <v>161564.2350074737</v>
      </c>
      <c r="G129" s="29">
        <f>'Total Severity'!G129/('Property Value'!G129/'Population Estimate'!G129)</f>
        <v>57840.952117288187</v>
      </c>
    </row>
    <row r="130" spans="1:7" x14ac:dyDescent="0.35">
      <c r="A130">
        <v>2150</v>
      </c>
      <c r="B130" s="29">
        <f>'Total Severity'!B130/('Property Value'!B130/'Population Estimate'!B130)</f>
        <v>174383.38438355844</v>
      </c>
      <c r="C130" s="29">
        <f>'Total Severity'!C130/('Property Value'!C130/'Population Estimate'!C130)</f>
        <v>514172.59533573716</v>
      </c>
      <c r="D130" s="29">
        <f>'Total Severity'!D130/('Property Value'!D130/'Population Estimate'!D130)</f>
        <v>365079.87984978087</v>
      </c>
      <c r="E130" s="29">
        <f>'Total Severity'!E130/('Property Value'!E130/'Population Estimate'!E130)</f>
        <v>272502.07304336043</v>
      </c>
      <c r="F130" s="29">
        <f>'Total Severity'!F130/('Property Value'!F130/'Population Estimate'!F130)</f>
        <v>166240.71191588312</v>
      </c>
      <c r="G130" s="29">
        <f>'Total Severity'!G130/('Property Value'!G130/'Population Estimate'!G130)</f>
        <v>59515.158521474128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B44B7-643F-4583-A3B1-EED875BEC326}">
  <dimension ref="A1:J69"/>
  <sheetViews>
    <sheetView workbookViewId="0">
      <selection activeCell="H15" sqref="H15"/>
    </sheetView>
  </sheetViews>
  <sheetFormatPr defaultColWidth="8.81640625" defaultRowHeight="15" customHeight="1" x14ac:dyDescent="0.35"/>
  <cols>
    <col min="1" max="1" width="3.54296875" style="5" customWidth="1"/>
    <col min="2" max="2" width="5.54296875" style="5" customWidth="1"/>
    <col min="3" max="3" width="10.54296875" style="5" customWidth="1"/>
    <col min="4" max="4" width="12.54296875" style="5" customWidth="1"/>
    <col min="5" max="6" width="10.54296875" style="5" customWidth="1"/>
    <col min="7" max="7" width="8.54296875" style="5" customWidth="1"/>
    <col min="8" max="8" width="37.54296875" style="5" customWidth="1"/>
    <col min="9" max="9" width="29.453125" style="5" customWidth="1"/>
    <col min="10" max="16384" width="8.81640625" style="5"/>
  </cols>
  <sheetData>
    <row r="1" spans="1:10" ht="14.5" x14ac:dyDescent="0.35">
      <c r="A1" s="2"/>
      <c r="B1" s="17"/>
      <c r="C1" s="4"/>
      <c r="D1" s="4"/>
      <c r="E1" s="4"/>
      <c r="F1" s="4"/>
      <c r="G1" s="18"/>
      <c r="H1" s="18"/>
      <c r="I1" s="18"/>
      <c r="J1" s="18"/>
    </row>
    <row r="2" spans="1:10" ht="14.5" x14ac:dyDescent="0.35">
      <c r="A2" s="2"/>
      <c r="B2" s="17"/>
      <c r="C2" s="4"/>
      <c r="D2" s="4"/>
      <c r="E2" s="4"/>
      <c r="F2" s="4"/>
      <c r="G2" s="7"/>
      <c r="H2" s="2"/>
      <c r="I2" s="7" t="s">
        <v>8</v>
      </c>
      <c r="J2" s="2"/>
    </row>
    <row r="3" spans="1:10" ht="14.5" x14ac:dyDescent="0.35">
      <c r="A3" s="2"/>
      <c r="B3" s="17"/>
      <c r="C3" s="4"/>
      <c r="D3" s="4"/>
      <c r="E3" s="4"/>
      <c r="F3" s="4"/>
      <c r="G3" s="2"/>
      <c r="H3" s="2"/>
      <c r="I3" s="2"/>
      <c r="J3" s="2"/>
    </row>
    <row r="4" spans="1:10" ht="14.5" x14ac:dyDescent="0.35">
      <c r="A4" s="2"/>
      <c r="B4" s="17"/>
      <c r="C4" s="4"/>
      <c r="D4" s="4"/>
      <c r="E4" s="4"/>
      <c r="F4" s="4"/>
      <c r="G4" s="2"/>
      <c r="H4" s="2"/>
      <c r="I4" s="2"/>
      <c r="J4" s="2"/>
    </row>
    <row r="5" spans="1:10" ht="22.4" customHeight="1" x14ac:dyDescent="0.35">
      <c r="A5" s="2"/>
      <c r="B5" s="17"/>
      <c r="C5" s="4"/>
      <c r="D5" s="4"/>
      <c r="E5" s="4"/>
      <c r="F5" s="4"/>
      <c r="G5" s="2"/>
      <c r="H5" s="2"/>
      <c r="I5" s="2"/>
      <c r="J5" s="2"/>
    </row>
    <row r="6" spans="1:10" ht="18" customHeight="1" x14ac:dyDescent="0.35">
      <c r="A6" s="2"/>
      <c r="B6" s="19" t="s">
        <v>99</v>
      </c>
      <c r="C6" s="19"/>
      <c r="D6" s="19"/>
      <c r="E6" s="19"/>
      <c r="F6" s="19"/>
      <c r="G6" s="19"/>
      <c r="H6" s="19"/>
      <c r="I6" s="19"/>
      <c r="J6" s="2"/>
    </row>
    <row r="7" spans="1:10" ht="14.5" x14ac:dyDescent="0.35">
      <c r="A7" s="2"/>
      <c r="B7" s="17"/>
      <c r="C7" s="4"/>
      <c r="D7" s="4"/>
      <c r="E7" s="4"/>
      <c r="F7" s="4"/>
      <c r="G7" s="18"/>
      <c r="H7" s="18"/>
      <c r="I7" s="18"/>
      <c r="J7" s="18"/>
    </row>
    <row r="8" spans="1:10" ht="58" x14ac:dyDescent="0.35">
      <c r="A8" s="2"/>
      <c r="B8" s="20" t="s">
        <v>0</v>
      </c>
      <c r="C8" s="20" t="s">
        <v>100</v>
      </c>
      <c r="D8" s="20" t="s">
        <v>101</v>
      </c>
      <c r="E8" s="20" t="s">
        <v>102</v>
      </c>
      <c r="F8" s="20" t="s">
        <v>103</v>
      </c>
      <c r="G8" s="21"/>
      <c r="H8" s="22" t="s">
        <v>104</v>
      </c>
      <c r="J8" s="18"/>
    </row>
    <row r="9" spans="1:10" ht="14.5" x14ac:dyDescent="0.35">
      <c r="A9" s="2"/>
      <c r="B9" s="17">
        <v>1962</v>
      </c>
      <c r="C9" s="23">
        <v>2.1299999999999999E-2</v>
      </c>
      <c r="D9" s="23">
        <v>3.0700000000000002E-2</v>
      </c>
      <c r="E9" s="23">
        <v>3.5099999999999999E-2</v>
      </c>
      <c r="F9" s="23">
        <v>4.4600000000000001E-2</v>
      </c>
      <c r="G9" s="18"/>
      <c r="H9" s="2" t="s">
        <v>100</v>
      </c>
      <c r="I9" s="2" t="s">
        <v>105</v>
      </c>
      <c r="J9" s="18"/>
    </row>
    <row r="10" spans="1:10" ht="14.5" x14ac:dyDescent="0.35">
      <c r="A10" s="2"/>
      <c r="B10" s="17">
        <v>1963</v>
      </c>
      <c r="C10" s="23">
        <v>2.01E-2</v>
      </c>
      <c r="D10" s="23">
        <v>3.5799999999999998E-2</v>
      </c>
      <c r="E10" s="23">
        <v>3.7999999999999999E-2</v>
      </c>
      <c r="F10" s="23">
        <v>4.5199999999999997E-2</v>
      </c>
      <c r="G10" s="18"/>
      <c r="H10" s="2" t="s">
        <v>106</v>
      </c>
      <c r="I10" s="2" t="s">
        <v>105</v>
      </c>
      <c r="J10" s="18"/>
    </row>
    <row r="11" spans="1:10" ht="14.5" x14ac:dyDescent="0.35">
      <c r="A11" s="2"/>
      <c r="B11" s="17">
        <v>1964</v>
      </c>
      <c r="C11" s="23">
        <v>2.0500000000000001E-2</v>
      </c>
      <c r="D11" s="23">
        <v>3.9399999999999998E-2</v>
      </c>
      <c r="E11" s="23">
        <v>4.3499999999999997E-2</v>
      </c>
      <c r="F11" s="23">
        <v>4.7300000000000002E-2</v>
      </c>
      <c r="G11" s="18"/>
      <c r="H11" s="2" t="s">
        <v>102</v>
      </c>
      <c r="I11" s="2" t="s">
        <v>105</v>
      </c>
      <c r="J11" s="18"/>
    </row>
    <row r="12" spans="1:10" ht="14.5" x14ac:dyDescent="0.35">
      <c r="A12" s="2"/>
      <c r="B12" s="17">
        <v>1965</v>
      </c>
      <c r="C12" s="23">
        <v>2.5399999999999999E-2</v>
      </c>
      <c r="D12" s="23">
        <v>4.58E-2</v>
      </c>
      <c r="E12" s="23">
        <v>4.6800000000000001E-2</v>
      </c>
      <c r="F12" s="23">
        <v>4.8399999999999999E-2</v>
      </c>
      <c r="G12" s="18"/>
      <c r="H12" s="2" t="s">
        <v>103</v>
      </c>
      <c r="I12" s="2" t="s">
        <v>105</v>
      </c>
      <c r="J12" s="18"/>
    </row>
    <row r="13" spans="1:10" ht="14.5" x14ac:dyDescent="0.35">
      <c r="A13" s="2"/>
      <c r="B13" s="17">
        <v>1966</v>
      </c>
      <c r="C13" s="23">
        <v>3.3000000000000002E-2</v>
      </c>
      <c r="D13" s="23">
        <v>5.7000000000000002E-2</v>
      </c>
      <c r="E13" s="23">
        <v>5.8700000000000002E-2</v>
      </c>
      <c r="F13" s="23">
        <v>5.5599999999999997E-2</v>
      </c>
      <c r="G13" s="18"/>
      <c r="J13" s="18"/>
    </row>
    <row r="14" spans="1:10" ht="14.5" x14ac:dyDescent="0.35">
      <c r="A14" s="2"/>
      <c r="B14" s="17">
        <v>1967</v>
      </c>
      <c r="C14" s="23">
        <v>2.7400000000000001E-2</v>
      </c>
      <c r="D14" s="23">
        <v>4.7399999999999998E-2</v>
      </c>
      <c r="E14" s="23">
        <v>5.5E-2</v>
      </c>
      <c r="F14" s="23">
        <v>5.7200000000000001E-2</v>
      </c>
      <c r="G14" s="18"/>
      <c r="J14" s="18"/>
    </row>
    <row r="15" spans="1:10" ht="14.5" x14ac:dyDescent="0.35">
      <c r="A15" s="2"/>
      <c r="B15" s="17">
        <v>1968</v>
      </c>
      <c r="C15" s="23">
        <v>3.4799999999999998E-2</v>
      </c>
      <c r="D15" s="23">
        <v>6.3500000000000001E-2</v>
      </c>
      <c r="E15" s="23">
        <v>6.4100000000000004E-2</v>
      </c>
      <c r="F15" s="23">
        <v>6.3600000000000004E-2</v>
      </c>
      <c r="G15" s="18"/>
      <c r="J15" s="18"/>
    </row>
    <row r="16" spans="1:10" ht="14.5" x14ac:dyDescent="0.35">
      <c r="A16" s="2"/>
      <c r="B16" s="17">
        <v>1969</v>
      </c>
      <c r="C16" s="23">
        <v>4.0599999999999997E-2</v>
      </c>
      <c r="D16" s="23">
        <v>9.0999999999999998E-2</v>
      </c>
      <c r="E16" s="23">
        <v>8.0199999999999994E-2</v>
      </c>
      <c r="F16" s="23">
        <v>7.51E-2</v>
      </c>
      <c r="G16" s="18"/>
      <c r="H16" s="18"/>
      <c r="I16" s="18"/>
      <c r="J16" s="18"/>
    </row>
    <row r="17" spans="1:10" ht="14.5" x14ac:dyDescent="0.35">
      <c r="A17" s="2"/>
      <c r="B17" s="17">
        <v>1970</v>
      </c>
      <c r="C17" s="23">
        <v>5.04E-2</v>
      </c>
      <c r="D17" s="23">
        <v>8.0299999999999996E-2</v>
      </c>
      <c r="E17" s="23">
        <v>7.7700000000000005E-2</v>
      </c>
      <c r="F17" s="23">
        <v>8.2799999999999999E-2</v>
      </c>
      <c r="G17" s="18"/>
      <c r="H17" s="18"/>
      <c r="I17" s="18"/>
      <c r="J17" s="18"/>
    </row>
    <row r="18" spans="1:10" ht="14.5" x14ac:dyDescent="0.35">
      <c r="A18" s="2"/>
      <c r="B18" s="17">
        <v>1971</v>
      </c>
      <c r="C18" s="23">
        <v>4.7199999999999999E-2</v>
      </c>
      <c r="D18" s="23">
        <v>5.2699999999999997E-2</v>
      </c>
      <c r="E18" s="23">
        <v>5.5199999999999999E-2</v>
      </c>
      <c r="F18" s="23">
        <v>6.9400000000000003E-2</v>
      </c>
      <c r="G18" s="18"/>
      <c r="H18" s="18"/>
      <c r="I18" s="18"/>
      <c r="J18" s="18"/>
    </row>
    <row r="19" spans="1:10" ht="14.5" x14ac:dyDescent="0.35">
      <c r="A19" s="2"/>
      <c r="B19" s="17">
        <v>1972</v>
      </c>
      <c r="C19" s="23">
        <v>4.41E-2</v>
      </c>
      <c r="D19" s="23">
        <v>0.05</v>
      </c>
      <c r="E19" s="23">
        <v>5.5899999999999998E-2</v>
      </c>
      <c r="F19" s="23">
        <v>6.9900000000000004E-2</v>
      </c>
      <c r="G19" s="18"/>
      <c r="H19" s="18"/>
      <c r="I19" s="18"/>
      <c r="J19" s="18"/>
    </row>
    <row r="20" spans="1:10" ht="14.5" x14ac:dyDescent="0.35">
      <c r="A20" s="2"/>
      <c r="B20" s="17">
        <v>1973</v>
      </c>
      <c r="C20" s="23">
        <v>6.7599999999999993E-2</v>
      </c>
      <c r="D20" s="23">
        <v>9.7900000000000001E-2</v>
      </c>
      <c r="E20" s="23">
        <v>8.2400000000000001E-2</v>
      </c>
      <c r="F20" s="23">
        <v>7.7100000000000002E-2</v>
      </c>
      <c r="G20" s="18"/>
      <c r="H20" s="18"/>
      <c r="I20" s="18"/>
      <c r="J20" s="18"/>
    </row>
    <row r="21" spans="1:10" ht="14.5" x14ac:dyDescent="0.35">
      <c r="A21" s="2"/>
      <c r="B21" s="17">
        <v>1974</v>
      </c>
      <c r="C21" s="23">
        <v>0.1086</v>
      </c>
      <c r="D21" s="23">
        <v>0.11799999999999999</v>
      </c>
      <c r="E21" s="23">
        <v>9.2299999999999993E-2</v>
      </c>
      <c r="F21" s="23">
        <v>8.5099999999999995E-2</v>
      </c>
      <c r="G21" s="18"/>
      <c r="H21" s="18"/>
      <c r="I21" s="18"/>
      <c r="J21" s="18"/>
    </row>
    <row r="22" spans="1:10" ht="14.5" x14ac:dyDescent="0.35">
      <c r="A22" s="2"/>
      <c r="B22" s="17">
        <v>1975</v>
      </c>
      <c r="C22" s="23">
        <v>8.8999999999999996E-2</v>
      </c>
      <c r="D22" s="23">
        <v>6.5600000000000006E-2</v>
      </c>
      <c r="E22" s="23">
        <v>7.6300000000000007E-2</v>
      </c>
      <c r="F22" s="23">
        <v>8.9899999999999994E-2</v>
      </c>
      <c r="G22" s="18"/>
      <c r="H22" s="18"/>
      <c r="I22" s="18"/>
      <c r="J22" s="18"/>
    </row>
    <row r="23" spans="1:10" ht="14.5" x14ac:dyDescent="0.35">
      <c r="A23" s="2"/>
      <c r="B23" s="17">
        <v>1976</v>
      </c>
      <c r="C23" s="23">
        <v>6.4299999999999996E-2</v>
      </c>
      <c r="D23" s="23">
        <v>5.6899999999999999E-2</v>
      </c>
      <c r="E23" s="23">
        <v>6.6299999999999998E-2</v>
      </c>
      <c r="F23" s="23">
        <v>8.5699999999999998E-2</v>
      </c>
      <c r="G23" s="18"/>
      <c r="H23" s="18"/>
      <c r="I23" s="18"/>
      <c r="J23" s="18"/>
    </row>
    <row r="24" spans="1:10" ht="14.5" x14ac:dyDescent="0.35">
      <c r="A24" s="2"/>
      <c r="B24" s="17">
        <v>1977</v>
      </c>
      <c r="C24" s="23">
        <v>6.8599999999999994E-2</v>
      </c>
      <c r="D24" s="23">
        <v>6.2399999999999997E-2</v>
      </c>
      <c r="E24" s="23">
        <v>6.8500000000000005E-2</v>
      </c>
      <c r="F24" s="23">
        <v>8.3500000000000005E-2</v>
      </c>
      <c r="G24" s="18"/>
      <c r="H24" s="18"/>
      <c r="I24" s="18"/>
      <c r="J24" s="18"/>
    </row>
    <row r="25" spans="1:10" ht="14.5" x14ac:dyDescent="0.35">
      <c r="A25" s="2"/>
      <c r="B25" s="17">
        <v>1978</v>
      </c>
      <c r="C25" s="23">
        <v>6.7599999999999993E-2</v>
      </c>
      <c r="D25" s="23">
        <v>8.9300000000000004E-2</v>
      </c>
      <c r="E25" s="23">
        <v>9.3799999999999994E-2</v>
      </c>
      <c r="F25" s="23">
        <v>9.4600000000000004E-2</v>
      </c>
      <c r="G25" s="18"/>
      <c r="H25" s="18"/>
      <c r="I25" s="18"/>
      <c r="J25" s="18"/>
    </row>
    <row r="26" spans="1:10" ht="14.5" x14ac:dyDescent="0.35">
      <c r="A26" s="2"/>
      <c r="B26" s="17">
        <v>1979</v>
      </c>
      <c r="C26" s="23">
        <v>9.11E-2</v>
      </c>
      <c r="D26" s="23">
        <v>0.12559999999999999</v>
      </c>
      <c r="E26" s="23">
        <v>0.1197</v>
      </c>
      <c r="F26" s="23">
        <v>0.106</v>
      </c>
      <c r="G26" s="18"/>
      <c r="H26" s="18"/>
      <c r="I26" s="18"/>
      <c r="J26" s="18"/>
    </row>
    <row r="27" spans="1:10" ht="14.5" x14ac:dyDescent="0.35">
      <c r="A27" s="2"/>
      <c r="B27" s="17">
        <v>1980</v>
      </c>
      <c r="C27" s="23">
        <v>0.1188</v>
      </c>
      <c r="D27" s="23">
        <v>0.1489</v>
      </c>
      <c r="E27" s="23">
        <v>0.1348</v>
      </c>
      <c r="F27" s="23">
        <v>0.1285</v>
      </c>
      <c r="G27" s="18"/>
      <c r="H27" s="18"/>
      <c r="I27" s="18"/>
      <c r="J27" s="18"/>
    </row>
    <row r="28" spans="1:10" ht="14.5" x14ac:dyDescent="0.35">
      <c r="A28" s="2"/>
      <c r="B28" s="17">
        <v>1981</v>
      </c>
      <c r="C28" s="23">
        <v>9.98E-2</v>
      </c>
      <c r="D28" s="23">
        <v>0.1842</v>
      </c>
      <c r="E28" s="23">
        <v>0.1661</v>
      </c>
      <c r="F28" s="23">
        <v>0.15629999999999999</v>
      </c>
      <c r="G28" s="18"/>
      <c r="H28" s="18"/>
      <c r="I28" s="18"/>
      <c r="J28" s="18"/>
    </row>
    <row r="29" spans="1:10" ht="14.5" x14ac:dyDescent="0.35">
      <c r="A29" s="2"/>
      <c r="B29" s="17">
        <v>1982</v>
      </c>
      <c r="C29" s="23">
        <v>6.8900000000000003E-2</v>
      </c>
      <c r="D29" s="23">
        <v>0.13780000000000001</v>
      </c>
      <c r="E29" s="23">
        <v>0.13789999999999999</v>
      </c>
      <c r="F29" s="23">
        <v>0.14610000000000001</v>
      </c>
      <c r="G29" s="18"/>
      <c r="H29" s="18"/>
      <c r="I29" s="18"/>
      <c r="J29" s="18"/>
    </row>
    <row r="30" spans="1:10" ht="14.5" x14ac:dyDescent="0.35">
      <c r="A30" s="2"/>
      <c r="B30" s="17">
        <v>1983</v>
      </c>
      <c r="C30" s="23">
        <v>4.6899999999999997E-2</v>
      </c>
      <c r="D30" s="23">
        <v>0.1023</v>
      </c>
      <c r="E30" s="23">
        <v>0.1077</v>
      </c>
      <c r="F30" s="23">
        <v>0.12479999999999999</v>
      </c>
      <c r="G30" s="18"/>
      <c r="H30" s="18"/>
      <c r="I30" s="18"/>
      <c r="J30" s="18"/>
    </row>
    <row r="31" spans="1:10" ht="14.5" x14ac:dyDescent="0.35">
      <c r="A31" s="2"/>
      <c r="B31" s="17">
        <v>1984</v>
      </c>
      <c r="C31" s="23">
        <v>4.8500000000000001E-2</v>
      </c>
      <c r="D31" s="23">
        <v>0.1154</v>
      </c>
      <c r="E31" s="23">
        <v>0.1226</v>
      </c>
      <c r="F31" s="23">
        <v>0.1399</v>
      </c>
      <c r="G31" s="18"/>
      <c r="H31" s="18"/>
      <c r="I31" s="18"/>
      <c r="J31" s="18"/>
    </row>
    <row r="32" spans="1:10" ht="14.5" x14ac:dyDescent="0.35">
      <c r="A32" s="2"/>
      <c r="B32" s="17">
        <v>1985</v>
      </c>
      <c r="C32" s="23">
        <v>3.7699999999999997E-2</v>
      </c>
      <c r="D32" s="23">
        <v>9.1399999999999995E-2</v>
      </c>
      <c r="E32" s="23">
        <v>9.4700000000000006E-2</v>
      </c>
      <c r="F32" s="23">
        <v>0.1193</v>
      </c>
      <c r="G32" s="18"/>
      <c r="H32" s="18"/>
      <c r="I32" s="18"/>
      <c r="J32" s="18"/>
    </row>
    <row r="33" spans="1:10" ht="14.5" x14ac:dyDescent="0.35">
      <c r="A33" s="2"/>
      <c r="B33" s="17">
        <v>1986</v>
      </c>
      <c r="C33" s="23">
        <v>0.02</v>
      </c>
      <c r="D33" s="23">
        <v>7.6999999999999999E-2</v>
      </c>
      <c r="E33" s="23">
        <v>7.2700000000000001E-2</v>
      </c>
      <c r="F33" s="23">
        <v>8.6300000000000002E-2</v>
      </c>
      <c r="G33" s="18"/>
      <c r="H33" s="18"/>
      <c r="I33" s="18"/>
      <c r="J33" s="18"/>
    </row>
    <row r="34" spans="1:10" ht="14.5" x14ac:dyDescent="0.35">
      <c r="A34" s="2"/>
      <c r="B34" s="17">
        <v>1987</v>
      </c>
      <c r="C34" s="23">
        <v>3.1300000000000001E-2</v>
      </c>
      <c r="D34" s="23"/>
      <c r="E34" s="23">
        <v>7.6200000000000004E-2</v>
      </c>
      <c r="F34" s="23">
        <v>9.4399999999999998E-2</v>
      </c>
      <c r="G34" s="18"/>
      <c r="H34" s="18"/>
      <c r="I34" s="18"/>
      <c r="J34" s="18"/>
    </row>
    <row r="35" spans="1:10" ht="14.5" x14ac:dyDescent="0.35">
      <c r="A35" s="2"/>
      <c r="B35" s="17">
        <v>1988</v>
      </c>
      <c r="C35" s="23">
        <v>3.6799999999999999E-2</v>
      </c>
      <c r="D35" s="23">
        <v>8.5199999999999998E-2</v>
      </c>
      <c r="E35" s="23">
        <v>8.6099999999999996E-2</v>
      </c>
      <c r="F35" s="23">
        <v>9.9500000000000005E-2</v>
      </c>
      <c r="G35" s="18"/>
      <c r="H35" s="18"/>
      <c r="I35" s="18"/>
      <c r="J35" s="18"/>
    </row>
    <row r="36" spans="1:10" ht="14.5" x14ac:dyDescent="0.35">
      <c r="A36" s="2"/>
      <c r="B36" s="17">
        <v>1989</v>
      </c>
      <c r="C36" s="23">
        <v>4.8300000000000003E-2</v>
      </c>
      <c r="D36" s="23">
        <v>0.1038</v>
      </c>
      <c r="E36" s="23">
        <v>9.6000000000000002E-2</v>
      </c>
      <c r="F36" s="23">
        <v>9.5500000000000002E-2</v>
      </c>
      <c r="G36" s="18"/>
      <c r="H36" s="18"/>
      <c r="I36" s="18"/>
      <c r="J36" s="18"/>
    </row>
    <row r="37" spans="1:10" ht="14.5" x14ac:dyDescent="0.35">
      <c r="A37" s="2"/>
      <c r="B37" s="17">
        <v>1990</v>
      </c>
      <c r="C37" s="23">
        <v>5.0999999999999997E-2</v>
      </c>
      <c r="D37" s="23">
        <v>9.1300000000000006E-2</v>
      </c>
      <c r="E37" s="23">
        <v>8.8700000000000001E-2</v>
      </c>
      <c r="F37" s="23">
        <v>9.6199999999999994E-2</v>
      </c>
      <c r="G37" s="18"/>
      <c r="H37" s="18"/>
      <c r="I37" s="18"/>
      <c r="J37" s="18"/>
    </row>
    <row r="38" spans="1:10" ht="14.5" x14ac:dyDescent="0.35">
      <c r="A38" s="2"/>
      <c r="B38" s="17">
        <v>1991</v>
      </c>
      <c r="C38" s="23">
        <v>4.53E-2</v>
      </c>
      <c r="D38" s="23">
        <v>6.4600000000000005E-2</v>
      </c>
      <c r="E38" s="23">
        <v>6.6000000000000003E-2</v>
      </c>
      <c r="F38" s="23">
        <v>8.8499999999999995E-2</v>
      </c>
      <c r="G38" s="18"/>
      <c r="H38" s="18"/>
      <c r="I38" s="18"/>
      <c r="J38" s="18"/>
    </row>
    <row r="39" spans="1:10" ht="14.5" x14ac:dyDescent="0.35">
      <c r="A39" s="2"/>
      <c r="B39" s="17">
        <v>1992</v>
      </c>
      <c r="C39" s="23">
        <v>4.2599999999999999E-2</v>
      </c>
      <c r="D39" s="23">
        <v>4.0399999999999998E-2</v>
      </c>
      <c r="E39" s="23">
        <v>4.3999999999999997E-2</v>
      </c>
      <c r="F39" s="23">
        <v>7.8899999999999998E-2</v>
      </c>
      <c r="G39" s="18"/>
      <c r="H39" s="18"/>
      <c r="I39" s="18"/>
      <c r="J39" s="18"/>
    </row>
    <row r="40" spans="1:10" ht="14.5" x14ac:dyDescent="0.35">
      <c r="A40" s="2"/>
      <c r="B40" s="17">
        <v>1993</v>
      </c>
      <c r="C40" s="23">
        <v>3.7400000000000003E-2</v>
      </c>
      <c r="D40" s="23">
        <v>3.4599999999999999E-2</v>
      </c>
      <c r="E40" s="23">
        <v>3.8899999999999997E-2</v>
      </c>
      <c r="F40" s="23">
        <v>6.6100000000000006E-2</v>
      </c>
      <c r="G40" s="18"/>
      <c r="H40" s="18"/>
      <c r="I40" s="18"/>
      <c r="J40" s="18"/>
    </row>
    <row r="41" spans="1:10" ht="14.5" x14ac:dyDescent="0.35">
      <c r="A41" s="2"/>
      <c r="B41" s="17">
        <v>1994</v>
      </c>
      <c r="C41" s="23">
        <v>3.1899999999999998E-2</v>
      </c>
      <c r="D41" s="23">
        <v>4.7699999999999999E-2</v>
      </c>
      <c r="E41" s="23">
        <v>0.06</v>
      </c>
      <c r="F41" s="23">
        <v>7.9799999999999996E-2</v>
      </c>
      <c r="G41" s="18"/>
      <c r="H41" s="18"/>
      <c r="I41" s="18"/>
      <c r="J41" s="18"/>
    </row>
    <row r="42" spans="1:10" ht="14.5" x14ac:dyDescent="0.35">
      <c r="A42" s="2"/>
      <c r="B42" s="17">
        <v>1995</v>
      </c>
      <c r="C42" s="23">
        <v>3.04E-2</v>
      </c>
      <c r="D42" s="23">
        <v>6.6000000000000003E-2</v>
      </c>
      <c r="E42" s="23">
        <v>6.7000000000000004E-2</v>
      </c>
      <c r="F42" s="23">
        <v>7.3999999999999996E-2</v>
      </c>
      <c r="G42" s="18"/>
      <c r="H42" s="18"/>
      <c r="I42" s="18"/>
      <c r="J42" s="18"/>
    </row>
    <row r="43" spans="1:10" ht="14.5" x14ac:dyDescent="0.35">
      <c r="A43" s="2"/>
      <c r="B43" s="17">
        <v>1996</v>
      </c>
      <c r="C43" s="23">
        <v>2.8299999999999999E-2</v>
      </c>
      <c r="D43" s="23">
        <v>6.0100000000000001E-2</v>
      </c>
      <c r="E43" s="23">
        <v>6.2199999999999998E-2</v>
      </c>
      <c r="F43" s="23">
        <v>7.2599999999999998E-2</v>
      </c>
      <c r="G43" s="18"/>
      <c r="H43" s="18"/>
      <c r="I43" s="18"/>
      <c r="J43" s="18"/>
    </row>
    <row r="44" spans="1:10" ht="14.5" x14ac:dyDescent="0.35">
      <c r="A44" s="2"/>
      <c r="B44" s="17">
        <v>1997</v>
      </c>
      <c r="C44" s="23">
        <v>2.47E-2</v>
      </c>
      <c r="D44" s="23">
        <v>6.1899999999999997E-2</v>
      </c>
      <c r="E44" s="23">
        <v>6.3500000000000001E-2</v>
      </c>
      <c r="F44" s="23">
        <v>7.1599999999999997E-2</v>
      </c>
      <c r="G44" s="18"/>
      <c r="H44" s="18"/>
      <c r="I44" s="18"/>
      <c r="J44" s="18"/>
    </row>
    <row r="45" spans="1:10" ht="14.5" x14ac:dyDescent="0.35">
      <c r="A45" s="2"/>
      <c r="B45" s="17">
        <v>1998</v>
      </c>
      <c r="C45" s="23">
        <v>1.66E-2</v>
      </c>
      <c r="D45" s="23">
        <v>6.0499999999999998E-2</v>
      </c>
      <c r="E45" s="23">
        <v>5.7000000000000002E-2</v>
      </c>
      <c r="F45" s="23">
        <v>5.9299999999999999E-2</v>
      </c>
      <c r="G45" s="18"/>
      <c r="H45" s="18"/>
      <c r="I45" s="18"/>
      <c r="J45" s="18"/>
    </row>
    <row r="46" spans="1:10" ht="14.5" x14ac:dyDescent="0.35">
      <c r="A46" s="2"/>
      <c r="B46" s="17">
        <v>1999</v>
      </c>
      <c r="C46" s="23">
        <v>1.89E-2</v>
      </c>
      <c r="D46" s="23">
        <v>5.6300000000000003E-2</v>
      </c>
      <c r="E46" s="23">
        <v>5.7299999999999997E-2</v>
      </c>
      <c r="F46" s="23">
        <v>6.3600000000000004E-2</v>
      </c>
      <c r="G46" s="18"/>
      <c r="H46" s="18"/>
      <c r="I46" s="18"/>
      <c r="J46" s="18"/>
    </row>
    <row r="47" spans="1:10" ht="14.5" x14ac:dyDescent="0.35">
      <c r="A47" s="2"/>
      <c r="B47" s="17">
        <v>2000</v>
      </c>
      <c r="C47" s="23">
        <v>2.9600000000000001E-2</v>
      </c>
      <c r="D47" s="23">
        <v>7.0499999999999993E-2</v>
      </c>
      <c r="E47" s="23">
        <v>6.8900000000000003E-2</v>
      </c>
      <c r="F47" s="23">
        <v>6.7900000000000002E-2</v>
      </c>
      <c r="G47" s="18"/>
      <c r="H47" s="18"/>
      <c r="I47" s="18"/>
      <c r="J47" s="18"/>
    </row>
    <row r="48" spans="1:10" ht="14.5" x14ac:dyDescent="0.35">
      <c r="A48" s="2"/>
      <c r="B48" s="17">
        <v>2001</v>
      </c>
      <c r="C48" s="23">
        <v>2.8199999999999999E-2</v>
      </c>
      <c r="D48" s="23">
        <v>4.3999999999999997E-2</v>
      </c>
      <c r="E48" s="23">
        <v>3.95E-2</v>
      </c>
      <c r="F48" s="23">
        <v>5.6599999999999998E-2</v>
      </c>
      <c r="G48" s="18"/>
      <c r="H48" s="18"/>
      <c r="I48" s="18"/>
      <c r="J48" s="18"/>
    </row>
    <row r="49" spans="1:10" ht="14.5" x14ac:dyDescent="0.35">
      <c r="A49" s="2"/>
      <c r="B49" s="17">
        <v>2002</v>
      </c>
      <c r="C49" s="23">
        <v>1.78E-2</v>
      </c>
      <c r="D49" s="23">
        <v>1.9199999999999998E-2</v>
      </c>
      <c r="E49" s="23">
        <v>2.2800000000000001E-2</v>
      </c>
      <c r="F49" s="23">
        <v>5.21E-2</v>
      </c>
      <c r="G49" s="18"/>
      <c r="H49" s="18"/>
      <c r="I49" s="18"/>
      <c r="J49" s="18"/>
    </row>
    <row r="50" spans="1:10" ht="14.5" x14ac:dyDescent="0.35">
      <c r="A50" s="2"/>
      <c r="B50" s="17">
        <v>2003</v>
      </c>
      <c r="C50" s="23">
        <f>AVERAGE(C49,C51)</f>
        <v>2.085E-2</v>
      </c>
      <c r="D50" s="23">
        <v>1.3100000000000001E-2</v>
      </c>
      <c r="E50" s="23">
        <v>1.43E-2</v>
      </c>
      <c r="F50" s="23">
        <v>4.5400000000000003E-2</v>
      </c>
      <c r="G50" s="18"/>
      <c r="H50" s="18"/>
      <c r="I50" s="18"/>
      <c r="J50" s="18"/>
    </row>
    <row r="51" spans="1:10" ht="14.5" x14ac:dyDescent="0.35">
      <c r="A51" s="2"/>
      <c r="B51" s="17">
        <v>2004</v>
      </c>
      <c r="C51" s="23">
        <v>2.3900000000000001E-2</v>
      </c>
      <c r="D51" s="23">
        <v>1.5599999999999999E-2</v>
      </c>
      <c r="E51" s="23">
        <v>2.1499999999999998E-2</v>
      </c>
      <c r="F51" s="23">
        <v>4.82E-2</v>
      </c>
      <c r="G51" s="18"/>
      <c r="H51" s="18"/>
      <c r="I51" s="18"/>
      <c r="J51" s="18"/>
    </row>
    <row r="52" spans="1:10" ht="14.5" x14ac:dyDescent="0.35">
      <c r="A52" s="2"/>
      <c r="B52" s="17">
        <v>2005</v>
      </c>
      <c r="C52" s="23">
        <v>2.81E-2</v>
      </c>
      <c r="D52" s="23">
        <v>3.6400000000000002E-2</v>
      </c>
      <c r="E52" s="23">
        <v>4.1000000000000002E-2</v>
      </c>
      <c r="F52" s="23">
        <v>4.8399999999999999E-2</v>
      </c>
      <c r="G52" s="18"/>
      <c r="H52" s="18"/>
      <c r="I52" s="18"/>
      <c r="J52" s="18"/>
    </row>
    <row r="53" spans="1:10" ht="14.5" x14ac:dyDescent="0.35">
      <c r="A53" s="2"/>
      <c r="B53" s="17">
        <v>2006</v>
      </c>
      <c r="C53" s="23">
        <v>2.7799999999999998E-2</v>
      </c>
      <c r="D53" s="23">
        <v>5.6000000000000001E-2</v>
      </c>
      <c r="E53" s="23">
        <v>5.57E-2</v>
      </c>
      <c r="F53" s="23">
        <v>5.4100000000000002E-2</v>
      </c>
      <c r="G53" s="18"/>
      <c r="H53" s="18"/>
      <c r="I53" s="18"/>
      <c r="J53" s="18"/>
    </row>
    <row r="54" spans="1:10" ht="14.5" x14ac:dyDescent="0.35">
      <c r="A54" s="2"/>
      <c r="B54" s="17">
        <v>2007</v>
      </c>
      <c r="C54" s="23">
        <v>2.6599999999999999E-2</v>
      </c>
      <c r="D54" s="23">
        <v>5.67E-2</v>
      </c>
      <c r="E54" s="23">
        <v>5.11E-2</v>
      </c>
      <c r="F54" s="23">
        <v>5.2299999999999999E-2</v>
      </c>
      <c r="G54" s="18"/>
      <c r="H54" s="18"/>
      <c r="I54" s="18"/>
      <c r="J54" s="18"/>
    </row>
    <row r="55" spans="1:10" ht="14.5" x14ac:dyDescent="0.35">
      <c r="A55" s="2"/>
      <c r="B55" s="17">
        <v>2008</v>
      </c>
      <c r="C55" s="23">
        <v>3.6999999999999998E-2</v>
      </c>
      <c r="D55" s="23">
        <v>2.2100000000000002E-2</v>
      </c>
      <c r="E55" s="23">
        <v>2.0899999999999998E-2</v>
      </c>
      <c r="F55" s="23">
        <v>4.1399999999999999E-2</v>
      </c>
      <c r="G55" s="18"/>
      <c r="H55" s="18"/>
      <c r="I55" s="18"/>
      <c r="J55" s="18"/>
    </row>
    <row r="56" spans="1:10" ht="14.5" x14ac:dyDescent="0.35">
      <c r="A56" s="2"/>
      <c r="B56" s="17">
        <v>2009</v>
      </c>
      <c r="C56" s="23">
        <v>8.0000000000000004E-4</v>
      </c>
      <c r="D56" s="23">
        <v>2.2000000000000001E-3</v>
      </c>
      <c r="E56" s="23">
        <v>5.7000000000000002E-3</v>
      </c>
      <c r="F56" s="23">
        <v>3.6999999999999998E-2</v>
      </c>
      <c r="G56" s="18"/>
      <c r="H56" s="18"/>
      <c r="I56" s="18"/>
      <c r="J56" s="18"/>
    </row>
    <row r="57" spans="1:10" ht="14.5" x14ac:dyDescent="0.35">
      <c r="A57" s="2"/>
      <c r="B57" s="17">
        <v>2010</v>
      </c>
      <c r="C57" s="23">
        <v>1.5100000000000001E-2</v>
      </c>
      <c r="D57" s="23">
        <v>2.3999999999999998E-3</v>
      </c>
      <c r="E57" s="23">
        <v>4.0000000000000001E-3</v>
      </c>
      <c r="F57" s="23">
        <v>3.6400000000000002E-2</v>
      </c>
      <c r="G57" s="18"/>
      <c r="H57" s="18"/>
      <c r="I57" s="18"/>
      <c r="J57" s="18"/>
    </row>
    <row r="58" spans="1:10" ht="14.5" x14ac:dyDescent="0.35">
      <c r="A58" s="2"/>
      <c r="B58" s="17">
        <v>2011</v>
      </c>
      <c r="C58" s="23">
        <v>0.03</v>
      </c>
      <c r="D58" s="23">
        <v>1.5E-3</v>
      </c>
      <c r="E58" s="23">
        <v>2.3999999999999998E-3</v>
      </c>
      <c r="F58" s="23">
        <v>3.1600000000000003E-2</v>
      </c>
      <c r="G58" s="18"/>
      <c r="H58" s="18"/>
      <c r="I58" s="18"/>
      <c r="J58" s="18"/>
    </row>
    <row r="59" spans="1:10" ht="14.5" x14ac:dyDescent="0.35">
      <c r="A59" s="2"/>
      <c r="B59" s="17">
        <v>2012</v>
      </c>
      <c r="C59" s="23">
        <v>2.2200000000000001E-2</v>
      </c>
      <c r="D59" s="23">
        <v>2E-3</v>
      </c>
      <c r="E59" s="23">
        <v>2.3999999999999998E-3</v>
      </c>
      <c r="F59" s="23">
        <v>2.06E-2</v>
      </c>
      <c r="G59" s="18"/>
      <c r="H59" s="18"/>
      <c r="I59" s="18"/>
      <c r="J59" s="18"/>
    </row>
    <row r="60" spans="1:10" ht="14.5" x14ac:dyDescent="0.35">
      <c r="A60" s="2"/>
      <c r="B60" s="17">
        <v>2013</v>
      </c>
      <c r="C60" s="23">
        <v>1.4E-2</v>
      </c>
      <c r="D60" s="23">
        <v>1.6000000000000001E-3</v>
      </c>
      <c r="E60" s="23">
        <v>1.9E-3</v>
      </c>
      <c r="F60" s="23">
        <v>2.6700000000000002E-2</v>
      </c>
      <c r="G60" s="18"/>
      <c r="H60" s="18"/>
      <c r="I60" s="18"/>
      <c r="J60" s="18"/>
    </row>
    <row r="61" spans="1:10" ht="14.5" x14ac:dyDescent="0.35">
      <c r="A61" s="2"/>
      <c r="B61" s="17">
        <v>2014</v>
      </c>
      <c r="C61" s="23">
        <v>1.11E-2</v>
      </c>
      <c r="D61" s="23">
        <v>1.4E-3</v>
      </c>
      <c r="E61" s="23">
        <v>1.8E-3</v>
      </c>
      <c r="F61" s="23">
        <v>2.8799999999999999E-2</v>
      </c>
      <c r="G61" s="18"/>
      <c r="H61" s="18"/>
      <c r="I61" s="18"/>
      <c r="J61" s="18"/>
    </row>
    <row r="62" spans="1:10" ht="14.5" x14ac:dyDescent="0.35">
      <c r="A62" s="2"/>
      <c r="B62" s="17">
        <v>2015</v>
      </c>
      <c r="C62" s="23">
        <v>1.4E-3</v>
      </c>
      <c r="D62" s="23">
        <v>1.9E-3</v>
      </c>
      <c r="E62" s="23">
        <v>4.0000000000000001E-3</v>
      </c>
      <c r="F62" s="23">
        <v>2.4299999999999999E-2</v>
      </c>
      <c r="G62" s="18"/>
      <c r="H62" s="18"/>
      <c r="I62" s="18"/>
      <c r="J62" s="18"/>
    </row>
    <row r="63" spans="1:10" ht="14.5" x14ac:dyDescent="0.35">
      <c r="A63" s="2"/>
      <c r="B63" s="17">
        <v>2016</v>
      </c>
      <c r="C63" s="23">
        <v>8.3000000000000001E-3</v>
      </c>
      <c r="D63" s="23">
        <v>4.7999999999999996E-3</v>
      </c>
      <c r="E63" s="23">
        <v>7.1999999999999998E-3</v>
      </c>
      <c r="F63" s="23">
        <v>2.1000000000000001E-2</v>
      </c>
      <c r="G63" s="18"/>
      <c r="H63" s="18"/>
      <c r="I63" s="18"/>
      <c r="J63" s="18"/>
    </row>
    <row r="64" spans="1:10" ht="14.5" x14ac:dyDescent="0.35">
      <c r="A64" s="2"/>
      <c r="B64" s="17">
        <v>2017</v>
      </c>
      <c r="C64" s="23">
        <v>1.83E-2</v>
      </c>
      <c r="D64" s="23">
        <v>1.1599999999999999E-2</v>
      </c>
      <c r="E64" s="23">
        <v>1.37E-2</v>
      </c>
      <c r="F64" s="23">
        <v>2.6499999999999999E-2</v>
      </c>
      <c r="G64" s="18"/>
      <c r="H64" s="18"/>
      <c r="I64" s="18"/>
      <c r="J64" s="18"/>
    </row>
    <row r="65" spans="1:10" ht="14.5" x14ac:dyDescent="0.35">
      <c r="A65" s="2"/>
      <c r="B65" s="17">
        <v>2018</v>
      </c>
      <c r="C65" s="23">
        <v>2.12E-2</v>
      </c>
      <c r="D65" s="23">
        <v>2.0799999999999999E-2</v>
      </c>
      <c r="E65" s="54">
        <f>AVERAGE(E66:E68,E53:E64)</f>
        <v>1.3353333333333337E-2</v>
      </c>
      <c r="F65" s="23">
        <v>3.3000000000000002E-2</v>
      </c>
      <c r="G65" s="18"/>
      <c r="H65" s="18"/>
      <c r="I65" s="18"/>
      <c r="J65" s="18"/>
    </row>
    <row r="66" spans="1:10" ht="14.5" x14ac:dyDescent="0.35">
      <c r="A66" s="2"/>
      <c r="B66" s="17">
        <v>2019</v>
      </c>
      <c r="C66" s="23">
        <v>1.7000000000000001E-2</v>
      </c>
      <c r="D66" s="23">
        <v>2.46E-2</v>
      </c>
      <c r="E66" s="23">
        <v>2.3400000000000001E-2</v>
      </c>
      <c r="F66" s="23">
        <v>2.4400000000000002E-2</v>
      </c>
      <c r="G66" s="18"/>
      <c r="H66" s="18"/>
      <c r="I66" s="18"/>
      <c r="J66" s="18"/>
    </row>
    <row r="67" spans="1:10" ht="14.5" x14ac:dyDescent="0.35">
      <c r="A67" s="2"/>
      <c r="B67" s="17">
        <v>2020</v>
      </c>
      <c r="C67" s="23">
        <v>8.9999999999999993E-3</v>
      </c>
      <c r="D67" s="23">
        <v>4.4999999999999997E-3</v>
      </c>
      <c r="E67" s="23">
        <v>4.4999999999999997E-3</v>
      </c>
      <c r="F67" s="23">
        <v>1.04E-2</v>
      </c>
      <c r="G67" s="18"/>
      <c r="H67" s="18"/>
      <c r="I67" s="18"/>
      <c r="J67" s="18"/>
    </row>
    <row r="68" spans="1:10" ht="14.5" x14ac:dyDescent="0.35">
      <c r="A68" s="2"/>
      <c r="B68" s="17">
        <v>2021</v>
      </c>
      <c r="C68" s="23">
        <v>3.8399999999999997E-2</v>
      </c>
      <c r="D68" s="23">
        <v>1.2999999999999999E-3</v>
      </c>
      <c r="E68" s="23">
        <v>1.6000000000000001E-3</v>
      </c>
      <c r="F68" s="23">
        <v>1.66E-2</v>
      </c>
      <c r="G68" s="18"/>
      <c r="H68" s="18"/>
      <c r="I68" s="18"/>
      <c r="J68" s="18"/>
    </row>
    <row r="69" spans="1:10" ht="14.5" x14ac:dyDescent="0.35">
      <c r="A69" s="2"/>
      <c r="B69" s="17"/>
      <c r="C69" s="4"/>
      <c r="D69" s="4"/>
      <c r="E69" s="4"/>
      <c r="F69" s="4"/>
      <c r="G69" s="18"/>
      <c r="H69" s="18"/>
      <c r="I69" s="18"/>
      <c r="J69" s="18"/>
    </row>
  </sheetData>
  <conditionalFormatting sqref="B9:F68">
    <cfRule type="expression" dxfId="5" priority="1">
      <formula>MOD(ROW(),3)=2</formula>
    </cfRule>
  </conditionalFormatting>
  <pageMargins left="0.7" right="0.7" top="0.75" bottom="0.75" header="0.3" footer="0.3"/>
  <pageSetup orientation="portrait" horizontalDpi="200" verticalDpi="20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FD849-5535-464E-AFD9-A2AE10887422}">
  <dimension ref="A1"/>
  <sheetViews>
    <sheetView workbookViewId="0"/>
  </sheetViews>
  <sheetFormatPr defaultColWidth="8.81640625" defaultRowHeight="14.5" x14ac:dyDescent="0.35"/>
  <sheetData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E1D03-7CA1-4A68-A356-415E773E12D9}">
  <dimension ref="B2:H49"/>
  <sheetViews>
    <sheetView tabSelected="1" topLeftCell="A24" zoomScaleNormal="100" workbookViewId="0">
      <selection activeCell="H30" sqref="H30"/>
    </sheetView>
  </sheetViews>
  <sheetFormatPr defaultColWidth="8.81640625" defaultRowHeight="14.5" x14ac:dyDescent="0.35"/>
  <cols>
    <col min="2" max="2" width="37.453125" bestFit="1" customWidth="1"/>
    <col min="3" max="5" width="14.81640625" bestFit="1" customWidth="1"/>
    <col min="6" max="7" width="13.81640625" bestFit="1" customWidth="1"/>
    <col min="8" max="8" width="12.453125" bestFit="1" customWidth="1"/>
    <col min="10" max="10" width="17.453125" bestFit="1" customWidth="1"/>
    <col min="11" max="11" width="31.453125" customWidth="1"/>
    <col min="12" max="12" width="19.453125" bestFit="1" customWidth="1"/>
  </cols>
  <sheetData>
    <row r="2" spans="2:4" x14ac:dyDescent="0.35">
      <c r="B2" s="1" t="s">
        <v>142</v>
      </c>
    </row>
    <row r="3" spans="2:4" x14ac:dyDescent="0.35">
      <c r="B3" s="26" t="s">
        <v>143</v>
      </c>
    </row>
    <row r="4" spans="2:4" x14ac:dyDescent="0.35">
      <c r="B4" s="26" t="s">
        <v>163</v>
      </c>
    </row>
    <row r="5" spans="2:4" x14ac:dyDescent="0.35">
      <c r="B5" s="26" t="s">
        <v>164</v>
      </c>
    </row>
    <row r="6" spans="2:4" x14ac:dyDescent="0.35">
      <c r="B6" s="26" t="s">
        <v>165</v>
      </c>
    </row>
    <row r="7" spans="2:4" x14ac:dyDescent="0.35">
      <c r="B7" s="26" t="s">
        <v>166</v>
      </c>
    </row>
    <row r="11" spans="2:4" x14ac:dyDescent="0.35">
      <c r="B11" s="1" t="s">
        <v>113</v>
      </c>
      <c r="C11" s="1" t="s">
        <v>115</v>
      </c>
      <c r="D11" s="1" t="s">
        <v>116</v>
      </c>
    </row>
    <row r="12" spans="2:4" x14ac:dyDescent="0.35">
      <c r="B12" t="s">
        <v>114</v>
      </c>
      <c r="C12" t="s">
        <v>144</v>
      </c>
    </row>
    <row r="13" spans="2:4" x14ac:dyDescent="0.35">
      <c r="B13" s="34" t="s">
        <v>112</v>
      </c>
      <c r="C13" s="34" t="s">
        <v>145</v>
      </c>
      <c r="D13" s="34" t="s">
        <v>147</v>
      </c>
    </row>
    <row r="14" spans="2:4" x14ac:dyDescent="0.35">
      <c r="B14" t="s">
        <v>149</v>
      </c>
      <c r="C14" t="s">
        <v>150</v>
      </c>
    </row>
    <row r="15" spans="2:4" x14ac:dyDescent="0.35">
      <c r="B15" s="30" t="s">
        <v>111</v>
      </c>
      <c r="C15" s="30" t="s">
        <v>118</v>
      </c>
      <c r="D15" t="s">
        <v>151</v>
      </c>
    </row>
    <row r="16" spans="2:4" x14ac:dyDescent="0.35">
      <c r="B16" t="s">
        <v>153</v>
      </c>
      <c r="C16" t="s">
        <v>154</v>
      </c>
    </row>
    <row r="17" spans="2:8" x14ac:dyDescent="0.35">
      <c r="B17" s="32" t="s">
        <v>161</v>
      </c>
      <c r="C17" s="32" t="s">
        <v>162</v>
      </c>
    </row>
    <row r="20" spans="2:8" ht="15" thickBot="1" x14ac:dyDescent="0.4">
      <c r="B20" s="1" t="s">
        <v>155</v>
      </c>
      <c r="C20" s="1" t="s">
        <v>1</v>
      </c>
      <c r="D20" s="1" t="s">
        <v>2</v>
      </c>
      <c r="E20" s="1" t="s">
        <v>3</v>
      </c>
      <c r="F20" s="1" t="s">
        <v>4</v>
      </c>
      <c r="G20" s="1" t="s">
        <v>5</v>
      </c>
      <c r="H20" s="1" t="s">
        <v>6</v>
      </c>
    </row>
    <row r="21" spans="2:8" ht="15" thickBot="1" x14ac:dyDescent="0.4">
      <c r="B21" s="72" t="s">
        <v>107</v>
      </c>
      <c r="C21" s="73">
        <v>1920</v>
      </c>
      <c r="D21" s="73">
        <v>1829</v>
      </c>
      <c r="E21" s="73">
        <v>1925</v>
      </c>
      <c r="F21" s="73">
        <v>1639</v>
      </c>
      <c r="G21" s="73">
        <v>1599</v>
      </c>
      <c r="H21" s="73">
        <v>1653</v>
      </c>
    </row>
    <row r="22" spans="2:8" x14ac:dyDescent="0.35">
      <c r="B22" s="30" t="s">
        <v>109</v>
      </c>
      <c r="C22" s="81">
        <f>'Demographic-Economic'!C9</f>
        <v>6406008</v>
      </c>
      <c r="D22" s="81">
        <f>'Demographic-Economic'!D9</f>
        <v>4386948</v>
      </c>
      <c r="E22" s="81">
        <f>'Demographic-Economic'!E9</f>
        <v>5019684</v>
      </c>
      <c r="F22" s="81">
        <f>'Demographic-Economic'!F9</f>
        <v>995544</v>
      </c>
      <c r="G22" s="81">
        <f>'Demographic-Economic'!G9</f>
        <v>1257096</v>
      </c>
      <c r="H22" s="81">
        <f>'Demographic-Economic'!H9</f>
        <v>313836</v>
      </c>
    </row>
    <row r="23" spans="2:8" x14ac:dyDescent="0.35">
      <c r="B23" t="s">
        <v>110</v>
      </c>
      <c r="C23">
        <f>AVERAGE('Demographic-Economic'!C9/'Demographic-Economic'!C10,'Demographic-Economic'!C10/'Demographic-Economic'!C11)</f>
        <v>1.0902381337583464</v>
      </c>
      <c r="D23">
        <f>AVERAGE('Demographic-Economic'!D9/'Demographic-Economic'!D10,'Demographic-Economic'!D10/'Demographic-Economic'!D11)</f>
        <v>1.1724899742383355</v>
      </c>
      <c r="E23">
        <f>AVERAGE('Demographic-Economic'!E9/'Demographic-Economic'!E10,'Demographic-Economic'!E10/'Demographic-Economic'!E11)</f>
        <v>1.0437430531869429</v>
      </c>
      <c r="F23">
        <f>AVERAGE('Demographic-Economic'!F9/'Demographic-Economic'!F10,'Demographic-Economic'!F10/'Demographic-Economic'!F11)</f>
        <v>0.94776845916417696</v>
      </c>
      <c r="G23">
        <f>AVERAGE('Demographic-Economic'!G9/'Demographic-Economic'!G10,'Demographic-Economic'!G10/'Demographic-Economic'!G11)</f>
        <v>0.9873791880419881</v>
      </c>
      <c r="H23">
        <f>AVERAGE('Demographic-Economic'!H9/'Demographic-Economic'!H10,'Demographic-Economic'!H10/'Demographic-Economic'!H11)</f>
        <v>0.98505971535708792</v>
      </c>
    </row>
    <row r="24" spans="2:8" x14ac:dyDescent="0.35">
      <c r="B24" t="s">
        <v>119</v>
      </c>
      <c r="C24">
        <f>SUM('Demographic-Economic'!C10:H10)/SUM('Demographic-Economic'!C11:H11)</f>
        <v>1.1322740438541039</v>
      </c>
      <c r="D24">
        <f>C24</f>
        <v>1.1322740438541039</v>
      </c>
      <c r="E24">
        <f t="shared" ref="E24:H24" si="0">D24</f>
        <v>1.1322740438541039</v>
      </c>
      <c r="F24">
        <f t="shared" si="0"/>
        <v>1.1322740438541039</v>
      </c>
      <c r="G24">
        <f t="shared" si="0"/>
        <v>1.1322740438541039</v>
      </c>
      <c r="H24">
        <f t="shared" si="0"/>
        <v>1.1322740438541039</v>
      </c>
    </row>
    <row r="25" spans="2:8" x14ac:dyDescent="0.35">
      <c r="B25" t="s">
        <v>120</v>
      </c>
      <c r="C25">
        <f>SUM('Demographic-Economic'!C9:H9)/SUM('Demographic-Economic'!C10:H10)</f>
        <v>1.0155469032838995</v>
      </c>
      <c r="D25">
        <f>C25</f>
        <v>1.0155469032838995</v>
      </c>
      <c r="E25">
        <f t="shared" ref="E25:H25" si="1">D25</f>
        <v>1.0155469032838995</v>
      </c>
      <c r="F25">
        <f t="shared" si="1"/>
        <v>1.0155469032838995</v>
      </c>
      <c r="G25">
        <f t="shared" si="1"/>
        <v>1.0155469032838995</v>
      </c>
      <c r="H25">
        <f t="shared" si="1"/>
        <v>1.0155469032838995</v>
      </c>
    </row>
    <row r="26" spans="2:8" x14ac:dyDescent="0.35">
      <c r="B26" t="s">
        <v>121</v>
      </c>
      <c r="C26">
        <f>AVERAGE(C24:C25)</f>
        <v>1.0739104735690017</v>
      </c>
      <c r="D26">
        <f>C26</f>
        <v>1.0739104735690017</v>
      </c>
      <c r="E26">
        <f t="shared" ref="E26:H26" si="2">D26</f>
        <v>1.0739104735690017</v>
      </c>
      <c r="F26">
        <f t="shared" si="2"/>
        <v>1.0739104735690017</v>
      </c>
      <c r="G26">
        <f t="shared" si="2"/>
        <v>1.0739104735690017</v>
      </c>
      <c r="H26">
        <f t="shared" si="2"/>
        <v>1.0739104735690017</v>
      </c>
    </row>
    <row r="29" spans="2:8" x14ac:dyDescent="0.35">
      <c r="B29" s="1" t="s">
        <v>156</v>
      </c>
      <c r="C29" t="s">
        <v>157</v>
      </c>
    </row>
    <row r="30" spans="2:8" x14ac:dyDescent="0.35">
      <c r="B30" s="34" t="s">
        <v>146</v>
      </c>
      <c r="C30" s="70">
        <v>0.01</v>
      </c>
    </row>
    <row r="31" spans="2:8" x14ac:dyDescent="0.35">
      <c r="B31" s="34" t="s">
        <v>148</v>
      </c>
      <c r="C31" s="50">
        <v>4000000</v>
      </c>
    </row>
    <row r="32" spans="2:8" x14ac:dyDescent="0.35">
      <c r="B32" s="30" t="s">
        <v>152</v>
      </c>
      <c r="C32" s="39">
        <v>1.6E-2</v>
      </c>
    </row>
    <row r="33" spans="2:8" x14ac:dyDescent="0.35">
      <c r="B33" s="30" t="s">
        <v>174</v>
      </c>
      <c r="C33" s="39">
        <v>1.6E-2</v>
      </c>
    </row>
    <row r="35" spans="2:8" x14ac:dyDescent="0.35">
      <c r="B35" s="1" t="s">
        <v>158</v>
      </c>
      <c r="C35" t="s">
        <v>160</v>
      </c>
      <c r="D35" t="s">
        <v>127</v>
      </c>
      <c r="E35" t="s">
        <v>128</v>
      </c>
    </row>
    <row r="36" spans="2:8" x14ac:dyDescent="0.35">
      <c r="B36" s="32" t="s">
        <v>159</v>
      </c>
      <c r="C36" s="32">
        <v>0</v>
      </c>
      <c r="D36" s="32">
        <v>1</v>
      </c>
      <c r="E36" s="32">
        <v>6</v>
      </c>
    </row>
    <row r="40" spans="2:8" x14ac:dyDescent="0.35">
      <c r="B40" s="1" t="s">
        <v>133</v>
      </c>
      <c r="C40" s="1" t="s">
        <v>1</v>
      </c>
      <c r="D40" s="1" t="s">
        <v>2</v>
      </c>
      <c r="E40" s="1" t="s">
        <v>3</v>
      </c>
      <c r="F40" s="1" t="s">
        <v>4</v>
      </c>
      <c r="G40" s="1" t="s">
        <v>5</v>
      </c>
      <c r="H40" s="1" t="s">
        <v>6</v>
      </c>
    </row>
    <row r="41" spans="2:8" x14ac:dyDescent="0.35">
      <c r="B41" s="74" t="s">
        <v>27</v>
      </c>
      <c r="C41" s="75">
        <f>'Demographic-Economic'!C27</f>
        <v>2.5499999999999998</v>
      </c>
      <c r="D41" s="75">
        <f>'Demographic-Economic'!D27</f>
        <v>2.4900000000000002</v>
      </c>
      <c r="E41" s="75">
        <f>'Demographic-Economic'!E27</f>
        <v>2.4700000000000002</v>
      </c>
      <c r="F41" s="75">
        <f>'Demographic-Economic'!F27</f>
        <v>2.5</v>
      </c>
      <c r="G41" s="75">
        <f>'Demographic-Economic'!G27</f>
        <v>2.5</v>
      </c>
      <c r="H41" s="75">
        <f>'Demographic-Economic'!H27</f>
        <v>2.65</v>
      </c>
    </row>
    <row r="42" spans="2:8" x14ac:dyDescent="0.35">
      <c r="B42" s="74" t="s">
        <v>28</v>
      </c>
      <c r="C42" s="76">
        <f>_xlfn.NUMBERVALUE(RIGHT('Demographic-Economic'!C28,7))</f>
        <v>82459</v>
      </c>
      <c r="D42" s="76">
        <f>_xlfn.NUMBERVALUE(RIGHT('Demographic-Economic'!D28,7))</f>
        <v>68123</v>
      </c>
      <c r="E42" s="76">
        <f>_xlfn.NUMBERVALUE(RIGHT('Demographic-Economic'!E28,7))</f>
        <v>71916</v>
      </c>
      <c r="F42" s="76">
        <f>_xlfn.NUMBERVALUE(RIGHT('Demographic-Economic'!F28,7))</f>
        <v>48615</v>
      </c>
      <c r="G42" s="76">
        <f>_xlfn.NUMBERVALUE(RIGHT('Demographic-Economic'!G28,7))</f>
        <v>61518</v>
      </c>
      <c r="H42" s="76">
        <f>_xlfn.NUMBERVALUE(RIGHT('Demographic-Economic'!H28,7))</f>
        <v>69340</v>
      </c>
    </row>
    <row r="43" spans="2:8" x14ac:dyDescent="0.35">
      <c r="B43" s="77" t="s">
        <v>134</v>
      </c>
      <c r="C43" s="78">
        <v>0.1</v>
      </c>
      <c r="D43" s="77"/>
      <c r="E43" s="77"/>
      <c r="F43" s="77"/>
      <c r="G43" s="77"/>
      <c r="H43" s="77"/>
    </row>
    <row r="44" spans="2:8" x14ac:dyDescent="0.35">
      <c r="B44" s="77" t="s">
        <v>135</v>
      </c>
      <c r="C44" s="79">
        <v>12</v>
      </c>
      <c r="D44" s="77"/>
      <c r="E44" s="77"/>
      <c r="F44" s="77"/>
      <c r="G44" s="77"/>
      <c r="H44" s="77"/>
    </row>
    <row r="45" spans="2:8" x14ac:dyDescent="0.35">
      <c r="B45" s="77" t="s">
        <v>136</v>
      </c>
      <c r="C45" s="80">
        <f>C42*$C$43/$C$44/C$41</f>
        <v>269.47385620915031</v>
      </c>
      <c r="D45" s="80">
        <f t="shared" ref="D45:H45" si="3">D42*$C$43/$C$44/D$41</f>
        <v>227.98862115127176</v>
      </c>
      <c r="E45" s="80">
        <f t="shared" si="3"/>
        <v>242.63157894736844</v>
      </c>
      <c r="F45" s="80">
        <f t="shared" si="3"/>
        <v>162.05000000000001</v>
      </c>
      <c r="G45" s="80">
        <f t="shared" si="3"/>
        <v>205.06</v>
      </c>
      <c r="H45" s="80">
        <f t="shared" si="3"/>
        <v>218.05031446540883</v>
      </c>
    </row>
    <row r="47" spans="2:8" x14ac:dyDescent="0.35">
      <c r="C47" t="s">
        <v>194</v>
      </c>
      <c r="D47" t="s">
        <v>195</v>
      </c>
    </row>
    <row r="48" spans="2:8" x14ac:dyDescent="0.35">
      <c r="B48" s="99" t="s">
        <v>192</v>
      </c>
      <c r="C48">
        <v>26.3825</v>
      </c>
      <c r="D48" s="110">
        <f>1/C48</f>
        <v>3.7903913579077041E-2</v>
      </c>
    </row>
    <row r="49" spans="2:4" x14ac:dyDescent="0.35">
      <c r="B49" s="99" t="s">
        <v>193</v>
      </c>
      <c r="C49">
        <v>-2.8902806999999999</v>
      </c>
      <c r="D49" s="110">
        <f>EXP(C49)</f>
        <v>5.5560614557892268E-2</v>
      </c>
    </row>
  </sheetData>
  <conditionalFormatting sqref="B41:B42">
    <cfRule type="expression" dxfId="4" priority="1">
      <formula>MOD(ROW(),3)=2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81E8A-21E0-4EA8-AFFD-232A2252CA12}">
  <dimension ref="A1:S131"/>
  <sheetViews>
    <sheetView workbookViewId="0">
      <selection activeCell="B4" sqref="B4"/>
    </sheetView>
  </sheetViews>
  <sheetFormatPr defaultColWidth="8.81640625" defaultRowHeight="14.5" x14ac:dyDescent="0.35"/>
  <cols>
    <col min="2" max="2" width="13.453125" style="30" bestFit="1" customWidth="1"/>
    <col min="3" max="4" width="14.453125" style="30" bestFit="1" customWidth="1"/>
    <col min="5" max="7" width="13.453125" style="30" bestFit="1" customWidth="1"/>
    <col min="8" max="9" width="14.453125" style="32" bestFit="1" customWidth="1"/>
    <col min="10" max="13" width="13.453125" style="32" bestFit="1" customWidth="1"/>
    <col min="14" max="17" width="16" style="34" bestFit="1" customWidth="1"/>
    <col min="18" max="19" width="14.453125" style="34" bestFit="1" customWidth="1"/>
  </cols>
  <sheetData>
    <row r="1" spans="1:19" x14ac:dyDescent="0.35">
      <c r="A1" t="s">
        <v>7</v>
      </c>
      <c r="D1" s="97">
        <v>0.95</v>
      </c>
    </row>
    <row r="2" spans="1:19" x14ac:dyDescent="0.35">
      <c r="A2" t="str">
        <f>'[1]Annual Cost 95%'!$B$1</f>
        <v>Low Emissions</v>
      </c>
      <c r="B2" s="31" t="s">
        <v>126</v>
      </c>
      <c r="H2" s="33" t="s">
        <v>127</v>
      </c>
      <c r="N2" s="35" t="s">
        <v>128</v>
      </c>
    </row>
    <row r="3" spans="1:19" x14ac:dyDescent="0.35">
      <c r="A3" s="1" t="s">
        <v>0</v>
      </c>
      <c r="B3" s="31" t="s">
        <v>1</v>
      </c>
      <c r="C3" s="31" t="s">
        <v>2</v>
      </c>
      <c r="D3" s="31" t="s">
        <v>3</v>
      </c>
      <c r="E3" s="31" t="s">
        <v>4</v>
      </c>
      <c r="F3" s="31" t="s">
        <v>5</v>
      </c>
      <c r="G3" s="31" t="s">
        <v>6</v>
      </c>
      <c r="H3" s="33" t="s">
        <v>1</v>
      </c>
      <c r="I3" s="33" t="s">
        <v>2</v>
      </c>
      <c r="J3" s="33" t="s">
        <v>3</v>
      </c>
      <c r="K3" s="33" t="s">
        <v>4</v>
      </c>
      <c r="L3" s="33" t="s">
        <v>5</v>
      </c>
      <c r="M3" s="33" t="s">
        <v>6</v>
      </c>
      <c r="N3" s="35" t="s">
        <v>1</v>
      </c>
      <c r="O3" s="35" t="s">
        <v>2</v>
      </c>
      <c r="P3" s="35" t="s">
        <v>3</v>
      </c>
      <c r="Q3" s="35" t="s">
        <v>4</v>
      </c>
      <c r="R3" s="35" t="s">
        <v>5</v>
      </c>
      <c r="S3" s="35" t="s">
        <v>6</v>
      </c>
    </row>
    <row r="4" spans="1:19" x14ac:dyDescent="0.35">
      <c r="A4">
        <v>2023</v>
      </c>
      <c r="B4" s="36">
        <f>'Total Property Damage 95%'!B4+Summary!AD4</f>
        <v>6674349.6537678214</v>
      </c>
      <c r="C4" s="36">
        <f>'Total Property Damage 95%'!C4+Summary!AE4</f>
        <v>8562828.4317718931</v>
      </c>
      <c r="D4" s="36">
        <f>'Total Property Damage 95%'!D4+Summary!AF4</f>
        <v>9028480.7331975549</v>
      </c>
      <c r="E4" s="36">
        <f>'Total Property Damage 95%'!E4+Summary!AG4</f>
        <v>5937066.8431771901</v>
      </c>
      <c r="F4" s="36">
        <f>'Total Property Damage 95%'!F4+Summary!AH4</f>
        <v>4941088.3095723009</v>
      </c>
      <c r="G4" s="36">
        <f>'Total Property Damage 95%'!G4+Summary!AI4</f>
        <v>2962066.0285132383</v>
      </c>
      <c r="H4" s="37">
        <f>'Total Property Damage 95%'!H4+Summary!AJ4</f>
        <v>13608648.287477598</v>
      </c>
      <c r="I4" s="37">
        <f>'Total Property Damage 95%'!I4+Summary!AK4</f>
        <v>14482780.919187553</v>
      </c>
      <c r="J4" s="37">
        <f>'Total Property Damage 95%'!J4+Summary!AL4</f>
        <v>9149612.7570875902</v>
      </c>
      <c r="K4" s="37">
        <f>'Total Property Damage 95%'!K4+Summary!AM4</f>
        <v>6773557.3555090753</v>
      </c>
      <c r="L4" s="37">
        <f>'Total Property Damage 95%'!L4+Summary!AN4</f>
        <v>6064995.40212241</v>
      </c>
      <c r="M4" s="37">
        <f>'Total Property Damage 95%'!M4+Summary!AO4</f>
        <v>2595234.6562807104</v>
      </c>
      <c r="N4" s="38">
        <f>'Total Property Damage 95%'!N4+Summary!AP4</f>
        <v>861224593.86070752</v>
      </c>
      <c r="O4" s="38">
        <f>'Total Property Damage 95%'!O4+Summary!AQ4</f>
        <v>1542820378.637187</v>
      </c>
      <c r="P4" s="38">
        <f>'Total Property Damage 95%'!P4+Summary!AR4</f>
        <v>1136904336.1739287</v>
      </c>
      <c r="Q4" s="38">
        <f>'Total Property Damage 95%'!Q4+Summary!AS4</f>
        <v>391665758.03177363</v>
      </c>
      <c r="R4" s="38">
        <f>'Total Property Damage 95%'!R4+Summary!AT4</f>
        <v>270808767.52543885</v>
      </c>
      <c r="S4" s="38">
        <f>'Total Property Damage 95%'!S4+Summary!AU4</f>
        <v>153438069.7787109</v>
      </c>
    </row>
    <row r="5" spans="1:19" x14ac:dyDescent="0.35">
      <c r="A5">
        <v>2024</v>
      </c>
      <c r="B5" s="36">
        <f>'Total Property Damage 95%'!B5+Summary!AD5</f>
        <v>6826982.3787433393</v>
      </c>
      <c r="C5" s="36">
        <f>'Total Property Damage 95%'!C5+Summary!AE5</f>
        <v>8758647.9355195556</v>
      </c>
      <c r="D5" s="36">
        <f>'Total Property Damage 95%'!D5+Summary!AF5</f>
        <v>9234949.0317109507</v>
      </c>
      <c r="E5" s="36">
        <f>'Total Property Damage 95%'!E5+Summary!AG5</f>
        <v>6072838.9764402956</v>
      </c>
      <c r="F5" s="36">
        <f>'Total Property Damage 95%'!F5+Summary!AH5</f>
        <v>5054083.8540309211</v>
      </c>
      <c r="G5" s="36">
        <f>'Total Property Damage 95%'!G5+Summary!AI5</f>
        <v>3029804.1952174897</v>
      </c>
      <c r="H5" s="37">
        <f>'Total Property Damage 95%'!H5+Summary!AJ5</f>
        <v>13611118.496467972</v>
      </c>
      <c r="I5" s="37">
        <f>'Total Property Damage 95%'!I5+Summary!AK5</f>
        <v>14485484.852931872</v>
      </c>
      <c r="J5" s="37">
        <f>'Total Property Damage 95%'!J5+Summary!AL5</f>
        <v>9151389.2055618595</v>
      </c>
      <c r="K5" s="37">
        <f>'Total Property Damage 95%'!K5+Summary!AM5</f>
        <v>6775110.8555589896</v>
      </c>
      <c r="L5" s="37">
        <f>'Total Property Damage 95%'!L5+Summary!AN5</f>
        <v>6066306.0785951708</v>
      </c>
      <c r="M5" s="37">
        <f>'Total Property Damage 95%'!M5+Summary!AO5</f>
        <v>2595771.9452055846</v>
      </c>
      <c r="N5" s="38">
        <f>'Total Property Damage 95%'!N5+Summary!AP5</f>
        <v>868464555.27476811</v>
      </c>
      <c r="O5" s="38">
        <f>'Total Property Damage 95%'!O5+Summary!AQ5</f>
        <v>1555831890.5449729</v>
      </c>
      <c r="P5" s="38">
        <f>'Total Property Damage 95%'!P5+Summary!AR5</f>
        <v>1146536247.4966619</v>
      </c>
      <c r="Q5" s="38">
        <f>'Total Property Damage 95%'!Q5+Summary!AS5</f>
        <v>395052788.95986605</v>
      </c>
      <c r="R5" s="38">
        <f>'Total Property Damage 95%'!R5+Summary!AT5</f>
        <v>273133050.57253581</v>
      </c>
      <c r="S5" s="38">
        <f>'Total Property Damage 95%'!S5+Summary!AU5</f>
        <v>154748036.00837871</v>
      </c>
    </row>
    <row r="6" spans="1:19" x14ac:dyDescent="0.35">
      <c r="A6">
        <v>2025</v>
      </c>
      <c r="B6" s="36">
        <f>'Total Property Damage 95%'!B6+Summary!AD6</f>
        <v>6983105.5934207719</v>
      </c>
      <c r="C6" s="36">
        <f>'Total Property Damage 95%'!C6+Summary!AE6</f>
        <v>8958945.5481483545</v>
      </c>
      <c r="D6" s="36">
        <f>'Total Property Damage 95%'!D6+Summary!AF6</f>
        <v>9446138.961642826</v>
      </c>
      <c r="E6" s="36">
        <f>'Total Property Damage 95%'!E6+Summary!AG6</f>
        <v>6211716.0220545242</v>
      </c>
      <c r="F6" s="36">
        <f>'Total Property Damage 95%'!F6+Summary!AH6</f>
        <v>5169663.4431913458</v>
      </c>
      <c r="G6" s="36">
        <f>'Total Property Damage 95%'!G6+Summary!AI6</f>
        <v>3099091.4358398388</v>
      </c>
      <c r="H6" s="37">
        <f>'Total Property Damage 95%'!H6+Summary!AJ6</f>
        <v>13613596.266019149</v>
      </c>
      <c r="I6" s="37">
        <f>'Total Property Damage 95%'!I6+Summary!AK6</f>
        <v>14488197.292628706</v>
      </c>
      <c r="J6" s="37">
        <f>'Total Property Damage 95%'!J6+Summary!AL6</f>
        <v>9153171.4456050638</v>
      </c>
      <c r="K6" s="37">
        <f>'Total Property Damage 95%'!K6+Summary!AM6</f>
        <v>6776670.1033564014</v>
      </c>
      <c r="L6" s="37">
        <f>'Total Property Damage 95%'!L6+Summary!AN6</f>
        <v>6067621.4095770027</v>
      </c>
      <c r="M6" s="37">
        <f>'Total Property Damage 95%'!M6+Summary!AO6</f>
        <v>2596311.0815279451</v>
      </c>
      <c r="N6" s="38">
        <f>'Total Property Damage 95%'!N6+Summary!AP6</f>
        <v>875767752.89811552</v>
      </c>
      <c r="O6" s="38">
        <f>'Total Property Damage 95%'!O6+Summary!AQ6</f>
        <v>1568957593.3726811</v>
      </c>
      <c r="P6" s="38">
        <f>'Total Property Damage 95%'!P6+Summary!AR6</f>
        <v>1156253259.2149138</v>
      </c>
      <c r="Q6" s="38">
        <f>'Total Property Damage 95%'!Q6+Summary!AS6</f>
        <v>398470637.1233393</v>
      </c>
      <c r="R6" s="38">
        <f>'Total Property Damage 95%'!R6+Summary!AT6</f>
        <v>275478257.78782803</v>
      </c>
      <c r="S6" s="38">
        <f>'Total Property Damage 95%'!S6+Summary!AU6</f>
        <v>156069706.13623071</v>
      </c>
    </row>
    <row r="7" spans="1:19" x14ac:dyDescent="0.35">
      <c r="A7">
        <v>2026</v>
      </c>
      <c r="B7" s="36">
        <f>'Total Property Damage 95%'!B7+Summary!AD7</f>
        <v>7142799.1202520933</v>
      </c>
      <c r="C7" s="36">
        <f>'Total Property Damage 95%'!C7+Summary!AE7</f>
        <v>9163823.6775327232</v>
      </c>
      <c r="D7" s="36">
        <f>'Total Property Damage 95%'!D7+Summary!AF7</f>
        <v>9662158.4998758938</v>
      </c>
      <c r="E7" s="36">
        <f>'Total Property Damage 95%'!E7+Summary!AG7</f>
        <v>6353768.9848754089</v>
      </c>
      <c r="F7" s="36">
        <f>'Total Property Damage 95%'!F7+Summary!AH7</f>
        <v>5287886.1704191854</v>
      </c>
      <c r="G7" s="36">
        <f>'Total Property Damage 95%'!G7+Summary!AI7</f>
        <v>3169963.1754607158</v>
      </c>
      <c r="H7" s="37">
        <f>'Total Property Damage 95%'!H7+Summary!AJ7</f>
        <v>13616081.641069541</v>
      </c>
      <c r="I7" s="37">
        <f>'Total Property Damage 95%'!I7+Summary!AK7</f>
        <v>14490918.288877498</v>
      </c>
      <c r="J7" s="37">
        <f>'Total Property Damage 95%'!J7+Summary!AL7</f>
        <v>9154959.5117055122</v>
      </c>
      <c r="K7" s="37">
        <f>'Total Property Damage 95%'!K7+Summary!AM7</f>
        <v>6778235.1332452232</v>
      </c>
      <c r="L7" s="37">
        <f>'Total Property Damage 95%'!L7+Summary!AN7</f>
        <v>6068941.4228502112</v>
      </c>
      <c r="M7" s="37">
        <f>'Total Property Damage 95%'!M7+Summary!AO7</f>
        <v>2596852.076265227</v>
      </c>
      <c r="N7" s="38">
        <f>'Total Property Damage 95%'!N7+Summary!AP7</f>
        <v>883134770.05010021</v>
      </c>
      <c r="O7" s="38">
        <f>'Total Property Damage 95%'!O7+Summary!AQ7</f>
        <v>1582198547.3090146</v>
      </c>
      <c r="P7" s="38">
        <f>'Total Property Damage 95%'!P7+Summary!AR7</f>
        <v>1166056168.5542059</v>
      </c>
      <c r="Q7" s="38">
        <f>'Total Property Damage 95%'!Q7+Summary!AS7</f>
        <v>401919602.30514079</v>
      </c>
      <c r="R7" s="38">
        <f>'Total Property Damage 95%'!R7+Summary!AT7</f>
        <v>277844590.01889527</v>
      </c>
      <c r="S7" s="38">
        <f>'Total Property Damage 95%'!S7+Summary!AU7</f>
        <v>157403191.4208779</v>
      </c>
    </row>
    <row r="8" spans="1:19" x14ac:dyDescent="0.35">
      <c r="A8">
        <v>2027</v>
      </c>
      <c r="B8" s="36">
        <f>'Total Property Damage 95%'!B8+Summary!AD8</f>
        <v>7306144.6071133269</v>
      </c>
      <c r="C8" s="36">
        <f>'Total Property Damage 95%'!C8+Summary!AE8</f>
        <v>9373387.0734670963</v>
      </c>
      <c r="D8" s="36">
        <f>'Total Property Damage 95%'!D8+Summary!AF8</f>
        <v>9883118.0925680269</v>
      </c>
      <c r="E8" s="36">
        <f>'Total Property Damage 95%'!E8+Summary!AG8</f>
        <v>6499070.4935368551</v>
      </c>
      <c r="F8" s="36">
        <f>'Total Property Damage 95%'!F8+Summary!AH8</f>
        <v>5408812.4804598652</v>
      </c>
      <c r="G8" s="36">
        <f>'Total Property Damage 95%'!G8+Summary!AI8</f>
        <v>3242455.6492809146</v>
      </c>
      <c r="H8" s="37">
        <f>'Total Property Damage 95%'!H8+Summary!AJ8</f>
        <v>13618574.66682864</v>
      </c>
      <c r="I8" s="37">
        <f>'Total Property Damage 95%'!I8+Summary!AK8</f>
        <v>14493647.892582908</v>
      </c>
      <c r="J8" s="37">
        <f>'Total Property Damage 95%'!J8+Summary!AL8</f>
        <v>9156753.4385595564</v>
      </c>
      <c r="K8" s="37">
        <f>'Total Property Damage 95%'!K8+Summary!AM8</f>
        <v>6779805.9797765464</v>
      </c>
      <c r="L8" s="37">
        <f>'Total Property Damage 95%'!L8+Summary!AN8</f>
        <v>6070266.1463646954</v>
      </c>
      <c r="M8" s="37">
        <f>'Total Property Damage 95%'!M8+Summary!AO8</f>
        <v>2597394.9405013234</v>
      </c>
      <c r="N8" s="38">
        <f>'Total Property Damage 95%'!N8+Summary!AP8</f>
        <v>890566195.82051396</v>
      </c>
      <c r="O8" s="38">
        <f>'Total Property Damage 95%'!O8+Summary!AQ8</f>
        <v>1595555823.1119328</v>
      </c>
      <c r="P8" s="38">
        <f>'Total Property Damage 95%'!P8+Summary!AR8</f>
        <v>1175945780.772028</v>
      </c>
      <c r="Q8" s="38">
        <f>'Total Property Damage 95%'!Q8+Summary!AS8</f>
        <v>405399987.43843442</v>
      </c>
      <c r="R8" s="38">
        <f>'Total Property Damage 95%'!R8+Summary!AT8</f>
        <v>280232250.19343555</v>
      </c>
      <c r="S8" s="38">
        <f>'Total Property Damage 95%'!S8+Summary!AU8</f>
        <v>158748604.26079014</v>
      </c>
    </row>
    <row r="9" spans="1:19" x14ac:dyDescent="0.35">
      <c r="A9">
        <v>2028</v>
      </c>
      <c r="B9" s="36">
        <f>'Total Property Damage 95%'!B9+Summary!AD9</f>
        <v>7473225.5690493509</v>
      </c>
      <c r="C9" s="36">
        <f>'Total Property Damage 95%'!C9+Summary!AE9</f>
        <v>9587742.8812222276</v>
      </c>
      <c r="D9" s="36">
        <f>'Total Property Damage 95%'!D9+Summary!AF9</f>
        <v>10109130.71162102</v>
      </c>
      <c r="E9" s="36">
        <f>'Total Property Damage 95%'!E9+Summary!AG9</f>
        <v>6647694.8375845961</v>
      </c>
      <c r="F9" s="36">
        <f>'Total Property Damage 95%'!F9+Summary!AH9</f>
        <v>5532504.2003427353</v>
      </c>
      <c r="G9" s="36">
        <f>'Total Property Damage 95%'!G9+Summary!AI9</f>
        <v>3316605.9211478704</v>
      </c>
      <c r="H9" s="37">
        <f>'Total Property Damage 95%'!H9+Summary!AJ9</f>
        <v>13621075.388778627</v>
      </c>
      <c r="I9" s="37">
        <f>'Total Property Damage 95%'!I9+Summary!AK9</f>
        <v>14496386.154956661</v>
      </c>
      <c r="J9" s="37">
        <f>'Total Property Damage 95%'!J9+Summary!AL9</f>
        <v>9158553.2610728387</v>
      </c>
      <c r="K9" s="37">
        <f>'Total Property Damage 95%'!K9+Summary!AM9</f>
        <v>6781382.6777098887</v>
      </c>
      <c r="L9" s="37">
        <f>'Total Property Damage 95%'!L9+Summary!AN9</f>
        <v>6071595.6082389588</v>
      </c>
      <c r="M9" s="37">
        <f>'Total Property Damage 95%'!M9+Summary!AO9</f>
        <v>2597939.6853869902</v>
      </c>
      <c r="N9" s="38">
        <f>'Total Property Damage 95%'!N9+Summary!AP9</f>
        <v>898062625.13131261</v>
      </c>
      <c r="O9" s="38">
        <f>'Total Property Damage 95%'!O9+Summary!AQ9</f>
        <v>1609030502.2226088</v>
      </c>
      <c r="P9" s="38">
        <f>'Total Property Damage 95%'!P9+Summary!AR9</f>
        <v>1185922909.245364</v>
      </c>
      <c r="Q9" s="38">
        <f>'Total Property Damage 95%'!Q9+Summary!AS9</f>
        <v>408912098.64234585</v>
      </c>
      <c r="R9" s="38">
        <f>'Total Property Damage 95%'!R9+Summary!AT9</f>
        <v>282641443.34254974</v>
      </c>
      <c r="S9" s="38">
        <f>'Total Property Damage 95%'!S9+Summary!AU9</f>
        <v>160106058.20692354</v>
      </c>
    </row>
    <row r="10" spans="1:19" x14ac:dyDescent="0.35">
      <c r="A10">
        <v>2029</v>
      </c>
      <c r="B10" s="36">
        <f>'Total Property Damage 95%'!B10+Summary!AD10</f>
        <v>7644127.4309733491</v>
      </c>
      <c r="C10" s="36">
        <f>'Total Property Damage 95%'!C10+Summary!AE10</f>
        <v>9807000.6963262726</v>
      </c>
      <c r="D10" s="36">
        <f>'Total Property Damage 95%'!D10+Summary!AF10</f>
        <v>10340311.912440691</v>
      </c>
      <c r="E10" s="36">
        <f>'Total Property Damage 95%'!E10+Summary!AG10</f>
        <v>6799718.0054588504</v>
      </c>
      <c r="F10" s="36">
        <f>'Total Property Damage 95%'!F10+Summary!AH10</f>
        <v>5659024.570991897</v>
      </c>
      <c r="G10" s="36">
        <f>'Total Property Damage 95%'!G10+Summary!AI10</f>
        <v>3392451.9025056139</v>
      </c>
      <c r="H10" s="37">
        <f>'Total Property Damage 95%'!H10+Summary!AJ10</f>
        <v>13623583.85267604</v>
      </c>
      <c r="I10" s="37">
        <f>'Total Property Damage 95%'!I10+Summary!AK10</f>
        <v>14499133.127519386</v>
      </c>
      <c r="J10" s="37">
        <f>'Total Property Damage 95%'!J10+Summary!AL10</f>
        <v>9160359.0143615585</v>
      </c>
      <c r="K10" s="37">
        <f>'Total Property Damage 95%'!K10+Summary!AM10</f>
        <v>6782965.2620144552</v>
      </c>
      <c r="L10" s="37">
        <f>'Total Property Damage 95%'!L10+Summary!AN10</f>
        <v>6072929.8367611207</v>
      </c>
      <c r="M10" s="37">
        <f>'Total Property Damage 95%'!M10+Summary!AO10</f>
        <v>2598486.3221402471</v>
      </c>
      <c r="N10" s="38">
        <f>'Total Property Damage 95%'!N10+Summary!AP10</f>
        <v>905624658.79904842</v>
      </c>
      <c r="O10" s="38">
        <f>'Total Property Damage 95%'!O10+Summary!AQ10</f>
        <v>1622623676.8807039</v>
      </c>
      <c r="P10" s="38">
        <f>'Total Property Damage 95%'!P10+Summary!AR10</f>
        <v>1195988375.5592442</v>
      </c>
      <c r="Q10" s="38">
        <f>'Total Property Damage 95%'!Q10+Summary!AS10</f>
        <v>412456245.25813991</v>
      </c>
      <c r="R10" s="38">
        <f>'Total Property Damage 95%'!R10+Summary!AT10</f>
        <v>285072376.62430477</v>
      </c>
      <c r="S10" s="38">
        <f>'Total Property Damage 95%'!S10+Summary!AU10</f>
        <v>161475667.97549853</v>
      </c>
    </row>
    <row r="11" spans="1:19" x14ac:dyDescent="0.35">
      <c r="A11">
        <v>2030</v>
      </c>
      <c r="B11" s="36">
        <f>'Total Property Damage 95%'!B11+Summary!AD11</f>
        <v>8670457.1221094523</v>
      </c>
      <c r="C11" s="36">
        <f>'Total Property Damage 95%'!C11+Summary!AE11</f>
        <v>11123725.997745072</v>
      </c>
      <c r="D11" s="36">
        <f>'Total Property Damage 95%'!D11+Summary!AF11</f>
        <v>11728641.610915499</v>
      </c>
      <c r="E11" s="36">
        <f>'Total Property Damage 95%'!E11+Summary!AG11</f>
        <v>7712674.0679229433</v>
      </c>
      <c r="F11" s="36">
        <f>'Total Property Damage 95%'!F11+Summary!AH11</f>
        <v>6418826.7841973063</v>
      </c>
      <c r="G11" s="36">
        <f>'Total Property Damage 95%'!G11+Summary!AI11</f>
        <v>3847935.4282229934</v>
      </c>
      <c r="H11" s="37">
        <f>'Total Property Damage 95%'!H11+Summary!AJ11</f>
        <v>15110047.320381997</v>
      </c>
      <c r="I11" s="37">
        <f>'Total Property Damage 95%'!I11+Summary!AK11</f>
        <v>16081213.645866644</v>
      </c>
      <c r="J11" s="37">
        <f>'Total Property Damage 95%'!J11+Summary!AL11</f>
        <v>10159974.775040397</v>
      </c>
      <c r="K11" s="37">
        <f>'Total Property Damage 95%'!K11+Summary!AM11</f>
        <v>7523423.9946571682</v>
      </c>
      <c r="L11" s="37">
        <f>'Total Property Damage 95%'!L11+Summary!AN11</f>
        <v>6735785.676970344</v>
      </c>
      <c r="M11" s="37">
        <f>'Total Property Damage 95%'!M11+Summary!AO11</f>
        <v>2882082.1402688879</v>
      </c>
      <c r="N11" s="38">
        <f>'Total Property Damage 95%'!N11+Summary!AP11</f>
        <v>1012710495.5166973</v>
      </c>
      <c r="O11" s="38">
        <f>'Total Property Damage 95%'!O11+Summary!AQ11</f>
        <v>1814541285.1432726</v>
      </c>
      <c r="P11" s="38">
        <f>'Total Property Damage 95%'!P11+Summary!AR11</f>
        <v>1337497729.3802805</v>
      </c>
      <c r="Q11" s="38">
        <f>'Total Property Damage 95%'!Q11+Summary!AS11</f>
        <v>461340687.23027438</v>
      </c>
      <c r="R11" s="38">
        <f>'Total Property Damage 95%'!R11+Summary!AT11</f>
        <v>318838129.85457498</v>
      </c>
      <c r="S11" s="38">
        <f>'Total Property Damage 95%'!S11+Summary!AU11</f>
        <v>180593512.44702652</v>
      </c>
    </row>
    <row r="12" spans="1:19" x14ac:dyDescent="0.35">
      <c r="A12">
        <v>2031</v>
      </c>
      <c r="B12" s="36">
        <f>'Total Property Damage 95%'!B12+Summary!AD12</f>
        <v>8868737.9383660387</v>
      </c>
      <c r="C12" s="36">
        <f>'Total Property Damage 95%'!C12+Summary!AE12</f>
        <v>11378109.525578136</v>
      </c>
      <c r="D12" s="36">
        <f>'Total Property Damage 95%'!D12+Summary!AF12</f>
        <v>11996858.684068788</v>
      </c>
      <c r="E12" s="36">
        <f>'Total Property Damage 95%'!E12+Summary!AG12</f>
        <v>7889051.7707558377</v>
      </c>
      <c r="F12" s="36">
        <f>'Total Property Damage 95%'!F12+Summary!AH12</f>
        <v>6565616.0706508262</v>
      </c>
      <c r="G12" s="36">
        <f>'Total Property Damage 95%'!G12+Summary!AI12</f>
        <v>3935932.1470655487</v>
      </c>
      <c r="H12" s="37">
        <f>'Total Property Damage 95%'!H12+Summary!AJ12</f>
        <v>15112846.291557876</v>
      </c>
      <c r="I12" s="37">
        <f>'Total Property Damage 95%'!I12+Summary!AK12</f>
        <v>16084279.267143045</v>
      </c>
      <c r="J12" s="37">
        <f>'Total Property Damage 95%'!J12+Summary!AL12</f>
        <v>10161990.454557661</v>
      </c>
      <c r="K12" s="37">
        <f>'Total Property Damage 95%'!K12+Summary!AM12</f>
        <v>7525192.1020517442</v>
      </c>
      <c r="L12" s="37">
        <f>'Total Property Damage 95%'!L12+Summary!AN12</f>
        <v>6737275.8757164944</v>
      </c>
      <c r="M12" s="37">
        <f>'Total Property Damage 95%'!M12+Summary!AO12</f>
        <v>2882692.5417904677</v>
      </c>
      <c r="N12" s="38">
        <f>'Total Property Damage 95%'!N12+Summary!AP12</f>
        <v>1021243593.8862686</v>
      </c>
      <c r="O12" s="38">
        <f>'Total Property Damage 95%'!O12+Summary!AQ12</f>
        <v>1829881303.9486845</v>
      </c>
      <c r="P12" s="38">
        <f>'Total Property Damage 95%'!P12+Summary!AR12</f>
        <v>1348858059.5161753</v>
      </c>
      <c r="Q12" s="38">
        <f>'Total Property Damage 95%'!Q12+Summary!AS12</f>
        <v>465342900.32417667</v>
      </c>
      <c r="R12" s="38">
        <f>'Total Property Damage 95%'!R12+Summary!AT12</f>
        <v>321582717.54758322</v>
      </c>
      <c r="S12" s="38">
        <f>'Total Property Damage 95%'!S12+Summary!AU12</f>
        <v>182139625.41163972</v>
      </c>
    </row>
    <row r="13" spans="1:19" x14ac:dyDescent="0.35">
      <c r="A13">
        <v>2032</v>
      </c>
      <c r="B13" s="36">
        <f>'Total Property Damage 95%'!B13+Summary!AD13</f>
        <v>9071553.1501616016</v>
      </c>
      <c r="C13" s="36">
        <f>'Total Property Damage 95%'!C13+Summary!AE13</f>
        <v>11638310.436835233</v>
      </c>
      <c r="D13" s="36">
        <f>'Total Property Damage 95%'!D13+Summary!AF13</f>
        <v>12271209.493823253</v>
      </c>
      <c r="E13" s="36">
        <f>'Total Property Damage 95%'!E13+Summary!AG13</f>
        <v>8069462.9765972402</v>
      </c>
      <c r="F13" s="36">
        <f>'Total Property Damage 95%'!F13+Summary!AH13</f>
        <v>6715762.215817309</v>
      </c>
      <c r="G13" s="36">
        <f>'Total Property Damage 95%'!G13+Summary!AI13</f>
        <v>4025941.2236182308</v>
      </c>
      <c r="H13" s="37">
        <f>'Total Property Damage 95%'!H13+Summary!AJ13</f>
        <v>15115654.001878818</v>
      </c>
      <c r="I13" s="37">
        <f>'Total Property Damage 95%'!I13+Summary!AK13</f>
        <v>16087354.720659971</v>
      </c>
      <c r="J13" s="37">
        <f>'Total Property Damage 95%'!J13+Summary!AL13</f>
        <v>10164012.82897667</v>
      </c>
      <c r="K13" s="37">
        <f>'Total Property Damage 95%'!K13+Summary!AM13</f>
        <v>7526966.8546131635</v>
      </c>
      <c r="L13" s="37">
        <f>'Total Property Damage 95%'!L13+Summary!AN13</f>
        <v>6738771.4554676609</v>
      </c>
      <c r="M13" s="37">
        <f>'Total Property Damage 95%'!M13+Summary!AO13</f>
        <v>2883305.0789842336</v>
      </c>
      <c r="N13" s="38">
        <f>'Total Property Damage 95%'!N13+Summary!AP13</f>
        <v>1029851479.9084467</v>
      </c>
      <c r="O13" s="38">
        <f>'Total Property Damage 95%'!O13+Summary!AQ13</f>
        <v>1845356429.7481315</v>
      </c>
      <c r="P13" s="38">
        <f>'Total Property Damage 95%'!P13+Summary!AR13</f>
        <v>1360319136.6939216</v>
      </c>
      <c r="Q13" s="38">
        <f>'Total Property Damage 95%'!Q13+Summary!AS13</f>
        <v>469381688.5757283</v>
      </c>
      <c r="R13" s="38">
        <f>'Total Property Damage 95%'!R13+Summary!AT13</f>
        <v>324352116.55058873</v>
      </c>
      <c r="S13" s="38">
        <f>'Total Property Damage 95%'!S13+Summary!AU13</f>
        <v>183699607.55099502</v>
      </c>
    </row>
    <row r="14" spans="1:19" x14ac:dyDescent="0.35">
      <c r="A14">
        <v>2033</v>
      </c>
      <c r="B14" s="36">
        <f>'Total Property Damage 95%'!B14+Summary!AD14</f>
        <v>9279006.452565046</v>
      </c>
      <c r="C14" s="36">
        <f>'Total Property Damage 95%'!C14+Summary!AE14</f>
        <v>11904461.766662907</v>
      </c>
      <c r="D14" s="36">
        <f>'Total Property Damage 95%'!D14+Summary!AF14</f>
        <v>12551834.309865119</v>
      </c>
      <c r="E14" s="36">
        <f>'Total Property Damage 95%'!E14+Summary!AG14</f>
        <v>8253999.9258282101</v>
      </c>
      <c r="F14" s="36">
        <f>'Total Property Damage 95%'!F14+Summary!AH14</f>
        <v>6869341.9862012537</v>
      </c>
      <c r="G14" s="36">
        <f>'Total Property Damage 95%'!G14+Summary!AI14</f>
        <v>4118008.6775918519</v>
      </c>
      <c r="H14" s="37">
        <f>'Total Property Damage 95%'!H14+Summary!AJ14</f>
        <v>15118470.503319826</v>
      </c>
      <c r="I14" s="37">
        <f>'Total Property Damage 95%'!I14+Summary!AK14</f>
        <v>16090440.064939901</v>
      </c>
      <c r="J14" s="37">
        <f>'Total Property Damage 95%'!J14+Summary!AL14</f>
        <v>10166041.938186066</v>
      </c>
      <c r="K14" s="37">
        <f>'Total Property Damage 95%'!K14+Summary!AM14</f>
        <v>7528748.2920631431</v>
      </c>
      <c r="L14" s="37">
        <f>'Total Property Damage 95%'!L14+Summary!AN14</f>
        <v>6740272.4483564664</v>
      </c>
      <c r="M14" s="37">
        <f>'Total Property Damage 95%'!M14+Summary!AO14</f>
        <v>2883919.7645927877</v>
      </c>
      <c r="N14" s="38">
        <f>'Total Property Damage 95%'!N14+Summary!AP14</f>
        <v>1038534846.6862085</v>
      </c>
      <c r="O14" s="38">
        <f>'Total Property Damage 95%'!O14+Summary!AQ14</f>
        <v>1860967922.9376748</v>
      </c>
      <c r="P14" s="38">
        <f>'Total Property Damage 95%'!P14+Summary!AR14</f>
        <v>1371881909.3860478</v>
      </c>
      <c r="Q14" s="38">
        <f>'Total Property Damage 95%'!Q14+Summary!AS14</f>
        <v>473457409.71811783</v>
      </c>
      <c r="R14" s="38">
        <f>'Total Property Damage 95%'!R14+Summary!AT14</f>
        <v>327146566.28419602</v>
      </c>
      <c r="S14" s="38">
        <f>'Total Property Damage 95%'!S14+Summary!AU14</f>
        <v>185273591.3882198</v>
      </c>
    </row>
    <row r="15" spans="1:19" x14ac:dyDescent="0.35">
      <c r="A15">
        <v>2034</v>
      </c>
      <c r="B15" s="36">
        <f>'Total Property Damage 95%'!B15+Summary!AD15</f>
        <v>9491203.9120015465</v>
      </c>
      <c r="C15" s="36">
        <f>'Total Property Damage 95%'!C15+Summary!AE15</f>
        <v>12176699.592529116</v>
      </c>
      <c r="D15" s="36">
        <f>'Total Property Damage 95%'!D15+Summary!AF15</f>
        <v>12838876.609645503</v>
      </c>
      <c r="E15" s="36">
        <f>'Total Property Damage 95%'!E15+Summary!AG15</f>
        <v>8442756.9682339337</v>
      </c>
      <c r="F15" s="36">
        <f>'Total Property Damage 95%'!F15+Summary!AH15</f>
        <v>7026433.9038461046</v>
      </c>
      <c r="G15" s="36">
        <f>'Total Property Damage 95%'!G15+Summary!AI15</f>
        <v>4212181.5811014613</v>
      </c>
      <c r="H15" s="37">
        <f>'Total Property Damage 95%'!H15+Summary!AJ15</f>
        <v>15121295.848169426</v>
      </c>
      <c r="I15" s="37">
        <f>'Total Property Damage 95%'!I15+Summary!AK15</f>
        <v>16093535.358858334</v>
      </c>
      <c r="J15" s="37">
        <f>'Total Property Damage 95%'!J15+Summary!AL15</f>
        <v>10168077.822315102</v>
      </c>
      <c r="K15" s="37">
        <f>'Total Property Damage 95%'!K15+Summary!AM15</f>
        <v>7530536.4543630183</v>
      </c>
      <c r="L15" s="37">
        <f>'Total Property Damage 95%'!L15+Summary!AN15</f>
        <v>6741778.8867093744</v>
      </c>
      <c r="M15" s="37">
        <f>'Total Property Damage 95%'!M15+Summary!AO15</f>
        <v>2884536.611435601</v>
      </c>
      <c r="N15" s="38">
        <f>'Total Property Damage 95%'!N15+Summary!AP15</f>
        <v>1047294394.2174225</v>
      </c>
      <c r="O15" s="38">
        <f>'Total Property Damage 95%'!O15+Summary!AQ15</f>
        <v>1876717056.5496857</v>
      </c>
      <c r="P15" s="38">
        <f>'Total Property Damage 95%'!P15+Summary!AR15</f>
        <v>1383547335.6755676</v>
      </c>
      <c r="Q15" s="38">
        <f>'Total Property Damage 95%'!Q15+Summary!AS15</f>
        <v>477570425.26559222</v>
      </c>
      <c r="R15" s="38">
        <f>'Total Property Damage 95%'!R15+Summary!AT15</f>
        <v>329966308.66304219</v>
      </c>
      <c r="S15" s="38">
        <f>'Total Property Damage 95%'!S15+Summary!AU15</f>
        <v>186861710.81202582</v>
      </c>
    </row>
    <row r="16" spans="1:19" x14ac:dyDescent="0.35">
      <c r="A16">
        <v>2035</v>
      </c>
      <c r="B16" s="36">
        <f>'Total Property Damage 95%'!B16+Summary!AD16</f>
        <v>9708254.0204820465</v>
      </c>
      <c r="C16" s="36">
        <f>'Total Property Damage 95%'!C16+Summary!AE16</f>
        <v>12455163.103796734</v>
      </c>
      <c r="D16" s="36">
        <f>'Total Property Damage 95%'!D16+Summary!AF16</f>
        <v>13132483.151737342</v>
      </c>
      <c r="E16" s="36">
        <f>'Total Property Damage 95%'!E16+Summary!AG16</f>
        <v>8635830.6112427507</v>
      </c>
      <c r="F16" s="36">
        <f>'Total Property Damage 95%'!F16+Summary!AH16</f>
        <v>7187118.2864808943</v>
      </c>
      <c r="G16" s="36">
        <f>'Total Property Damage 95%'!G16+Summary!AI16</f>
        <v>4308508.0827333117</v>
      </c>
      <c r="H16" s="37">
        <f>'Total Property Damage 95%'!H16+Summary!AJ16</f>
        <v>15124130.089031538</v>
      </c>
      <c r="I16" s="37">
        <f>'Total Property Damage 95%'!I16+Summary!AK16</f>
        <v>16096640.661645908</v>
      </c>
      <c r="J16" s="37">
        <f>'Total Property Damage 95%'!J16+Summary!AL16</f>
        <v>10170120.521735102</v>
      </c>
      <c r="K16" s="37">
        <f>'Total Property Damage 95%'!K16+Summary!AM16</f>
        <v>7532331.3817151934</v>
      </c>
      <c r="L16" s="37">
        <f>'Total Property Damage 95%'!L16+Summary!AN16</f>
        <v>6743290.8030478563</v>
      </c>
      <c r="M16" s="37">
        <f>'Total Property Damage 95%'!M16+Summary!AO16</f>
        <v>2885155.6324094753</v>
      </c>
      <c r="N16" s="38">
        <f>'Total Property Damage 95%'!N16+Summary!AP16</f>
        <v>1056130829.4690247</v>
      </c>
      <c r="O16" s="38">
        <f>'Total Property Damage 95%'!O16+Summary!AQ16</f>
        <v>1892605116.3898702</v>
      </c>
      <c r="P16" s="38">
        <f>'Total Property Damage 95%'!P16+Summary!AR16</f>
        <v>1395316383.3613033</v>
      </c>
      <c r="Q16" s="38">
        <f>'Total Property Damage 95%'!Q16+Summary!AS16</f>
        <v>481721100.55658758</v>
      </c>
      <c r="R16" s="38">
        <f>'Total Property Damage 95%'!R16+Summary!AT16</f>
        <v>332811588.12386781</v>
      </c>
      <c r="S16" s="38">
        <f>'Total Property Damage 95%'!S16+Summary!AU16</f>
        <v>188464101.09192193</v>
      </c>
    </row>
    <row r="17" spans="1:19" x14ac:dyDescent="0.35">
      <c r="A17">
        <v>2036</v>
      </c>
      <c r="B17" s="36">
        <f>'Total Property Damage 95%'!B17+Summary!AD17</f>
        <v>9930267.7510728911</v>
      </c>
      <c r="C17" s="36">
        <f>'Total Property Damage 95%'!C17+Summary!AE17</f>
        <v>12739994.672888089</v>
      </c>
      <c r="D17" s="36">
        <f>'Total Property Damage 95%'!D17+Summary!AF17</f>
        <v>13432804.050869917</v>
      </c>
      <c r="E17" s="36">
        <f>'Total Property Damage 95%'!E17+Summary!AG17</f>
        <v>8833319.5692683291</v>
      </c>
      <c r="F17" s="36">
        <f>'Total Property Damage 95%'!F17+Summary!AH17</f>
        <v>7351477.288584969</v>
      </c>
      <c r="G17" s="36">
        <f>'Total Property Damage 95%'!G17+Summary!AI17</f>
        <v>4407037.4321621945</v>
      </c>
      <c r="H17" s="37">
        <f>'Total Property Damage 95%'!H17+Summary!AJ17</f>
        <v>15126973.278827399</v>
      </c>
      <c r="I17" s="37">
        <f>'Total Property Damage 95%'!I17+Summary!AK17</f>
        <v>16099756.032890543</v>
      </c>
      <c r="J17" s="37">
        <f>'Total Property Damage 95%'!J17+Summary!AL17</f>
        <v>10172170.077060916</v>
      </c>
      <c r="K17" s="37">
        <f>'Total Property Damage 95%'!K17+Summary!AM17</f>
        <v>7534133.114564593</v>
      </c>
      <c r="L17" s="37">
        <f>'Total Property Damage 95%'!L17+Summary!AN17</f>
        <v>6744808.2300895602</v>
      </c>
      <c r="M17" s="37">
        <f>'Total Property Damage 95%'!M17+Summary!AO17</f>
        <v>2885776.8404890103</v>
      </c>
      <c r="N17" s="38">
        <f>'Total Property Damage 95%'!N17+Summary!AP17</f>
        <v>1065044866.4520537</v>
      </c>
      <c r="O17" s="38">
        <f>'Total Property Damage 95%'!O17+Summary!AQ17</f>
        <v>1908633401.1758919</v>
      </c>
      <c r="P17" s="38">
        <f>'Total Property Damage 95%'!P17+Summary!AR17</f>
        <v>1407190030.0644505</v>
      </c>
      <c r="Q17" s="38">
        <f>'Total Property Damage 95%'!Q17+Summary!AS17</f>
        <v>485909804.79738641</v>
      </c>
      <c r="R17" s="38">
        <f>'Total Property Damage 95%'!R17+Summary!AT17</f>
        <v>335682651.65392548</v>
      </c>
      <c r="S17" s="38">
        <f>'Total Property Damage 95%'!S17+Summary!AU17</f>
        <v>190080898.89360821</v>
      </c>
    </row>
    <row r="18" spans="1:19" x14ac:dyDescent="0.35">
      <c r="A18">
        <v>2037</v>
      </c>
      <c r="B18" s="36">
        <f>'Total Property Damage 95%'!B18+Summary!AD18</f>
        <v>10157358.614633976</v>
      </c>
      <c r="C18" s="36">
        <f>'Total Property Damage 95%'!C18+Summary!AE18</f>
        <v>13031339.928076923</v>
      </c>
      <c r="D18" s="36">
        <f>'Total Property Damage 95%'!D18+Summary!AF18</f>
        <v>13739992.854679292</v>
      </c>
      <c r="E18" s="36">
        <f>'Total Property Damage 95%'!E18+Summary!AG18</f>
        <v>9035324.8141802233</v>
      </c>
      <c r="F18" s="36">
        <f>'Total Property Damage 95%'!F18+Summary!AH18</f>
        <v>7519594.9433918186</v>
      </c>
      <c r="G18" s="36">
        <f>'Total Property Damage 95%'!G18+Summary!AI18</f>
        <v>4507820.0053317454</v>
      </c>
      <c r="H18" s="37">
        <f>'Total Property Damage 95%'!H18+Summary!AJ18</f>
        <v>15129825.470797468</v>
      </c>
      <c r="I18" s="37">
        <f>'Total Property Damage 95%'!I18+Summary!AK18</f>
        <v>16102881.532539608</v>
      </c>
      <c r="J18" s="37">
        <f>'Total Property Damage 95%'!J18+Summary!AL18</f>
        <v>10174226.529152391</v>
      </c>
      <c r="K18" s="37">
        <f>'Total Property Damage 95%'!K18+Summary!AM18</f>
        <v>7535941.6936001256</v>
      </c>
      <c r="L18" s="37">
        <f>'Total Property Damage 95%'!L18+Summary!AN18</f>
        <v>6746331.2007495072</v>
      </c>
      <c r="M18" s="37">
        <f>'Total Property Damage 95%'!M18+Summary!AO18</f>
        <v>2886400.248727073</v>
      </c>
      <c r="N18" s="38">
        <f>'Total Property Damage 95%'!N18+Summary!AP18</f>
        <v>1074037226.2975562</v>
      </c>
      <c r="O18" s="38">
        <f>'Total Property Damage 95%'!O18+Summary!AQ18</f>
        <v>1924803222.6776175</v>
      </c>
      <c r="P18" s="38">
        <f>'Total Property Damage 95%'!P18+Summary!AR18</f>
        <v>1419169263.3363998</v>
      </c>
      <c r="Q18" s="38">
        <f>'Total Property Damage 95%'!Q18+Summary!AS18</f>
        <v>490136911.10630518</v>
      </c>
      <c r="R18" s="38">
        <f>'Total Property Damage 95%'!R18+Summary!AT18</f>
        <v>338579748.8197307</v>
      </c>
      <c r="S18" s="38">
        <f>'Total Property Damage 95%'!S18+Summary!AU18</f>
        <v>191712242.29455474</v>
      </c>
    </row>
    <row r="19" spans="1:19" x14ac:dyDescent="0.35">
      <c r="A19">
        <v>2038</v>
      </c>
      <c r="B19" s="36">
        <f>'Total Property Damage 95%'!B19+Summary!AD19</f>
        <v>10389642.71785442</v>
      </c>
      <c r="C19" s="36">
        <f>'Total Property Damage 95%'!C19+Summary!AE19</f>
        <v>13329347.827945011</v>
      </c>
      <c r="D19" s="36">
        <f>'Total Property Damage 95%'!D19+Summary!AF19</f>
        <v>14054206.622213924</v>
      </c>
      <c r="E19" s="36">
        <f>'Total Property Damage 95%'!E19+Summary!AG19</f>
        <v>9241949.6269286424</v>
      </c>
      <c r="F19" s="36">
        <f>'Total Property Damage 95%'!F19+Summary!AH19</f>
        <v>7691557.205853465</v>
      </c>
      <c r="G19" s="36">
        <f>'Total Property Damage 95%'!G19+Summary!AI19</f>
        <v>4610907.3302105861</v>
      </c>
      <c r="H19" s="37">
        <f>'Total Property Damage 95%'!H19+Summary!AJ19</f>
        <v>15132686.718503354</v>
      </c>
      <c r="I19" s="37">
        <f>'Total Property Damage 95%'!I19+Summary!AK19</f>
        <v>16106017.220902076</v>
      </c>
      <c r="J19" s="37">
        <f>'Total Property Damage 95%'!J19+Summary!AL19</f>
        <v>10176289.919115851</v>
      </c>
      <c r="K19" s="37">
        <f>'Total Property Damage 95%'!K19+Summary!AM19</f>
        <v>7537757.1597561566</v>
      </c>
      <c r="L19" s="37">
        <f>'Total Property Damage 95%'!L19+Summary!AN19</f>
        <v>6747859.748141272</v>
      </c>
      <c r="M19" s="37">
        <f>'Total Property Damage 95%'!M19+Summary!AO19</f>
        <v>2887025.8702552696</v>
      </c>
      <c r="N19" s="38">
        <f>'Total Property Damage 95%'!N19+Summary!AP19</f>
        <v>1083108637.3333735</v>
      </c>
      <c r="O19" s="38">
        <f>'Total Property Damage 95%'!O19+Summary!AQ19</f>
        <v>1941115905.8589945</v>
      </c>
      <c r="P19" s="38">
        <f>'Total Property Damage 95%'!P19+Summary!AR19</f>
        <v>1431255080.7678263</v>
      </c>
      <c r="Q19" s="38">
        <f>'Total Property Damage 95%'!Q19+Summary!AS19</f>
        <v>494402796.55842084</v>
      </c>
      <c r="R19" s="38">
        <f>'Total Property Damage 95%'!R19+Summary!AT19</f>
        <v>341503131.79615915</v>
      </c>
      <c r="S19" s="38">
        <f>'Total Property Damage 95%'!S19+Summary!AU19</f>
        <v>193358270.7997655</v>
      </c>
    </row>
    <row r="20" spans="1:19" x14ac:dyDescent="0.35">
      <c r="A20">
        <v>2039</v>
      </c>
      <c r="B20" s="36">
        <f>'Total Property Damage 95%'!B20+Summary!AD20</f>
        <v>10627238.82261542</v>
      </c>
      <c r="C20" s="36">
        <f>'Total Property Damage 95%'!C20+Summary!AE20</f>
        <v>13634170.737541489</v>
      </c>
      <c r="D20" s="36">
        <f>'Total Property Damage 95%'!D20+Summary!AF20</f>
        <v>14375606.004235588</v>
      </c>
      <c r="E20" s="36">
        <f>'Total Property Damage 95%'!E20+Summary!AG20</f>
        <v>9453299.6503497642</v>
      </c>
      <c r="F20" s="36">
        <f>'Total Property Damage 95%'!F20+Summary!AH20</f>
        <v>7867451.9965873836</v>
      </c>
      <c r="G20" s="36">
        <f>'Total Property Damage 95%'!G20+Summary!AI20</f>
        <v>4716352.113137464</v>
      </c>
      <c r="H20" s="37">
        <f>'Total Property Damage 95%'!H20+Summary!AJ20</f>
        <v>15135557.075829744</v>
      </c>
      <c r="I20" s="37">
        <f>'Total Property Damage 95%'!I20+Summary!AK20</f>
        <v>16109163.158650715</v>
      </c>
      <c r="J20" s="37">
        <f>'Total Property Damage 95%'!J20+Summary!AL20</f>
        <v>10178360.288305579</v>
      </c>
      <c r="K20" s="37">
        <f>'Total Property Damage 95%'!K20+Summary!AM20</f>
        <v>7539579.5542139877</v>
      </c>
      <c r="L20" s="37">
        <f>'Total Property Damage 95%'!L20+Summary!AN20</f>
        <v>6749393.9055781858</v>
      </c>
      <c r="M20" s="37">
        <f>'Total Property Damage 95%'!M20+Summary!AO20</f>
        <v>2887653.7182844207</v>
      </c>
      <c r="N20" s="38">
        <f>'Total Property Damage 95%'!N20+Summary!AP20</f>
        <v>1092259835.1618209</v>
      </c>
      <c r="O20" s="38">
        <f>'Total Property Damage 95%'!O20+Summary!AQ20</f>
        <v>1957572789.0215952</v>
      </c>
      <c r="P20" s="38">
        <f>'Total Property Damage 95%'!P20+Summary!AR20</f>
        <v>1443448490.0990725</v>
      </c>
      <c r="Q20" s="38">
        <f>'Total Property Damage 95%'!Q20+Summary!AS20</f>
        <v>498707842.23084259</v>
      </c>
      <c r="R20" s="38">
        <f>'Total Property Damage 95%'!R20+Summary!AT20</f>
        <v>344453055.3958956</v>
      </c>
      <c r="S20" s="38">
        <f>'Total Property Damage 95%'!S20+Summary!AU20</f>
        <v>195019125.357732</v>
      </c>
    </row>
    <row r="21" spans="1:19" x14ac:dyDescent="0.35">
      <c r="A21">
        <v>2040</v>
      </c>
      <c r="B21" s="36">
        <f>'Total Property Damage 95%'!B21+Summary!AD21</f>
        <v>11668798.784437073</v>
      </c>
      <c r="C21" s="36">
        <f>'Total Property Damage 95%'!C21+Summary!AE21</f>
        <v>14970435.649801051</v>
      </c>
      <c r="D21" s="36">
        <f>'Total Property Damage 95%'!D21+Summary!AF21</f>
        <v>15784537.890575731</v>
      </c>
      <c r="E21" s="36">
        <f>'Total Property Damage 95%'!E21+Summary!AG21</f>
        <v>10379803.569877164</v>
      </c>
      <c r="F21" s="36">
        <f>'Total Property Damage 95%'!F21+Summary!AH21</f>
        <v>8638529.3326646555</v>
      </c>
      <c r="G21" s="36">
        <f>'Total Property Damage 95%'!G21+Summary!AI21</f>
        <v>5178594.8093722668</v>
      </c>
      <c r="H21" s="37">
        <f>'Total Property Damage 95%'!H21+Summary!AJ21</f>
        <v>16250506.790811222</v>
      </c>
      <c r="I21" s="37">
        <f>'Total Property Damage 95%'!I21+Summary!AK21</f>
        <v>17295931.073122885</v>
      </c>
      <c r="J21" s="37">
        <f>'Total Property Damage 95%'!J21+Summary!AL21</f>
        <v>10928293.061516659</v>
      </c>
      <c r="K21" s="37">
        <f>'Total Property Damage 95%'!K21+Summary!AM21</f>
        <v>8095401.1370760985</v>
      </c>
      <c r="L21" s="37">
        <f>'Total Property Damage 95%'!L21+Summary!AN21</f>
        <v>7246857.5826941887</v>
      </c>
      <c r="M21" s="37">
        <f>'Total Property Damage 95%'!M21+Summary!AO21</f>
        <v>3100457.2568770838</v>
      </c>
      <c r="N21" s="38">
        <f>'Total Property Damage 95%'!N21+Summary!AP21</f>
        <v>1182407179.6068301</v>
      </c>
      <c r="O21" s="38">
        <f>'Total Property Damage 95%'!O21+Summary!AQ21</f>
        <v>2119198219.5463004</v>
      </c>
      <c r="P21" s="38">
        <f>'Total Property Damage 95%'!P21+Summary!AR21</f>
        <v>1562690003.42698</v>
      </c>
      <c r="Q21" s="38">
        <f>'Total Property Damage 95%'!Q21+Summary!AS21</f>
        <v>540006686.30912805</v>
      </c>
      <c r="R21" s="38">
        <f>'Total Property Damage 95%'!R21+Summary!AT21</f>
        <v>372951983.24542475</v>
      </c>
      <c r="S21" s="38">
        <f>'Total Property Damage 95%'!S21+Summary!AU21</f>
        <v>211144167.61821604</v>
      </c>
    </row>
    <row r="22" spans="1:19" x14ac:dyDescent="0.35">
      <c r="A22">
        <v>2041</v>
      </c>
      <c r="B22" s="36">
        <f>'Total Property Damage 95%'!B22+Summary!AD22</f>
        <v>11935647.338685982</v>
      </c>
      <c r="C22" s="36">
        <f>'Total Property Damage 95%'!C22+Summary!AE22</f>
        <v>15312787.864748295</v>
      </c>
      <c r="D22" s="36">
        <f>'Total Property Damage 95%'!D22+Summary!AF22</f>
        <v>16145507.446517084</v>
      </c>
      <c r="E22" s="36">
        <f>'Total Property Damage 95%'!E22+Summary!AG22</f>
        <v>10617174.667552067</v>
      </c>
      <c r="F22" s="36">
        <f>'Total Property Damage 95%'!F22+Summary!AH22</f>
        <v>8836080.0065465979</v>
      </c>
      <c r="G22" s="36">
        <f>'Total Property Damage 95%'!G22+Summary!AI22</f>
        <v>5297021.7840292444</v>
      </c>
      <c r="H22" s="37">
        <f>'Total Property Damage 95%'!H22+Summary!AJ22</f>
        <v>16253607.737262608</v>
      </c>
      <c r="I22" s="37">
        <f>'Total Property Damage 95%'!I22+Summary!AK22</f>
        <v>17299330.313168079</v>
      </c>
      <c r="J22" s="37">
        <f>'Total Property Damage 95%'!J22+Summary!AL22</f>
        <v>10930530.638205102</v>
      </c>
      <c r="K22" s="37">
        <f>'Total Property Damage 95%'!K22+Summary!AM22</f>
        <v>8097372.4129060637</v>
      </c>
      <c r="L22" s="37">
        <f>'Total Property Damage 95%'!L22+Summary!AN22</f>
        <v>7248516.5918658031</v>
      </c>
      <c r="M22" s="37">
        <f>'Total Property Damage 95%'!M22+Summary!AO22</f>
        <v>3101136.0496552419</v>
      </c>
      <c r="N22" s="38">
        <f>'Total Property Damage 95%'!N22+Summary!AP22</f>
        <v>1192404321.2603326</v>
      </c>
      <c r="O22" s="38">
        <f>'Total Property Damage 95%'!O22+Summary!AQ22</f>
        <v>2137177979.769886</v>
      </c>
      <c r="P22" s="38">
        <f>'Total Property Damage 95%'!P22+Summary!AR22</f>
        <v>1576013421.8238683</v>
      </c>
      <c r="Q22" s="38">
        <f>'Total Property Damage 95%'!Q22+Summary!AS22</f>
        <v>544713299.32633555</v>
      </c>
      <c r="R22" s="38">
        <f>'Total Property Damage 95%'!R22+Summary!AT22</f>
        <v>376176421.03541481</v>
      </c>
      <c r="S22" s="38">
        <f>'Total Property Damage 95%'!S22+Summary!AU22</f>
        <v>212959319.16550142</v>
      </c>
    </row>
    <row r="23" spans="1:19" x14ac:dyDescent="0.35">
      <c r="A23">
        <v>2042</v>
      </c>
      <c r="B23" s="36">
        <f>'Total Property Damage 95%'!B23+Summary!AD23</f>
        <v>12208598.333487701</v>
      </c>
      <c r="C23" s="36">
        <f>'Total Property Damage 95%'!C23+Summary!AE23</f>
        <v>15662969.179784607</v>
      </c>
      <c r="D23" s="36">
        <f>'Total Property Damage 95%'!D23+Summary!AF23</f>
        <v>16514731.854213983</v>
      </c>
      <c r="E23" s="36">
        <f>'Total Property Damage 95%'!E23+Summary!AG23</f>
        <v>10859974.098974526</v>
      </c>
      <c r="F23" s="36">
        <f>'Total Property Damage 95%'!F23+Summary!AH23</f>
        <v>9038148.3786672503</v>
      </c>
      <c r="G23" s="36">
        <f>'Total Property Damage 95%'!G23+Summary!AI23</f>
        <v>5418157.0123424102</v>
      </c>
      <c r="H23" s="37">
        <f>'Total Property Damage 95%'!H23+Summary!AJ23</f>
        <v>16256718.638158722</v>
      </c>
      <c r="I23" s="37">
        <f>'Total Property Damage 95%'!I23+Summary!AK23</f>
        <v>17302740.753275882</v>
      </c>
      <c r="J23" s="37">
        <f>'Total Property Damage 95%'!J23+Summary!AL23</f>
        <v>10932775.841603763</v>
      </c>
      <c r="K23" s="37">
        <f>'Total Property Damage 95%'!K23+Summary!AM23</f>
        <v>8099351.2602171246</v>
      </c>
      <c r="L23" s="37">
        <f>'Total Property Damage 95%'!L23+Summary!AN23</f>
        <v>7250181.7317778589</v>
      </c>
      <c r="M23" s="37">
        <f>'Total Property Damage 95%'!M23+Summary!AO23</f>
        <v>3101817.2755524209</v>
      </c>
      <c r="N23" s="38">
        <f>'Total Property Damage 95%'!N23+Summary!AP23</f>
        <v>1202489527.4683013</v>
      </c>
      <c r="O23" s="38">
        <f>'Total Property Damage 95%'!O23+Summary!AQ23</f>
        <v>2155316930.2236857</v>
      </c>
      <c r="P23" s="38">
        <f>'Total Property Damage 95%'!P23+Summary!AR23</f>
        <v>1589455647.710597</v>
      </c>
      <c r="Q23" s="38">
        <f>'Total Property Damage 95%'!Q23+Summary!AS23</f>
        <v>549463202.75948453</v>
      </c>
      <c r="R23" s="38">
        <f>'Total Property Damage 95%'!R23+Summary!AT23</f>
        <v>379430187.02909577</v>
      </c>
      <c r="S23" s="38">
        <f>'Total Property Damage 95%'!S23+Summary!AU23</f>
        <v>214790849.2672233</v>
      </c>
    </row>
    <row r="24" spans="1:19" x14ac:dyDescent="0.35">
      <c r="A24">
        <v>2043</v>
      </c>
      <c r="B24" s="36">
        <f>'Total Property Damage 95%'!B24+Summary!AD24</f>
        <v>12487791.322833089</v>
      </c>
      <c r="C24" s="36">
        <f>'Total Property Damage 95%'!C24+Summary!AE24</f>
        <v>16021158.635107568</v>
      </c>
      <c r="D24" s="36">
        <f>'Total Property Damage 95%'!D24+Summary!AF24</f>
        <v>16892399.890188947</v>
      </c>
      <c r="E24" s="36">
        <f>'Total Property Damage 95%'!E24+Summary!AG24</f>
        <v>11108326.002287574</v>
      </c>
      <c r="F24" s="36">
        <f>'Total Property Damage 95%'!F24+Summary!AH24</f>
        <v>9244837.7622524016</v>
      </c>
      <c r="G24" s="36">
        <f>'Total Property Damage 95%'!G24+Summary!AI24</f>
        <v>5542062.4281565454</v>
      </c>
      <c r="H24" s="37">
        <f>'Total Property Damage 95%'!H24+Summary!AJ24</f>
        <v>16259839.552750956</v>
      </c>
      <c r="I24" s="37">
        <f>'Total Property Damage 95%'!I24+Summary!AK24</f>
        <v>17306162.46016185</v>
      </c>
      <c r="J24" s="37">
        <f>'Total Property Damage 95%'!J24+Summary!AL24</f>
        <v>10935028.717185682</v>
      </c>
      <c r="K24" s="37">
        <f>'Total Property Damage 95%'!K24+Summary!AM24</f>
        <v>8101337.7242921591</v>
      </c>
      <c r="L24" s="37">
        <f>'Total Property Damage 95%'!L24+Summary!AN24</f>
        <v>7251853.0390616152</v>
      </c>
      <c r="M24" s="37">
        <f>'Total Property Damage 95%'!M24+Summary!AO24</f>
        <v>3102500.9490952026</v>
      </c>
      <c r="N24" s="38">
        <f>'Total Property Damage 95%'!N24+Summary!AP24</f>
        <v>1212663619.9592624</v>
      </c>
      <c r="O24" s="38">
        <f>'Total Property Damage 95%'!O24+Summary!AQ24</f>
        <v>2173616566.3678427</v>
      </c>
      <c r="P24" s="38">
        <f>'Total Property Damage 95%'!P24+Summary!AR24</f>
        <v>1603017807.6503232</v>
      </c>
      <c r="Q24" s="38">
        <f>'Total Property Damage 95%'!Q24+Summary!AS24</f>
        <v>554256823.36165762</v>
      </c>
      <c r="R24" s="38">
        <f>'Total Property Damage 95%'!R24+Summary!AT24</f>
        <v>382713566.40785432</v>
      </c>
      <c r="S24" s="38">
        <f>'Total Property Damage 95%'!S24+Summary!AU24</f>
        <v>216638915.59944808</v>
      </c>
    </row>
    <row r="25" spans="1:19" x14ac:dyDescent="0.35">
      <c r="A25">
        <v>2044</v>
      </c>
      <c r="B25" s="36">
        <f>'Total Property Damage 95%'!B25+Summary!AD25</f>
        <v>12773369.052110972</v>
      </c>
      <c r="C25" s="36">
        <f>'Total Property Damage 95%'!C25+Summary!AE25</f>
        <v>16387539.365305161</v>
      </c>
      <c r="D25" s="36">
        <f>'Total Property Damage 95%'!D25+Summary!AF25</f>
        <v>17278704.648010578</v>
      </c>
      <c r="E25" s="36">
        <f>'Total Property Damage 95%'!E25+Summary!AG25</f>
        <v>11362357.354494063</v>
      </c>
      <c r="F25" s="36">
        <f>'Total Property Damage 95%'!F25+Summary!AH25</f>
        <v>9456253.8331519198</v>
      </c>
      <c r="G25" s="36">
        <f>'Total Property Damage 95%'!G25+Summary!AI25</f>
        <v>5668801.3816539003</v>
      </c>
      <c r="H25" s="37">
        <f>'Total Property Damage 95%'!H25+Summary!AJ25</f>
        <v>16262970.540648121</v>
      </c>
      <c r="I25" s="37">
        <f>'Total Property Damage 95%'!I25+Summary!AK25</f>
        <v>17309595.500943974</v>
      </c>
      <c r="J25" s="37">
        <f>'Total Property Damage 95%'!J25+Summary!AL25</f>
        <v>10937289.3106982</v>
      </c>
      <c r="K25" s="37">
        <f>'Total Property Damage 95%'!K25+Summary!AM25</f>
        <v>8103331.8506872207</v>
      </c>
      <c r="L25" s="37">
        <f>'Total Property Damage 95%'!L25+Summary!AN25</f>
        <v>7253530.5505693117</v>
      </c>
      <c r="M25" s="37">
        <f>'Total Property Damage 95%'!M25+Summary!AO25</f>
        <v>3103187.0848978013</v>
      </c>
      <c r="N25" s="38">
        <f>'Total Property Damage 95%'!N25+Summary!AP25</f>
        <v>1222927428.7023015</v>
      </c>
      <c r="O25" s="38">
        <f>'Total Property Damage 95%'!O25+Summary!AQ25</f>
        <v>2192078398.7778325</v>
      </c>
      <c r="P25" s="38">
        <f>'Total Property Damage 95%'!P25+Summary!AR25</f>
        <v>1616701039.7152443</v>
      </c>
      <c r="Q25" s="38">
        <f>'Total Property Damage 95%'!Q25+Summary!AS25</f>
        <v>559094592.43399167</v>
      </c>
      <c r="R25" s="38">
        <f>'Total Property Damage 95%'!R25+Summary!AT25</f>
        <v>386026847.34853977</v>
      </c>
      <c r="S25" s="38">
        <f>'Total Property Damage 95%'!S25+Summary!AU25</f>
        <v>218503677.47652063</v>
      </c>
    </row>
    <row r="26" spans="1:19" x14ac:dyDescent="0.35">
      <c r="A26">
        <v>2045</v>
      </c>
      <c r="B26" s="36">
        <f>'Total Property Damage 95%'!B26+Summary!AD26</f>
        <v>13065477.531090798</v>
      </c>
      <c r="C26" s="36">
        <f>'Total Property Damage 95%'!C26+Summary!AE26</f>
        <v>16762298.692988582</v>
      </c>
      <c r="D26" s="36">
        <f>'Total Property Damage 95%'!D26+Summary!AF26</f>
        <v>17673843.63701817</v>
      </c>
      <c r="E26" s="36">
        <f>'Total Property Damage 95%'!E26+Summary!AG26</f>
        <v>11622198.036377281</v>
      </c>
      <c r="F26" s="36">
        <f>'Total Property Damage 95%'!F26+Summary!AH26</f>
        <v>9672504.6838695426</v>
      </c>
      <c r="G26" s="36">
        <f>'Total Property Damage 95%'!G26+Summary!AI26</f>
        <v>5798438.6717437841</v>
      </c>
      <c r="H26" s="37">
        <f>'Total Property Damage 95%'!H26+Summary!AJ26</f>
        <v>16266111.661818596</v>
      </c>
      <c r="I26" s="37">
        <f>'Total Property Damage 95%'!I26+Summary!AK26</f>
        <v>17313039.943145119</v>
      </c>
      <c r="J26" s="37">
        <f>'Total Property Damage 95%'!J26+Summary!AL26</f>
        <v>10939557.668164624</v>
      </c>
      <c r="K26" s="37">
        <f>'Total Property Damage 95%'!K26+Summary!AM26</f>
        <v>8105333.6852331785</v>
      </c>
      <c r="L26" s="37">
        <f>'Total Property Damage 95%'!L26+Summary!AN26</f>
        <v>7255214.3033754928</v>
      </c>
      <c r="M26" s="37">
        <f>'Total Property Damage 95%'!M26+Summary!AO26</f>
        <v>3103875.6976625891</v>
      </c>
      <c r="N26" s="38">
        <f>'Total Property Damage 95%'!N26+Summary!AP26</f>
        <v>1233281791.9964452</v>
      </c>
      <c r="O26" s="38">
        <f>'Total Property Damage 95%'!O26+Summary!AQ26</f>
        <v>2210703953.3097129</v>
      </c>
      <c r="P26" s="38">
        <f>'Total Property Damage 95%'!P26+Summary!AR26</f>
        <v>1630506493.61375</v>
      </c>
      <c r="Q26" s="38">
        <f>'Total Property Damage 95%'!Q26+Summary!AS26</f>
        <v>563976945.877949</v>
      </c>
      <c r="R26" s="38">
        <f>'Total Property Damage 95%'!R26+Summary!AT26</f>
        <v>389370321.05743897</v>
      </c>
      <c r="S26" s="38">
        <f>'Total Property Damage 95%'!S26+Summary!AU26</f>
        <v>220385295.86945826</v>
      </c>
    </row>
    <row r="27" spans="1:19" x14ac:dyDescent="0.35">
      <c r="A27">
        <v>2046</v>
      </c>
      <c r="B27" s="36">
        <f>'Total Property Damage 95%'!B27+Summary!AD27</f>
        <v>13364266.108574301</v>
      </c>
      <c r="C27" s="36">
        <f>'Total Property Damage 95%'!C27+Summary!AE27</f>
        <v>17145628.224566255</v>
      </c>
      <c r="D27" s="36">
        <f>'Total Property Damage 95%'!D27+Summary!AF27</f>
        <v>18078018.883303996</v>
      </c>
      <c r="E27" s="36">
        <f>'Total Property Damage 95%'!E27+Summary!AG27</f>
        <v>11887980.89890621</v>
      </c>
      <c r="F27" s="36">
        <f>'Total Property Damage 95%'!F27+Summary!AH27</f>
        <v>9893700.878828261</v>
      </c>
      <c r="G27" s="36">
        <f>'Total Property Damage 95%'!G27+Summary!AI27</f>
        <v>5931040.5791928582</v>
      </c>
      <c r="H27" s="37">
        <f>'Total Property Damage 95%'!H27+Summary!AJ27</f>
        <v>16269262.976592485</v>
      </c>
      <c r="I27" s="37">
        <f>'Total Property Damage 95%'!I27+Summary!AK27</f>
        <v>17316495.854695462</v>
      </c>
      <c r="J27" s="37">
        <f>'Total Property Damage 95%'!J27+Summary!AL27</f>
        <v>10941833.835885882</v>
      </c>
      <c r="K27" s="37">
        <f>'Total Property Damage 95%'!K27+Summary!AM27</f>
        <v>8107343.2740373807</v>
      </c>
      <c r="L27" s="37">
        <f>'Total Property Damage 95%'!L27+Summary!AN27</f>
        <v>7256904.3347783582</v>
      </c>
      <c r="M27" s="37">
        <f>'Total Property Damage 95%'!M27+Summary!AO27</f>
        <v>3104566.8021806269</v>
      </c>
      <c r="N27" s="38">
        <f>'Total Property Damage 95%'!N27+Summary!AP27</f>
        <v>1243727556.5610857</v>
      </c>
      <c r="O27" s="38">
        <f>'Total Property Damage 95%'!O27+Summary!AQ27</f>
        <v>2229494771.2673097</v>
      </c>
      <c r="P27" s="38">
        <f>'Total Property Damage 95%'!P27+Summary!AR27</f>
        <v>1644435330.819078</v>
      </c>
      <c r="Q27" s="38">
        <f>'Total Property Damage 95%'!Q27+Summary!AS27</f>
        <v>568904324.24822736</v>
      </c>
      <c r="R27" s="38">
        <f>'Total Property Damage 95%'!R27+Summary!AT27</f>
        <v>392744281.80466294</v>
      </c>
      <c r="S27" s="38">
        <f>'Total Property Damage 95%'!S27+Summary!AU27</f>
        <v>222283933.42456672</v>
      </c>
    </row>
    <row r="28" spans="1:19" x14ac:dyDescent="0.35">
      <c r="A28">
        <v>2047</v>
      </c>
      <c r="B28" s="36">
        <f>'Total Property Damage 95%'!B28+Summary!AD28</f>
        <v>13669887.548754338</v>
      </c>
      <c r="C28" s="36">
        <f>'Total Property Damage 95%'!C28+Summary!AE28</f>
        <v>17537723.948208086</v>
      </c>
      <c r="D28" s="36">
        <f>'Total Property Damage 95%'!D28+Summary!AF28</f>
        <v>18491437.033004899</v>
      </c>
      <c r="E28" s="36">
        <f>'Total Property Damage 95%'!E28+Summary!AG28</f>
        <v>12159841.831159383</v>
      </c>
      <c r="F28" s="36">
        <f>'Total Property Damage 95%'!F28+Summary!AH28</f>
        <v>10119955.510899529</v>
      </c>
      <c r="G28" s="36">
        <f>'Total Property Damage 95%'!G28+Summary!AI28</f>
        <v>6066674.9005130688</v>
      </c>
      <c r="H28" s="37">
        <f>'Total Property Damage 95%'!H28+Summary!AJ28</f>
        <v>16272424.545663824</v>
      </c>
      <c r="I28" s="37">
        <f>'Total Property Damage 95%'!I28+Summary!AK28</f>
        <v>17319963.303934939</v>
      </c>
      <c r="J28" s="37">
        <f>'Total Property Damage 95%'!J28+Summary!AL28</f>
        <v>10944117.860442204</v>
      </c>
      <c r="K28" s="37">
        <f>'Total Property Damage 95%'!K28+Summary!AM28</f>
        <v>8109360.6634853194</v>
      </c>
      <c r="L28" s="37">
        <f>'Total Property Damage 95%'!L28+Summary!AN28</f>
        <v>7258600.6823011041</v>
      </c>
      <c r="M28" s="37">
        <f>'Total Property Damage 95%'!M28+Summary!AO28</f>
        <v>3105260.4133322048</v>
      </c>
      <c r="N28" s="38">
        <f>'Total Property Damage 95%'!N28+Summary!AP28</f>
        <v>1254265577.6274636</v>
      </c>
      <c r="O28" s="38">
        <f>'Total Property Damage 95%'!O28+Summary!AQ28</f>
        <v>2248452409.571372</v>
      </c>
      <c r="P28" s="38">
        <f>'Total Property Damage 95%'!P28+Summary!AR28</f>
        <v>1658488724.6994991</v>
      </c>
      <c r="Q28" s="38">
        <f>'Total Property Damage 95%'!Q28+Summary!AS28</f>
        <v>573877172.80631769</v>
      </c>
      <c r="R28" s="38">
        <f>'Total Property Damage 95%'!R28+Summary!AT28</f>
        <v>396149026.95895082</v>
      </c>
      <c r="S28" s="38">
        <f>'Total Property Damage 95%'!S28+Summary!AU28</f>
        <v>224199754.48227921</v>
      </c>
    </row>
    <row r="29" spans="1:19" x14ac:dyDescent="0.35">
      <c r="A29">
        <v>2048</v>
      </c>
      <c r="B29" s="36">
        <f>'Total Property Damage 95%'!B29+Summary!AD29</f>
        <v>13982498.109319953</v>
      </c>
      <c r="C29" s="36">
        <f>'Total Property Damage 95%'!C29+Summary!AE29</f>
        <v>17938786.334050018</v>
      </c>
      <c r="D29" s="36">
        <f>'Total Property Damage 95%'!D29+Summary!AF29</f>
        <v>18914309.457956061</v>
      </c>
      <c r="E29" s="36">
        <f>'Total Property Damage 95%'!E29+Summary!AG29</f>
        <v>12437919.829802053</v>
      </c>
      <c r="F29" s="36">
        <f>'Total Property Damage 95%'!F29+Summary!AH29</f>
        <v>10351384.259225236</v>
      </c>
      <c r="G29" s="36">
        <f>'Total Property Damage 95%'!G29+Summary!AI29</f>
        <v>6205410.9826245531</v>
      </c>
      <c r="H29" s="37">
        <f>'Total Property Damage 95%'!H29+Summary!AJ29</f>
        <v>16275596.430092756</v>
      </c>
      <c r="I29" s="37">
        <f>'Total Property Damage 95%'!I29+Summary!AK29</f>
        <v>17323442.359615728</v>
      </c>
      <c r="J29" s="37">
        <f>'Total Property Damage 95%'!J29+Summary!AL29</f>
        <v>10946409.788694805</v>
      </c>
      <c r="K29" s="37">
        <f>'Total Property Damage 95%'!K29+Summary!AM29</f>
        <v>8111385.9002423091</v>
      </c>
      <c r="L29" s="37">
        <f>'Total Property Damage 95%'!L29+Summary!AN29</f>
        <v>7260303.3836932862</v>
      </c>
      <c r="M29" s="37">
        <f>'Total Property Damage 95%'!M29+Summary!AO29</f>
        <v>3105956.546087373</v>
      </c>
      <c r="N29" s="38">
        <f>'Total Property Damage 95%'!N29+Summary!AP29</f>
        <v>1264896719.0312197</v>
      </c>
      <c r="O29" s="38">
        <f>'Total Property Damage 95%'!O29+Summary!AQ29</f>
        <v>2267578440.9307189</v>
      </c>
      <c r="P29" s="38">
        <f>'Total Property Damage 95%'!P29+Summary!AR29</f>
        <v>1672667860.6500478</v>
      </c>
      <c r="Q29" s="38">
        <f>'Total Property Damage 95%'!Q29+Summary!AS29</f>
        <v>578895941.57471955</v>
      </c>
      <c r="R29" s="38">
        <f>'Total Property Damage 95%'!R29+Summary!AT29</f>
        <v>399584857.02289534</v>
      </c>
      <c r="S29" s="38">
        <f>'Total Property Damage 95%'!S29+Summary!AU29</f>
        <v>226132925.09622261</v>
      </c>
    </row>
    <row r="30" spans="1:19" x14ac:dyDescent="0.35">
      <c r="A30">
        <v>2049</v>
      </c>
      <c r="B30" s="36">
        <f>'Total Property Damage 95%'!B30+Summary!AD30</f>
        <v>14302257.621347578</v>
      </c>
      <c r="C30" s="36">
        <f>'Total Property Damage 95%'!C30+Summary!AE30</f>
        <v>18349020.436690107</v>
      </c>
      <c r="D30" s="36">
        <f>'Total Property Damage 95%'!D30+Summary!AF30</f>
        <v>19346852.36376087</v>
      </c>
      <c r="E30" s="36">
        <f>'Total Property Damage 95%'!E30+Summary!AG30</f>
        <v>12722357.070152206</v>
      </c>
      <c r="F30" s="36">
        <f>'Total Property Damage 95%'!F30+Summary!AH30</f>
        <v>10588105.448361965</v>
      </c>
      <c r="G30" s="36">
        <f>'Total Property Damage 95%'!G30+Summary!AI30</f>
        <v>6347319.7583112307</v>
      </c>
      <c r="H30" s="37">
        <f>'Total Property Damage 95%'!H30+Summary!AJ30</f>
        <v>16278778.691307742</v>
      </c>
      <c r="I30" s="37">
        <f>'Total Property Damage 95%'!I30+Summary!AK30</f>
        <v>17326933.090904739</v>
      </c>
      <c r="J30" s="37">
        <f>'Total Property Damage 95%'!J30+Summary!AL30</f>
        <v>10948709.667787576</v>
      </c>
      <c r="K30" s="37">
        <f>'Total Property Damage 95%'!K30+Summary!AM30</f>
        <v>8113419.0312551772</v>
      </c>
      <c r="L30" s="37">
        <f>'Total Property Damage 95%'!L30+Summary!AN30</f>
        <v>7262012.4769321838</v>
      </c>
      <c r="M30" s="37">
        <f>'Total Property Damage 95%'!M30+Summary!AO30</f>
        <v>3106655.2155064889</v>
      </c>
      <c r="N30" s="38">
        <f>'Total Property Damage 95%'!N30+Summary!AP30</f>
        <v>1275621853.3060274</v>
      </c>
      <c r="O30" s="38">
        <f>'Total Property Damage 95%'!O30+Summary!AQ30</f>
        <v>2286874454.015399</v>
      </c>
      <c r="P30" s="38">
        <f>'Total Property Damage 95%'!P30+Summary!AR30</f>
        <v>1686973936.2258165</v>
      </c>
      <c r="Q30" s="38">
        <f>'Total Property Damage 95%'!Q30+Summary!AS30</f>
        <v>583961085.39182031</v>
      </c>
      <c r="R30" s="38">
        <f>'Total Property Damage 95%'!R30+Summary!AT30</f>
        <v>403052075.66859591</v>
      </c>
      <c r="S30" s="38">
        <f>'Total Property Damage 95%'!S30+Summary!AU30</f>
        <v>228083613.052513</v>
      </c>
    </row>
    <row r="31" spans="1:19" x14ac:dyDescent="0.35">
      <c r="A31">
        <v>2050</v>
      </c>
      <c r="B31" s="36">
        <f>'Total Property Damage 95%'!B31+Summary!AD31</f>
        <v>15177771.945333185</v>
      </c>
      <c r="C31" s="36">
        <f>'Total Property Damage 95%'!C31+Summary!AE31</f>
        <v>19472257.805834431</v>
      </c>
      <c r="D31" s="36">
        <f>'Total Property Damage 95%'!D31+Summary!AF31</f>
        <v>20531172.127601862</v>
      </c>
      <c r="E31" s="36">
        <f>'Total Property Damage 95%'!E31+Summary!AG31</f>
        <v>13501157.60253475</v>
      </c>
      <c r="F31" s="36">
        <f>'Total Property Damage 95%'!F31+Summary!AH31</f>
        <v>11236257.525421076</v>
      </c>
      <c r="G31" s="36">
        <f>'Total Property Damage 95%'!G31+Summary!AI31</f>
        <v>6735871.6579094939</v>
      </c>
      <c r="H31" s="37">
        <f>'Total Property Damage 95%'!H31+Summary!AJ31</f>
        <v>16892370.04300097</v>
      </c>
      <c r="I31" s="37">
        <f>'Total Property Damage 95%'!I31+Summary!AK31</f>
        <v>17980140.339182425</v>
      </c>
      <c r="J31" s="37">
        <f>'Total Property Damage 95%'!J31+Summary!AL31</f>
        <v>11361562.815487986</v>
      </c>
      <c r="K31" s="37">
        <f>'Total Property Damage 95%'!K31+Summary!AM31</f>
        <v>8419702.4947908111</v>
      </c>
      <c r="L31" s="37">
        <f>'Total Property Damage 95%'!L31+Summary!AN31</f>
        <v>7536039.6062669735</v>
      </c>
      <c r="M31" s="37">
        <f>'Total Property Damage 95%'!M31+Summary!AO31</f>
        <v>3223848.8524548677</v>
      </c>
      <c r="N31" s="38">
        <f>'Total Property Damage 95%'!N31+Summary!AP31</f>
        <v>1334669583.0601134</v>
      </c>
      <c r="O31" s="38">
        <f>'Total Property Damage 95%'!O31+Summary!AQ31</f>
        <v>2392805052.8919377</v>
      </c>
      <c r="P31" s="38">
        <f>'Total Property Damage 95%'!P31+Summary!AR31</f>
        <v>1765192651.6813939</v>
      </c>
      <c r="Q31" s="38">
        <f>'Total Property Damage 95%'!Q31+Summary!AS31</f>
        <v>611156962.50007212</v>
      </c>
      <c r="R31" s="38">
        <f>'Total Property Damage 95%'!R31+Summary!AT31</f>
        <v>421792275.37256759</v>
      </c>
      <c r="S31" s="38">
        <f>'Total Property Damage 95%'!S31+Summary!AU31</f>
        <v>238676460.92758241</v>
      </c>
    </row>
    <row r="32" spans="1:19" x14ac:dyDescent="0.35">
      <c r="A32">
        <v>2051</v>
      </c>
      <c r="B32" s="36">
        <f>'Total Property Damage 95%'!B32+Summary!AD32</f>
        <v>15524865.641535539</v>
      </c>
      <c r="C32" s="36">
        <f>'Total Property Damage 95%'!C32+Summary!AE32</f>
        <v>19917560.183520395</v>
      </c>
      <c r="D32" s="36">
        <f>'Total Property Damage 95%'!D32+Summary!AF32</f>
        <v>21000690.344557762</v>
      </c>
      <c r="E32" s="36">
        <f>'Total Property Damage 95%'!E32+Summary!AG32</f>
        <v>13809909.55322638</v>
      </c>
      <c r="F32" s="36">
        <f>'Total Property Damage 95%'!F32+Summary!AH32</f>
        <v>11493214.486563129</v>
      </c>
      <c r="G32" s="36">
        <f>'Total Property Damage 95%'!G32+Summary!AI32</f>
        <v>6889911.302154338</v>
      </c>
      <c r="H32" s="37">
        <f>'Total Property Damage 95%'!H32+Summary!AJ32</f>
        <v>16895693.329096347</v>
      </c>
      <c r="I32" s="37">
        <f>'Total Property Damage 95%'!I32+Summary!AK32</f>
        <v>17983786.378966622</v>
      </c>
      <c r="J32" s="37">
        <f>'Total Property Damage 95%'!J32+Summary!AL32</f>
        <v>11363965.561026551</v>
      </c>
      <c r="K32" s="37">
        <f>'Total Property Damage 95%'!K32+Summary!AM32</f>
        <v>8421828.3740385734</v>
      </c>
      <c r="L32" s="37">
        <f>'Total Property Damage 95%'!L32+Summary!AN32</f>
        <v>7537826.1542035034</v>
      </c>
      <c r="M32" s="37">
        <f>'Total Property Damage 95%'!M32+Summary!AO32</f>
        <v>3224579.0252315765</v>
      </c>
      <c r="N32" s="38">
        <f>'Total Property Damage 95%'!N32+Summary!AP32</f>
        <v>1345994579.9199219</v>
      </c>
      <c r="O32" s="38">
        <f>'Total Property Damage 95%'!O32+Summary!AQ32</f>
        <v>2413182178.9998813</v>
      </c>
      <c r="P32" s="38">
        <f>'Total Property Damage 95%'!P32+Summary!AR32</f>
        <v>1780302226.5924172</v>
      </c>
      <c r="Q32" s="38">
        <f>'Total Property Damage 95%'!Q32+Summary!AS32</f>
        <v>616509657.85608768</v>
      </c>
      <c r="R32" s="38">
        <f>'Total Property Damage 95%'!R32+Summary!AT32</f>
        <v>425455566.53482354</v>
      </c>
      <c r="S32" s="38">
        <f>'Total Property Damage 95%'!S32+Summary!AU32</f>
        <v>240737156.31148517</v>
      </c>
    </row>
    <row r="33" spans="1:19" x14ac:dyDescent="0.35">
      <c r="A33">
        <v>2052</v>
      </c>
      <c r="B33" s="36">
        <f>'Total Property Damage 95%'!B33+Summary!AD33</f>
        <v>15879896.868646735</v>
      </c>
      <c r="C33" s="36">
        <f>'Total Property Damage 95%'!C33+Summary!AE33</f>
        <v>20373045.982643675</v>
      </c>
      <c r="D33" s="36">
        <f>'Total Property Damage 95%'!D33+Summary!AF33</f>
        <v>21480945.76417717</v>
      </c>
      <c r="E33" s="36">
        <f>'Total Property Damage 95%'!E33+Summary!AG33</f>
        <v>14125722.214552036</v>
      </c>
      <c r="F33" s="36">
        <f>'Total Property Damage 95%'!F33+Summary!AH33</f>
        <v>11756047.681827618</v>
      </c>
      <c r="G33" s="36">
        <f>'Total Property Damage 95%'!G33+Summary!AI33</f>
        <v>7047473.6103102751</v>
      </c>
      <c r="H33" s="37">
        <f>'Total Property Damage 95%'!H33+Summary!AJ33</f>
        <v>16899027.574505579</v>
      </c>
      <c r="I33" s="37">
        <f>'Total Property Damage 95%'!I33+Summary!AK33</f>
        <v>17987444.749956105</v>
      </c>
      <c r="J33" s="37">
        <f>'Total Property Damage 95%'!J33+Summary!AL33</f>
        <v>11366376.703987459</v>
      </c>
      <c r="K33" s="37">
        <f>'Total Property Damage 95%'!K33+Summary!AM33</f>
        <v>8423962.591382375</v>
      </c>
      <c r="L33" s="37">
        <f>'Total Property Damage 95%'!L33+Summary!AN33</f>
        <v>7539619.4532471066</v>
      </c>
      <c r="M33" s="37">
        <f>'Total Property Damage 95%'!M33+Summary!AO33</f>
        <v>3225311.8772125146</v>
      </c>
      <c r="N33" s="38">
        <f>'Total Property Damage 95%'!N33+Summary!AP33</f>
        <v>1357419864.2377722</v>
      </c>
      <c r="O33" s="38">
        <f>'Total Property Damage 95%'!O33+Summary!AQ33</f>
        <v>2433740705.1882925</v>
      </c>
      <c r="P33" s="38">
        <f>'Total Property Damage 95%'!P33+Summary!AR33</f>
        <v>1795547304.4529357</v>
      </c>
      <c r="Q33" s="38">
        <f>'Total Property Damage 95%'!Q33+Summary!AS33</f>
        <v>621911913.05418694</v>
      </c>
      <c r="R33" s="38">
        <f>'Total Property Damage 95%'!R33+Summary!AT33</f>
        <v>429152388.28900355</v>
      </c>
      <c r="S33" s="38">
        <f>'Total Property Damage 95%'!S33+Summary!AU33</f>
        <v>242816558.96682483</v>
      </c>
    </row>
    <row r="34" spans="1:19" x14ac:dyDescent="0.35">
      <c r="A34">
        <v>2053</v>
      </c>
      <c r="B34" s="36">
        <f>'Total Property Damage 95%'!B34+Summary!AD34</f>
        <v>16243047.146520395</v>
      </c>
      <c r="C34" s="36">
        <f>'Total Property Damage 95%'!C34+Summary!AE34</f>
        <v>20838948.083326548</v>
      </c>
      <c r="D34" s="36">
        <f>'Total Property Damage 95%'!D34+Summary!AF34</f>
        <v>21972183.930758204</v>
      </c>
      <c r="E34" s="36">
        <f>'Total Property Damage 95%'!E34+Summary!AG34</f>
        <v>14448757.054753605</v>
      </c>
      <c r="F34" s="36">
        <f>'Total Property Damage 95%'!F34+Summary!AH34</f>
        <v>12024891.492191453</v>
      </c>
      <c r="G34" s="36">
        <f>'Total Property Damage 95%'!G34+Summary!AI34</f>
        <v>7208639.1406069193</v>
      </c>
      <c r="H34" s="37">
        <f>'Total Property Damage 95%'!H34+Summary!AJ34</f>
        <v>16902372.844511759</v>
      </c>
      <c r="I34" s="37">
        <f>'Total Property Damage 95%'!I34+Summary!AK34</f>
        <v>17991115.525658011</v>
      </c>
      <c r="J34" s="37">
        <f>'Total Property Damage 95%'!J34+Summary!AL34</f>
        <v>11368796.29447291</v>
      </c>
      <c r="K34" s="37">
        <f>'Total Property Damage 95%'!K34+Summary!AM34</f>
        <v>8426105.1967150308</v>
      </c>
      <c r="L34" s="37">
        <f>'Total Property Damage 95%'!L34+Summary!AN34</f>
        <v>7541419.5437581809</v>
      </c>
      <c r="M34" s="37">
        <f>'Total Property Damage 95%'!M34+Summary!AO34</f>
        <v>3226047.4244030905</v>
      </c>
      <c r="N34" s="38">
        <f>'Total Property Damage 95%'!N34+Summary!AP34</f>
        <v>1368946378.3488176</v>
      </c>
      <c r="O34" s="38">
        <f>'Total Property Damage 95%'!O34+Summary!AQ34</f>
        <v>2454482347.7629299</v>
      </c>
      <c r="P34" s="38">
        <f>'Total Property Damage 95%'!P34+Summary!AR34</f>
        <v>1810929179.5932987</v>
      </c>
      <c r="Q34" s="38">
        <f>'Total Property Damage 95%'!Q34+Summary!AS34</f>
        <v>627364220.55350471</v>
      </c>
      <c r="R34" s="38">
        <f>'Total Property Damage 95%'!R34+Summary!AT34</f>
        <v>432883069.22392875</v>
      </c>
      <c r="S34" s="38">
        <f>'Total Property Damage 95%'!S34+Summary!AU34</f>
        <v>244914850.36470491</v>
      </c>
    </row>
    <row r="35" spans="1:19" x14ac:dyDescent="0.35">
      <c r="A35">
        <v>2054</v>
      </c>
      <c r="B35" s="36">
        <f>'Total Property Damage 95%'!B35+Summary!AD35</f>
        <v>16614502.146106705</v>
      </c>
      <c r="C35" s="36">
        <f>'Total Property Damage 95%'!C35+Summary!AE35</f>
        <v>21315504.691322938</v>
      </c>
      <c r="D35" s="36">
        <f>'Total Property Damage 95%'!D35+Summary!AF35</f>
        <v>22474656.003842015</v>
      </c>
      <c r="E35" s="36">
        <f>'Total Property Damage 95%'!E35+Summary!AG35</f>
        <v>14779179.234618172</v>
      </c>
      <c r="F35" s="36">
        <f>'Total Property Damage 95%'!F35+Summary!AH35</f>
        <v>12299883.371730154</v>
      </c>
      <c r="G35" s="36">
        <f>'Total Property Damage 95%'!G35+Summary!AI35</f>
        <v>7373490.2935240995</v>
      </c>
      <c r="H35" s="37">
        <f>'Total Property Damage 95%'!H35+Summary!AJ35</f>
        <v>16905729.204791773</v>
      </c>
      <c r="I35" s="37">
        <f>'Total Property Damage 95%'!I35+Summary!AK35</f>
        <v>17994798.780022893</v>
      </c>
      <c r="J35" s="37">
        <f>'Total Property Damage 95%'!J35+Summary!AL35</f>
        <v>11371224.382887334</v>
      </c>
      <c r="K35" s="37">
        <f>'Total Property Damage 95%'!K35+Summary!AM35</f>
        <v>8428256.2402303386</v>
      </c>
      <c r="L35" s="37">
        <f>'Total Property Damage 95%'!L35+Summary!AN35</f>
        <v>7543226.4663406014</v>
      </c>
      <c r="M35" s="37">
        <f>'Total Property Damage 95%'!M35+Summary!AO35</f>
        <v>3226785.6829052642</v>
      </c>
      <c r="N35" s="38">
        <f>'Total Property Damage 95%'!N35+Summary!AP35</f>
        <v>1380575074.1153898</v>
      </c>
      <c r="O35" s="38">
        <f>'Total Property Damage 95%'!O35+Summary!AQ35</f>
        <v>2475408840.5197072</v>
      </c>
      <c r="P35" s="38">
        <f>'Total Property Damage 95%'!P35+Summary!AR35</f>
        <v>1826449159.6763246</v>
      </c>
      <c r="Q35" s="38">
        <f>'Total Property Damage 95%'!Q35+Summary!AS35</f>
        <v>632867078.10495377</v>
      </c>
      <c r="R35" s="38">
        <f>'Total Property Damage 95%'!R35+Summary!AT35</f>
        <v>436647941.40855271</v>
      </c>
      <c r="S35" s="38">
        <f>'Total Property Damage 95%'!S35+Summary!AU35</f>
        <v>247032213.8774417</v>
      </c>
    </row>
    <row r="36" spans="1:19" x14ac:dyDescent="0.35">
      <c r="A36">
        <v>2055</v>
      </c>
      <c r="B36" s="36">
        <f>'Total Property Damage 95%'!B36+Summary!AD36</f>
        <v>16994451.784381989</v>
      </c>
      <c r="C36" s="36">
        <f>'Total Property Damage 95%'!C36+Summary!AE36</f>
        <v>21802959.459807895</v>
      </c>
      <c r="D36" s="36">
        <f>'Total Property Damage 95%'!D36+Summary!AF36</f>
        <v>22988618.886625245</v>
      </c>
      <c r="E36" s="36">
        <f>'Total Property Damage 95%'!E36+Summary!AG36</f>
        <v>15117157.691921188</v>
      </c>
      <c r="F36" s="36">
        <f>'Total Property Damage 95%'!F36+Summary!AH36</f>
        <v>12581163.91789519</v>
      </c>
      <c r="G36" s="36">
        <f>'Total Property Damage 95%'!G36+Summary!AI36</f>
        <v>7542111.3539214637</v>
      </c>
      <c r="H36" s="37">
        <f>'Total Property Damage 95%'!H36+Summary!AJ36</f>
        <v>16909096.72141869</v>
      </c>
      <c r="I36" s="37">
        <f>'Total Property Damage 95%'!I36+Summary!AK36</f>
        <v>17998494.587447386</v>
      </c>
      <c r="J36" s="37">
        <f>'Total Property Damage 95%'!J36+Summary!AL36</f>
        <v>11373661.019939205</v>
      </c>
      <c r="K36" s="37">
        <f>'Total Property Damage 95%'!K36+Summary!AM36</f>
        <v>8430415.772424899</v>
      </c>
      <c r="L36" s="37">
        <f>'Total Property Damage 95%'!L36+Summary!AN36</f>
        <v>7545040.2618431868</v>
      </c>
      <c r="M36" s="37">
        <f>'Total Property Damage 95%'!M36+Summary!AO36</f>
        <v>3227526.6689181319</v>
      </c>
      <c r="N36" s="38">
        <f>'Total Property Damage 95%'!N36+Summary!AP36</f>
        <v>1392306913.0311813</v>
      </c>
      <c r="O36" s="38">
        <f>'Total Property Damage 95%'!O36+Summary!AQ36</f>
        <v>2496521934.9374557</v>
      </c>
      <c r="P36" s="38">
        <f>'Total Property Damage 95%'!P36+Summary!AR36</f>
        <v>1842108565.8457727</v>
      </c>
      <c r="Q36" s="38">
        <f>'Total Property Damage 95%'!Q36+Summary!AS36</f>
        <v>638420988.81248915</v>
      </c>
      <c r="R36" s="38">
        <f>'Total Property Damage 95%'!R36+Summary!AT36</f>
        <v>440447340.43173468</v>
      </c>
      <c r="S36" s="38">
        <f>'Total Property Damage 95%'!S36+Summary!AU36</f>
        <v>249168834.80007693</v>
      </c>
    </row>
    <row r="37" spans="1:19" x14ac:dyDescent="0.35">
      <c r="A37">
        <v>2056</v>
      </c>
      <c r="B37" s="36">
        <f>'Total Property Damage 95%'!B37+Summary!AD37</f>
        <v>17383090.321449187</v>
      </c>
      <c r="C37" s="36">
        <f>'Total Property Damage 95%'!C37+Summary!AE37</f>
        <v>22301561.613952246</v>
      </c>
      <c r="D37" s="36">
        <f>'Total Property Damage 95%'!D37+Summary!AF37</f>
        <v>23514335.357309166</v>
      </c>
      <c r="E37" s="36">
        <f>'Total Property Damage 95%'!E37+Summary!AG37</f>
        <v>15462865.227800729</v>
      </c>
      <c r="F37" s="36">
        <f>'Total Property Damage 95%'!F37+Summary!AH37</f>
        <v>12868876.943398425</v>
      </c>
      <c r="G37" s="36">
        <f>'Total Property Damage 95%'!G37+Summary!AI37</f>
        <v>7714588.5341315186</v>
      </c>
      <c r="H37" s="37">
        <f>'Total Property Damage 95%'!H37+Summary!AJ37</f>
        <v>16912475.460864134</v>
      </c>
      <c r="I37" s="37">
        <f>'Total Property Damage 95%'!I37+Summary!AK37</f>
        <v>18002203.022776902</v>
      </c>
      <c r="J37" s="37">
        <f>'Total Property Damage 95%'!J37+Summary!AL37</f>
        <v>11376106.2566429</v>
      </c>
      <c r="K37" s="37">
        <f>'Total Property Damage 95%'!K37+Summary!AM37</f>
        <v>8432583.8440999314</v>
      </c>
      <c r="L37" s="37">
        <f>'Total Property Damage 95%'!L37+Summary!AN37</f>
        <v>7546860.9713611752</v>
      </c>
      <c r="M37" s="37">
        <f>'Total Property Damage 95%'!M37+Summary!AO37</f>
        <v>3228270.3987385072</v>
      </c>
      <c r="N37" s="38">
        <f>'Total Property Damage 95%'!N37+Summary!AP37</f>
        <v>1404142866.3266528</v>
      </c>
      <c r="O37" s="38">
        <f>'Total Property Damage 95%'!O37+Summary!AQ37</f>
        <v>2517823400.372961</v>
      </c>
      <c r="P37" s="38">
        <f>'Total Property Damage 95%'!P37+Summary!AR37</f>
        <v>1857908732.8765891</v>
      </c>
      <c r="Q37" s="38">
        <f>'Total Property Damage 95%'!Q37+Summary!AS37</f>
        <v>644026461.19512963</v>
      </c>
      <c r="R37" s="38">
        <f>'Total Property Damage 95%'!R37+Summary!AT37</f>
        <v>444281605.4424966</v>
      </c>
      <c r="S37" s="38">
        <f>'Total Property Damage 95%'!S37+Summary!AU37</f>
        <v>251324900.37215063</v>
      </c>
    </row>
    <row r="38" spans="1:19" x14ac:dyDescent="0.35">
      <c r="A38">
        <v>2057</v>
      </c>
      <c r="B38" s="36">
        <f>'Total Property Damage 95%'!B38+Summary!AD38</f>
        <v>17780616.459858872</v>
      </c>
      <c r="C38" s="36">
        <f>'Total Property Damage 95%'!C38+Summary!AE38</f>
        <v>22811566.078346066</v>
      </c>
      <c r="D38" s="36">
        <f>'Total Property Damage 95%'!D38+Summary!AF38</f>
        <v>24052074.203452501</v>
      </c>
      <c r="E38" s="36">
        <f>'Total Property Damage 95%'!E38+Summary!AG38</f>
        <v>15816478.595107017</v>
      </c>
      <c r="F38" s="36">
        <f>'Total Property Damage 95%'!F38+Summary!AH38</f>
        <v>13163169.549740478</v>
      </c>
      <c r="G38" s="36">
        <f>'Total Property Damage 95%'!G38+Summary!AI38</f>
        <v>7891010.0180381415</v>
      </c>
      <c r="H38" s="37">
        <f>'Total Property Damage 95%'!H38+Summary!AJ38</f>
        <v>16915865.490000702</v>
      </c>
      <c r="I38" s="37">
        <f>'Total Property Damage 95%'!I38+Summary!AK38</f>
        <v>18005924.161308341</v>
      </c>
      <c r="J38" s="37">
        <f>'Total Property Damage 95%'!J38+Summary!AL38</f>
        <v>11378560.144320531</v>
      </c>
      <c r="K38" s="37">
        <f>'Total Property Damage 95%'!K38+Summary!AM38</f>
        <v>8434760.5063631237</v>
      </c>
      <c r="L38" s="37">
        <f>'Total Property Damage 95%'!L38+Summary!AN38</f>
        <v>7548688.6362377107</v>
      </c>
      <c r="M38" s="37">
        <f>'Total Property Damage 95%'!M38+Summary!AO38</f>
        <v>3229016.8887615143</v>
      </c>
      <c r="N38" s="38">
        <f>'Total Property Damage 95%'!N38+Summary!AP38</f>
        <v>1416083915.0756786</v>
      </c>
      <c r="O38" s="38">
        <f>'Total Property Damage 95%'!O38+Summary!AQ38</f>
        <v>2539315024.2583141</v>
      </c>
      <c r="P38" s="38">
        <f>'Total Property Damage 95%'!P38+Summary!AR38</f>
        <v>1873851009.3269413</v>
      </c>
      <c r="Q38" s="38">
        <f>'Total Property Damage 95%'!Q38+Summary!AS38</f>
        <v>649684009.24973989</v>
      </c>
      <c r="R38" s="38">
        <f>'Total Property Damage 95%'!R38+Summary!AT38</f>
        <v>448151079.19077158</v>
      </c>
      <c r="S38" s="38">
        <f>'Total Property Damage 95%'!S38+Summary!AU38</f>
        <v>253500599.79973716</v>
      </c>
    </row>
    <row r="39" spans="1:19" x14ac:dyDescent="0.35">
      <c r="A39">
        <v>2058</v>
      </c>
      <c r="B39" s="36">
        <f>'Total Property Damage 95%'!B39+Summary!AD39</f>
        <v>18187233.446201615</v>
      </c>
      <c r="C39" s="36">
        <f>'Total Property Damage 95%'!C39+Summary!AE39</f>
        <v>23333233.607336175</v>
      </c>
      <c r="D39" s="36">
        <f>'Total Property Damage 95%'!D39+Summary!AF39</f>
        <v>24602110.359396756</v>
      </c>
      <c r="E39" s="36">
        <f>'Total Property Damage 95%'!E39+Summary!AG39</f>
        <v>16178178.588772366</v>
      </c>
      <c r="F39" s="36">
        <f>'Total Property Damage 95%'!F39+Summary!AH39</f>
        <v>13464192.202420574</v>
      </c>
      <c r="G39" s="36">
        <f>'Total Property Damage 95%'!G39+Summary!AI39</f>
        <v>8071466.0061631193</v>
      </c>
      <c r="H39" s="37">
        <f>'Total Property Damage 95%'!H39+Summary!AJ39</f>
        <v>16919266.876104385</v>
      </c>
      <c r="I39" s="37">
        <f>'Total Property Damage 95%'!I39+Summary!AK39</f>
        <v>18009658.078792814</v>
      </c>
      <c r="J39" s="37">
        <f>'Total Property Damage 95%'!J39+Summary!AL39</f>
        <v>11381022.734603791</v>
      </c>
      <c r="K39" s="37">
        <f>'Total Property Damage 95%'!K39+Summary!AM39</f>
        <v>8436945.8106304724</v>
      </c>
      <c r="L39" s="37">
        <f>'Total Property Damage 95%'!L39+Summary!AN39</f>
        <v>7550523.2980653467</v>
      </c>
      <c r="M39" s="37">
        <f>'Total Property Damage 95%'!M39+Summary!AO39</f>
        <v>3229766.1554811811</v>
      </c>
      <c r="N39" s="38">
        <f>'Total Property Damage 95%'!N39+Summary!AP39</f>
        <v>1428131050.3034508</v>
      </c>
      <c r="O39" s="38">
        <f>'Total Property Damage 95%'!O39+Summary!AQ39</f>
        <v>2560998612.3005962</v>
      </c>
      <c r="P39" s="38">
        <f>'Total Property Damage 95%'!P39+Summary!AR39</f>
        <v>1889936757.6920795</v>
      </c>
      <c r="Q39" s="38">
        <f>'Total Property Damage 95%'!Q39+Summary!AS39</f>
        <v>655394152.51459062</v>
      </c>
      <c r="R39" s="38">
        <f>'Total Property Damage 95%'!R39+Summary!AT39</f>
        <v>452056108.06864995</v>
      </c>
      <c r="S39" s="38">
        <f>'Total Property Damage 95%'!S39+Summary!AU39</f>
        <v>255696124.27774829</v>
      </c>
    </row>
    <row r="40" spans="1:19" x14ac:dyDescent="0.35">
      <c r="A40">
        <v>2059</v>
      </c>
      <c r="B40" s="36">
        <f>'Total Property Damage 95%'!B40+Summary!AD40</f>
        <v>18603149.175023604</v>
      </c>
      <c r="C40" s="36">
        <f>'Total Property Damage 95%'!C40+Summary!AE40</f>
        <v>23866830.918344229</v>
      </c>
      <c r="D40" s="36">
        <f>'Total Property Damage 95%'!D40+Summary!AF40</f>
        <v>25164725.046834253</v>
      </c>
      <c r="E40" s="36">
        <f>'Total Property Damage 95%'!E40+Summary!AG40</f>
        <v>16548150.13824774</v>
      </c>
      <c r="F40" s="36">
        <f>'Total Property Damage 95%'!F40+Summary!AH40</f>
        <v>13772098.807866309</v>
      </c>
      <c r="G40" s="36">
        <f>'Total Property Damage 95%'!G40+Summary!AI40</f>
        <v>8256048.7617837312</v>
      </c>
      <c r="H40" s="37">
        <f>'Total Property Damage 95%'!H40+Summary!AJ40</f>
        <v>16922679.686856985</v>
      </c>
      <c r="I40" s="37">
        <f>'Total Property Damage 95%'!I40+Summary!AK40</f>
        <v>18013404.851438385</v>
      </c>
      <c r="J40" s="37">
        <f>'Total Property Damage 95%'!J40+Summary!AL40</f>
        <v>11383494.079435848</v>
      </c>
      <c r="K40" s="37">
        <f>'Total Property Damage 95%'!K40+Summary!AM40</f>
        <v>8439139.8086281475</v>
      </c>
      <c r="L40" s="37">
        <f>'Total Property Damage 95%'!L40+Summary!AN40</f>
        <v>7552364.9986875392</v>
      </c>
      <c r="M40" s="37">
        <f>'Total Property Damage 95%'!M40+Summary!AO40</f>
        <v>3230518.2154910346</v>
      </c>
      <c r="N40" s="38">
        <f>'Total Property Damage 95%'!N40+Summary!AP40</f>
        <v>1440285273.0956511</v>
      </c>
      <c r="O40" s="38">
        <f>'Total Property Damage 95%'!O40+Summary!AQ40</f>
        <v>2582875988.6839361</v>
      </c>
      <c r="P40" s="38">
        <f>'Total Property Damage 95%'!P40+Summary!AR40</f>
        <v>1906167354.5600278</v>
      </c>
      <c r="Q40" s="38">
        <f>'Total Property Damage 95%'!Q40+Summary!AS40</f>
        <v>661157416.13369823</v>
      </c>
      <c r="R40" s="38">
        <f>'Total Property Damage 95%'!R40+Summary!AT40</f>
        <v>455997042.15212768</v>
      </c>
      <c r="S40" s="38">
        <f>'Total Property Damage 95%'!S40+Summary!AU40</f>
        <v>257911667.01250619</v>
      </c>
    </row>
    <row r="41" spans="1:19" x14ac:dyDescent="0.35">
      <c r="A41">
        <v>2060</v>
      </c>
      <c r="B41" s="36">
        <f>'Total Property Damage 95%'!B41+Summary!AD41</f>
        <v>19211580.142822105</v>
      </c>
      <c r="C41" s="36">
        <f>'Total Property Damage 95%'!C41+Summary!AE41</f>
        <v>24647414.834395796</v>
      </c>
      <c r="D41" s="36">
        <f>'Total Property Damage 95%'!D41+Summary!AF41</f>
        <v>25987757.635057807</v>
      </c>
      <c r="E41" s="36">
        <f>'Total Property Damage 95%'!E41+Summary!AG41</f>
        <v>17089370.708440594</v>
      </c>
      <c r="F41" s="36">
        <f>'Total Property Damage 95%'!F41+Summary!AH41</f>
        <v>14222526.384802409</v>
      </c>
      <c r="G41" s="36">
        <f>'Total Property Damage 95%'!G41+Summary!AI41</f>
        <v>8526069.4819888808</v>
      </c>
      <c r="H41" s="37">
        <f>'Total Property Damage 95%'!H41+Summary!AJ41</f>
        <v>17088887.695698991</v>
      </c>
      <c r="I41" s="37">
        <f>'Total Property Damage 95%'!I41+Summary!AK41</f>
        <v>18190441.33644022</v>
      </c>
      <c r="J41" s="37">
        <f>'Total Property Damage 95%'!J41+Summary!AL41</f>
        <v>11495476.753060253</v>
      </c>
      <c r="K41" s="37">
        <f>'Total Property Damage 95%'!K41+Summary!AM41</f>
        <v>8522525.618479412</v>
      </c>
      <c r="L41" s="37">
        <f>'Total Property Damage 95%'!L41+Summary!AN41</f>
        <v>7626865.0477837333</v>
      </c>
      <c r="M41" s="37">
        <f>'Total Property Damage 95%'!M41+Summary!AO41</f>
        <v>3262349.2626223438</v>
      </c>
      <c r="N41" s="38">
        <f>'Total Property Damage 95%'!N41+Summary!AP41</f>
        <v>1466517205.187459</v>
      </c>
      <c r="O41" s="38">
        <f>'Total Property Damage 95%'!O41+Summary!AQ41</f>
        <v>2630001616.1860271</v>
      </c>
      <c r="P41" s="38">
        <f>'Total Property Damage 95%'!P41+Summary!AR41</f>
        <v>1941033907.4370663</v>
      </c>
      <c r="Q41" s="38">
        <f>'Total Property Damage 95%'!Q41+Summary!AS41</f>
        <v>673388834.4026798</v>
      </c>
      <c r="R41" s="38">
        <f>'Total Property Damage 95%'!R41+Summary!AT41</f>
        <v>464397953.21303809</v>
      </c>
      <c r="S41" s="38">
        <f>'Total Property Damage 95%'!S41+Summary!AU41</f>
        <v>262649343.44532084</v>
      </c>
    </row>
    <row r="42" spans="1:19" x14ac:dyDescent="0.35">
      <c r="A42">
        <v>2061</v>
      </c>
      <c r="B42" s="36">
        <f>'Total Property Damage 95%'!B42+Summary!AD42</f>
        <v>19650921.19931427</v>
      </c>
      <c r="C42" s="36">
        <f>'Total Property Damage 95%'!C42+Summary!AE42</f>
        <v>25211065.56966288</v>
      </c>
      <c r="D42" s="36">
        <f>'Total Property Damage 95%'!D42+Summary!AF42</f>
        <v>26582060.071940619</v>
      </c>
      <c r="E42" s="36">
        <f>'Total Property Damage 95%'!E42+Summary!AG42</f>
        <v>17480179.904041182</v>
      </c>
      <c r="F42" s="36">
        <f>'Total Property Damage 95%'!F42+Summary!AH42</f>
        <v>14547774.99639157</v>
      </c>
      <c r="G42" s="36">
        <f>'Total Property Damage 95%'!G42+Summary!AI42</f>
        <v>8721048.361711178</v>
      </c>
      <c r="H42" s="37">
        <f>'Total Property Damage 95%'!H42+Summary!AJ42</f>
        <v>17092356.604230229</v>
      </c>
      <c r="I42" s="37">
        <f>'Total Property Damage 95%'!I42+Summary!AK42</f>
        <v>18194250.333254308</v>
      </c>
      <c r="J42" s="37">
        <f>'Total Property Damage 95%'!J42+Summary!AL42</f>
        <v>11497989.70168223</v>
      </c>
      <c r="K42" s="37">
        <f>'Total Property Damage 95%'!K42+Summary!AM42</f>
        <v>8524758.4294653982</v>
      </c>
      <c r="L42" s="37">
        <f>'Total Property Damage 95%'!L42+Summary!AN42</f>
        <v>7628738.8013607021</v>
      </c>
      <c r="M42" s="37">
        <f>'Total Property Damage 95%'!M42+Summary!AO42</f>
        <v>3263114.2464040951</v>
      </c>
      <c r="N42" s="38">
        <f>'Total Property Damage 95%'!N42+Summary!AP42</f>
        <v>1479007627.2386532</v>
      </c>
      <c r="O42" s="38">
        <f>'Total Property Damage 95%'!O42+Summary!AQ42</f>
        <v>2652486299.1972613</v>
      </c>
      <c r="P42" s="38">
        <f>'Total Property Damage 95%'!P42+Summary!AR42</f>
        <v>1957717309.403347</v>
      </c>
      <c r="Q42" s="38">
        <f>'Total Property Damage 95%'!Q42+Summary!AS42</f>
        <v>679316401.16499197</v>
      </c>
      <c r="R42" s="38">
        <f>'Total Property Damage 95%'!R42+Summary!AT42</f>
        <v>468450364.96257037</v>
      </c>
      <c r="S42" s="38">
        <f>'Total Property Damage 95%'!S42+Summary!AU42</f>
        <v>264927208.74589297</v>
      </c>
    </row>
    <row r="43" spans="1:19" x14ac:dyDescent="0.35">
      <c r="A43">
        <v>2062</v>
      </c>
      <c r="B43" s="36">
        <f>'Total Property Damage 95%'!B43+Summary!AD43</f>
        <v>20100309.35044856</v>
      </c>
      <c r="C43" s="36">
        <f>'Total Property Damage 95%'!C43+Summary!AE43</f>
        <v>25787606.182164621</v>
      </c>
      <c r="D43" s="36">
        <f>'Total Property Damage 95%'!D43+Summary!AF43</f>
        <v>27189953.346149407</v>
      </c>
      <c r="E43" s="36">
        <f>'Total Property Damage 95%'!E43+Summary!AG43</f>
        <v>17879926.340805989</v>
      </c>
      <c r="F43" s="36">
        <f>'Total Property Damage 95%'!F43+Summary!AH43</f>
        <v>14880461.573394086</v>
      </c>
      <c r="G43" s="36">
        <f>'Total Property Damage 95%'!G43+Summary!AI43</f>
        <v>8920486.1264587604</v>
      </c>
      <c r="H43" s="37">
        <f>'Total Property Damage 95%'!H43+Summary!AJ43</f>
        <v>17095837.254766177</v>
      </c>
      <c r="I43" s="37">
        <f>'Total Property Damage 95%'!I43+Summary!AK43</f>
        <v>18198072.542480577</v>
      </c>
      <c r="J43" s="37">
        <f>'Total Property Damage 95%'!J43+Summary!AL43</f>
        <v>11500511.64828218</v>
      </c>
      <c r="K43" s="37">
        <f>'Total Property Damage 95%'!K43+Summary!AM43</f>
        <v>8527000.1763608698</v>
      </c>
      <c r="L43" s="37">
        <f>'Total Property Damage 95%'!L43+Summary!AN43</f>
        <v>7630619.7896994399</v>
      </c>
      <c r="M43" s="37">
        <f>'Total Property Damage 95%'!M43+Summary!AO43</f>
        <v>3263882.1012081434</v>
      </c>
      <c r="N43" s="38">
        <f>'Total Property Damage 95%'!N43+Summary!AP43</f>
        <v>1491609260.9549246</v>
      </c>
      <c r="O43" s="38">
        <f>'Total Property Damage 95%'!O43+Summary!AQ43</f>
        <v>2675172273.4620342</v>
      </c>
      <c r="P43" s="38">
        <f>'Total Property Damage 95%'!P43+Summary!AR43</f>
        <v>1974551209.3778636</v>
      </c>
      <c r="Q43" s="38">
        <f>'Total Property Damage 95%'!Q43+Summary!AS43</f>
        <v>685299224.35996258</v>
      </c>
      <c r="R43" s="38">
        <f>'Total Property Damage 95%'!R43+Summary!AT43</f>
        <v>472540110.30308902</v>
      </c>
      <c r="S43" s="38">
        <f>'Total Property Damage 95%'!S43+Summary!AU43</f>
        <v>267225882.43507305</v>
      </c>
    </row>
    <row r="44" spans="1:19" x14ac:dyDescent="0.35">
      <c r="A44">
        <v>2063</v>
      </c>
      <c r="B44" s="36">
        <f>'Total Property Damage 95%'!B44+Summary!AD44</f>
        <v>20559974.358750589</v>
      </c>
      <c r="C44" s="36">
        <f>'Total Property Damage 95%'!C44+Summary!AE44</f>
        <v>26377331.444753662</v>
      </c>
      <c r="D44" s="36">
        <f>'Total Property Damage 95%'!D44+Summary!AF44</f>
        <v>27811748.260480449</v>
      </c>
      <c r="E44" s="36">
        <f>'Total Property Damage 95%'!E44+Summary!AG44</f>
        <v>18288814.400516514</v>
      </c>
      <c r="F44" s="36">
        <f>'Total Property Damage 95%'!F44+Summary!AH44</f>
        <v>15220756.21132311</v>
      </c>
      <c r="G44" s="36">
        <f>'Total Property Damage 95%'!G44+Summary!AI44</f>
        <v>9124484.7444842737</v>
      </c>
      <c r="H44" s="37">
        <f>'Total Property Damage 95%'!H44+Summary!AJ44</f>
        <v>17099329.717303332</v>
      </c>
      <c r="I44" s="37">
        <f>'Total Property Damage 95%'!I44+Summary!AK44</f>
        <v>18201908.04293339</v>
      </c>
      <c r="J44" s="37">
        <f>'Total Property Damage 95%'!J44+Summary!AL44</f>
        <v>11503042.646579724</v>
      </c>
      <c r="K44" s="37">
        <f>'Total Property Damage 95%'!K44+Summary!AM44</f>
        <v>8529250.9126610942</v>
      </c>
      <c r="L44" s="37">
        <f>'Total Property Damage 95%'!L44+Summary!AN44</f>
        <v>7632508.056074488</v>
      </c>
      <c r="M44" s="37">
        <f>'Total Property Damage 95%'!M44+Summary!AO44</f>
        <v>3264652.8441955247</v>
      </c>
      <c r="N44" s="38">
        <f>'Total Property Damage 95%'!N44+Summary!AP44</f>
        <v>1504323158.8071547</v>
      </c>
      <c r="O44" s="38">
        <f>'Total Property Damage 95%'!O44+Summary!AQ44</f>
        <v>2698061457.4160619</v>
      </c>
      <c r="P44" s="38">
        <f>'Total Property Damage 95%'!P44+Summary!AR44</f>
        <v>1991537055.7108777</v>
      </c>
      <c r="Q44" s="38">
        <f>'Total Property Damage 95%'!Q44+Summary!AS44</f>
        <v>691337857.48651159</v>
      </c>
      <c r="R44" s="38">
        <f>'Total Property Damage 95%'!R44+Summary!AT44</f>
        <v>476667557.98662925</v>
      </c>
      <c r="S44" s="38">
        <f>'Total Property Damage 95%'!S44+Summary!AU44</f>
        <v>269545567.93381011</v>
      </c>
    </row>
    <row r="45" spans="1:19" x14ac:dyDescent="0.35">
      <c r="A45">
        <v>2064</v>
      </c>
      <c r="B45" s="36">
        <f>'Total Property Damage 95%'!B45+Summary!AD45</f>
        <v>21030151.241082687</v>
      </c>
      <c r="C45" s="36">
        <f>'Total Property Damage 95%'!C45+Summary!AE45</f>
        <v>26980542.871311508</v>
      </c>
      <c r="D45" s="36">
        <f>'Total Property Damage 95%'!D45+Summary!AF45</f>
        <v>28447762.725340534</v>
      </c>
      <c r="E45" s="36">
        <f>'Total Property Damage 95%'!E45+Summary!AG45</f>
        <v>18707053.138870068</v>
      </c>
      <c r="F45" s="36">
        <f>'Total Property Damage 95%'!F45+Summary!AH45</f>
        <v>15568832.895530205</v>
      </c>
      <c r="G45" s="36">
        <f>'Total Property Damage 95%'!G45+Summary!AI45</f>
        <v>9333148.5159068536</v>
      </c>
      <c r="H45" s="37">
        <f>'Total Property Damage 95%'!H45+Summary!AJ45</f>
        <v>17102834.062260427</v>
      </c>
      <c r="I45" s="37">
        <f>'Total Property Damage 95%'!I45+Summary!AK45</f>
        <v>18205756.913902543</v>
      </c>
      <c r="J45" s="37">
        <f>'Total Property Damage 95%'!J45+Summary!AL45</f>
        <v>11505582.750618542</v>
      </c>
      <c r="K45" s="37">
        <f>'Total Property Damage 95%'!K45+Summary!AM45</f>
        <v>8531510.6921840552</v>
      </c>
      <c r="L45" s="37">
        <f>'Total Property Damage 95%'!L45+Summary!AN45</f>
        <v>7634403.644021444</v>
      </c>
      <c r="M45" s="37">
        <f>'Total Property Damage 95%'!M45+Summary!AO45</f>
        <v>3265426.4926307974</v>
      </c>
      <c r="N45" s="38">
        <f>'Total Property Damage 95%'!N45+Summary!AP45</f>
        <v>1517150383.9944005</v>
      </c>
      <c r="O45" s="38">
        <f>'Total Property Damage 95%'!O45+Summary!AQ45</f>
        <v>2721155789.2067137</v>
      </c>
      <c r="P45" s="38">
        <f>'Total Property Damage 95%'!P45+Summary!AR45</f>
        <v>2008676311.7956221</v>
      </c>
      <c r="Q45" s="38">
        <f>'Total Property Damage 95%'!Q45+Summary!AS45</f>
        <v>697432860.04025245</v>
      </c>
      <c r="R45" s="38">
        <f>'Total Property Damage 95%'!R45+Summary!AT45</f>
        <v>480833080.70317304</v>
      </c>
      <c r="S45" s="38">
        <f>'Total Property Damage 95%'!S45+Summary!AU45</f>
        <v>271886470.81197411</v>
      </c>
    </row>
    <row r="46" spans="1:19" x14ac:dyDescent="0.35">
      <c r="A46">
        <v>2065</v>
      </c>
      <c r="B46" s="36">
        <f>'Total Property Damage 95%'!B46+Summary!AD46</f>
        <v>21511080.388802972</v>
      </c>
      <c r="C46" s="36">
        <f>'Total Property Damage 95%'!C46+Summary!AE46</f>
        <v>27597548.870906137</v>
      </c>
      <c r="D46" s="36">
        <f>'Total Property Damage 95%'!D46+Summary!AF46</f>
        <v>29098321.921287742</v>
      </c>
      <c r="E46" s="36">
        <f>'Total Property Damage 95%'!E46+Summary!AG46</f>
        <v>19134856.392365437</v>
      </c>
      <c r="F46" s="36">
        <f>'Total Property Damage 95%'!F46+Summary!AH46</f>
        <v>15924869.590160338</v>
      </c>
      <c r="G46" s="36">
        <f>'Total Property Damage 95%'!G46+Summary!AI46</f>
        <v>9546584.126038529</v>
      </c>
      <c r="H46" s="37">
        <f>'Total Property Damage 95%'!H46+Summary!AJ46</f>
        <v>17106350.360480972</v>
      </c>
      <c r="I46" s="37">
        <f>'Total Property Damage 95%'!I46+Summary!AK46</f>
        <v>18209619.235156134</v>
      </c>
      <c r="J46" s="37">
        <f>'Total Property Damage 95%'!J46+Summary!AL46</f>
        <v>11508132.014768334</v>
      </c>
      <c r="K46" s="37">
        <f>'Total Property Damage 95%'!K46+Summary!AM46</f>
        <v>8533779.5690724049</v>
      </c>
      <c r="L46" s="37">
        <f>'Total Property Damage 95%'!L46+Summary!AN46</f>
        <v>7636306.5973385358</v>
      </c>
      <c r="M46" s="37">
        <f>'Total Property Damage 95%'!M46+Summary!AO46</f>
        <v>3266203.0638826699</v>
      </c>
      <c r="N46" s="38">
        <f>'Total Property Damage 95%'!N46+Summary!AP46</f>
        <v>1530092010.5621643</v>
      </c>
      <c r="O46" s="38">
        <f>'Total Property Damage 95%'!O46+Summary!AQ46</f>
        <v>2744457226.9119992</v>
      </c>
      <c r="P46" s="38">
        <f>'Total Property Damage 95%'!P46+Summary!AR46</f>
        <v>2025970456.2371461</v>
      </c>
      <c r="Q46" s="38">
        <f>'Total Property Damage 95%'!Q46+Summary!AS46</f>
        <v>703584797.5834198</v>
      </c>
      <c r="R46" s="38">
        <f>'Total Property Damage 95%'!R46+Summary!AT46</f>
        <v>485037055.12598985</v>
      </c>
      <c r="S46" s="38">
        <f>'Total Property Damage 95%'!S46+Summary!AU46</f>
        <v>274248798.81285757</v>
      </c>
    </row>
    <row r="47" spans="1:19" x14ac:dyDescent="0.35">
      <c r="A47">
        <v>2066</v>
      </c>
      <c r="B47" s="36">
        <f>'Total Property Damage 95%'!B47+Summary!AD47</f>
        <v>22003007.690672293</v>
      </c>
      <c r="C47" s="36">
        <f>'Total Property Damage 95%'!C47+Summary!AE47</f>
        <v>28228664.905474912</v>
      </c>
      <c r="D47" s="36">
        <f>'Total Property Damage 95%'!D47+Summary!AF47</f>
        <v>29763758.465289261</v>
      </c>
      <c r="E47" s="36">
        <f>'Total Property Damage 95%'!E47+Summary!AG47</f>
        <v>19572442.88763291</v>
      </c>
      <c r="F47" s="36">
        <f>'Total Property Damage 95%'!F47+Summary!AH47</f>
        <v>16289048.329141114</v>
      </c>
      <c r="G47" s="36">
        <f>'Total Property Damage 95%'!G47+Summary!AI47</f>
        <v>9764900.6999301463</v>
      </c>
      <c r="H47" s="37">
        <f>'Total Property Damage 95%'!H47+Summary!AJ47</f>
        <v>17109878.683235835</v>
      </c>
      <c r="I47" s="37">
        <f>'Total Property Damage 95%'!I47+Summary!AK47</f>
        <v>18213495.086943448</v>
      </c>
      <c r="J47" s="37">
        <f>'Total Property Damage 95%'!J47+Summary!AL47</f>
        <v>11510690.493726768</v>
      </c>
      <c r="K47" s="37">
        <f>'Total Property Damage 95%'!K47+Summary!AM47</f>
        <v>8536057.5977954157</v>
      </c>
      <c r="L47" s="37">
        <f>'Total Property Damage 95%'!L47+Summary!AN47</f>
        <v>7638216.9600882065</v>
      </c>
      <c r="M47" s="37">
        <f>'Total Property Damage 95%'!M47+Summary!AO47</f>
        <v>3266982.5754246265</v>
      </c>
      <c r="N47" s="38">
        <f>'Total Property Damage 95%'!N47+Summary!AP47</f>
        <v>1543149123.5220561</v>
      </c>
      <c r="O47" s="38">
        <f>'Total Property Damage 95%'!O47+Summary!AQ47</f>
        <v>2767967748.7621593</v>
      </c>
      <c r="P47" s="38">
        <f>'Total Property Damage 95%'!P47+Summary!AR47</f>
        <v>2043420983.0231833</v>
      </c>
      <c r="Q47" s="38">
        <f>'Total Property Damage 95%'!Q47+Summary!AS47</f>
        <v>709794241.8156631</v>
      </c>
      <c r="R47" s="38">
        <f>'Total Property Damage 95%'!R47+Summary!AT47</f>
        <v>489279861.95753396</v>
      </c>
      <c r="S47" s="38">
        <f>'Total Property Damage 95%'!S47+Summary!AU47</f>
        <v>276632761.87797517</v>
      </c>
    </row>
    <row r="48" spans="1:19" x14ac:dyDescent="0.35">
      <c r="A48">
        <v>2067</v>
      </c>
      <c r="B48" s="36">
        <f>'Total Property Damage 95%'!B48+Summary!AD48</f>
        <v>22506184.658571884</v>
      </c>
      <c r="C48" s="36">
        <f>'Total Property Damage 95%'!C48+Summary!AE48</f>
        <v>28874213.65111354</v>
      </c>
      <c r="D48" s="36">
        <f>'Total Property Damage 95%'!D48+Summary!AF48</f>
        <v>30444412.580781344</v>
      </c>
      <c r="E48" s="36">
        <f>'Total Property Damage 95%'!E48+Summary!AG48</f>
        <v>20020036.353264526</v>
      </c>
      <c r="F48" s="36">
        <f>'Total Property Damage 95%'!F48+Summary!AH48</f>
        <v>16661555.309252826</v>
      </c>
      <c r="G48" s="36">
        <f>'Total Property Damage 95%'!G48+Summary!AI48</f>
        <v>9988209.858164655</v>
      </c>
      <c r="H48" s="37">
        <f>'Total Property Damage 95%'!H48+Summary!AJ48</f>
        <v>17113419.102225792</v>
      </c>
      <c r="I48" s="37">
        <f>'Total Property Damage 95%'!I48+Summary!AK48</f>
        <v>18217384.549997844</v>
      </c>
      <c r="J48" s="37">
        <f>'Total Property Damage 95%'!J48+Summary!AL48</f>
        <v>11513258.242521474</v>
      </c>
      <c r="K48" s="37">
        <f>'Total Property Damage 95%'!K48+Summary!AM48</f>
        <v>8538344.8331509512</v>
      </c>
      <c r="L48" s="37">
        <f>'Total Property Damage 95%'!L48+Summary!AN48</f>
        <v>7640134.7765987068</v>
      </c>
      <c r="M48" s="37">
        <f>'Total Property Damage 95%'!M48+Summary!AO48</f>
        <v>3267765.0448355591</v>
      </c>
      <c r="N48" s="38">
        <f>'Total Property Damage 95%'!N48+Summary!AP48</f>
        <v>1556322818.9728763</v>
      </c>
      <c r="O48" s="38">
        <f>'Total Property Damage 95%'!O48+Summary!AQ48</f>
        <v>2791689353.3638992</v>
      </c>
      <c r="P48" s="38">
        <f>'Total Property Damage 95%'!P48+Summary!AR48</f>
        <v>2061029401.697077</v>
      </c>
      <c r="Q48" s="38">
        <f>'Total Property Damage 95%'!Q48+Summary!AS48</f>
        <v>716061770.64571583</v>
      </c>
      <c r="R48" s="38">
        <f>'Total Property Damage 95%'!R48+Summary!AT48</f>
        <v>493561885.97590405</v>
      </c>
      <c r="S48" s="38">
        <f>'Total Property Damage 95%'!S48+Summary!AU48</f>
        <v>279038572.1721651</v>
      </c>
    </row>
    <row r="49" spans="1:19" x14ac:dyDescent="0.35">
      <c r="A49">
        <v>2068</v>
      </c>
      <c r="B49" s="36">
        <f>'Total Property Damage 95%'!B49+Summary!AD49</f>
        <v>23020868.55609601</v>
      </c>
      <c r="C49" s="36">
        <f>'Total Property Damage 95%'!C49+Summary!AE49</f>
        <v>29534525.163053405</v>
      </c>
      <c r="D49" s="36">
        <f>'Total Property Damage 95%'!D49+Summary!AF49</f>
        <v>31140632.271618243</v>
      </c>
      <c r="E49" s="36">
        <f>'Total Property Damage 95%'!E49+Summary!AG49</f>
        <v>20477865.634201683</v>
      </c>
      <c r="F49" s="36">
        <f>'Total Property Damage 95%'!F49+Summary!AH49</f>
        <v>17042580.98532689</v>
      </c>
      <c r="G49" s="36">
        <f>'Total Property Damage 95%'!G49+Summary!AI49</f>
        <v>10216625.773926331</v>
      </c>
      <c r="H49" s="37">
        <f>'Total Property Damage 95%'!H49+Summary!AJ49</f>
        <v>17116971.689584143</v>
      </c>
      <c r="I49" s="37">
        <f>'Total Property Damage 95%'!I49+Summary!AK49</f>
        <v>18221287.705539707</v>
      </c>
      <c r="J49" s="37">
        <f>'Total Property Damage 95%'!J49+Summary!AL49</f>
        <v>11515835.316512033</v>
      </c>
      <c r="K49" s="37">
        <f>'Total Property Damage 95%'!K49+Summary!AM49</f>
        <v>8540641.3302674554</v>
      </c>
      <c r="L49" s="37">
        <f>'Total Property Damage 95%'!L49+Summary!AN49</f>
        <v>7642060.0914657032</v>
      </c>
      <c r="M49" s="37">
        <f>'Total Property Damage 95%'!M49+Summary!AO49</f>
        <v>3268550.4898004071</v>
      </c>
      <c r="N49" s="38">
        <f>'Total Property Damage 95%'!N49+Summary!AP49</f>
        <v>1569614204.2231371</v>
      </c>
      <c r="O49" s="38">
        <f>'Total Property Damage 95%'!O49+Summary!AQ49</f>
        <v>2815624059.9272966</v>
      </c>
      <c r="P49" s="38">
        <f>'Total Property Damage 95%'!P49+Summary!AR49</f>
        <v>2078797237.5327857</v>
      </c>
      <c r="Q49" s="38">
        <f>'Total Property Damage 95%'!Q49+Summary!AS49</f>
        <v>722387968.26395535</v>
      </c>
      <c r="R49" s="38">
        <f>'Total Property Damage 95%'!R49+Summary!AT49</f>
        <v>497883516.08187377</v>
      </c>
      <c r="S49" s="38">
        <f>'Total Property Damage 95%'!S49+Summary!AU49</f>
        <v>281466444.10899645</v>
      </c>
    </row>
    <row r="50" spans="1:19" x14ac:dyDescent="0.35">
      <c r="A50">
        <v>2069</v>
      </c>
      <c r="B50" s="36">
        <f>'Total Property Damage 95%'!B50+Summary!AD50</f>
        <v>23547322.530085307</v>
      </c>
      <c r="C50" s="36">
        <f>'Total Property Damage 95%'!C50+Summary!AE50</f>
        <v>30209937.044411767</v>
      </c>
      <c r="D50" s="36">
        <f>'Total Property Damage 95%'!D50+Summary!AF50</f>
        <v>31852773.499999113</v>
      </c>
      <c r="E50" s="36">
        <f>'Total Property Damage 95%'!E50+Summary!AG50</f>
        <v>20946164.808738675</v>
      </c>
      <c r="F50" s="36">
        <f>'Total Property Damage 95%'!F50+Summary!AH50</f>
        <v>17432320.167621292</v>
      </c>
      <c r="G50" s="36">
        <f>'Total Property Damage 95%'!G50+Summary!AI50</f>
        <v>10450265.231375068</v>
      </c>
      <c r="H50" s="37">
        <f>'Total Property Damage 95%'!H50+Summary!AJ50</f>
        <v>17120536.517879326</v>
      </c>
      <c r="I50" s="37">
        <f>'Total Property Damage 95%'!I50+Summary!AK50</f>
        <v>18225204.635279372</v>
      </c>
      <c r="J50" s="37">
        <f>'Total Property Damage 95%'!J50+Summary!AL50</f>
        <v>11518421.771391973</v>
      </c>
      <c r="K50" s="37">
        <f>'Total Property Damage 95%'!K50+Summary!AM50</f>
        <v>8542947.1446059421</v>
      </c>
      <c r="L50" s="37">
        <f>'Total Property Damage 95%'!L50+Summary!AN50</f>
        <v>7643992.9495538902</v>
      </c>
      <c r="M50" s="37">
        <f>'Total Property Damage 95%'!M50+Summary!AO50</f>
        <v>3269338.9281107918</v>
      </c>
      <c r="N50" s="38">
        <f>'Total Property Damage 95%'!N50+Summary!AP50</f>
        <v>1583024397.9150295</v>
      </c>
      <c r="O50" s="38">
        <f>'Total Property Damage 95%'!O50+Summary!AQ50</f>
        <v>2839773908.4954185</v>
      </c>
      <c r="P50" s="38">
        <f>'Total Property Damage 95%'!P50+Summary!AR50</f>
        <v>2096726031.7119927</v>
      </c>
      <c r="Q50" s="38">
        <f>'Total Property Damage 95%'!Q50+Summary!AS50</f>
        <v>728773425.21586001</v>
      </c>
      <c r="R50" s="38">
        <f>'Total Property Damage 95%'!R50+Summary!AT50</f>
        <v>502245145.3464992</v>
      </c>
      <c r="S50" s="38">
        <f>'Total Property Damage 95%'!S50+Summary!AU50</f>
        <v>283916594.37648582</v>
      </c>
    </row>
    <row r="51" spans="1:19" x14ac:dyDescent="0.35">
      <c r="A51">
        <v>2070</v>
      </c>
      <c r="B51" s="36">
        <f>'Total Property Damage 95%'!B51+Summary!AD51</f>
        <v>23851203.245091055</v>
      </c>
      <c r="C51" s="36">
        <f>'Total Property Damage 95%'!C51+Summary!AE51</f>
        <v>30599799.512112938</v>
      </c>
      <c r="D51" s="36">
        <f>'Total Property Damage 95%'!D51+Summary!AF51</f>
        <v>32263836.947816968</v>
      </c>
      <c r="E51" s="36">
        <f>'Total Property Damage 95%'!E51+Summary!AG51</f>
        <v>21216477.305226345</v>
      </c>
      <c r="F51" s="36">
        <f>'Total Property Damage 95%'!F51+Summary!AH51</f>
        <v>17657286.123303838</v>
      </c>
      <c r="G51" s="36">
        <f>'Total Property Damage 95%'!G51+Summary!AI51</f>
        <v>10585127.021561727</v>
      </c>
      <c r="H51" s="37">
        <f>'Total Property Damage 95%'!H51+Summary!AJ51</f>
        <v>16957312.952185918</v>
      </c>
      <c r="I51" s="37">
        <f>'Total Property Damage 95%'!I51+Summary!AK51</f>
        <v>18051571.037439384</v>
      </c>
      <c r="J51" s="37">
        <f>'Total Property Damage 95%'!J51+Summary!AL51</f>
        <v>11408794.984665336</v>
      </c>
      <c r="K51" s="37">
        <f>'Total Property Damage 95%'!K51+Summary!AM51</f>
        <v>8462025.5680206232</v>
      </c>
      <c r="L51" s="37">
        <f>'Total Property Damage 95%'!L51+Summary!AN51</f>
        <v>7571456.7177562322</v>
      </c>
      <c r="M51" s="37">
        <f>'Total Property Damage 95%'!M51+Summary!AO51</f>
        <v>3238277.0465765544</v>
      </c>
      <c r="N51" s="38">
        <f>'Total Property Damage 95%'!N51+Summary!AP51</f>
        <v>1581002985.0500114</v>
      </c>
      <c r="O51" s="38">
        <f>'Total Property Damage 95%'!O51+Summary!AQ51</f>
        <v>2836242246.7451048</v>
      </c>
      <c r="P51" s="38">
        <f>'Total Property Damage 95%'!P51+Summary!AR51</f>
        <v>2094217558.2555697</v>
      </c>
      <c r="Q51" s="38">
        <f>'Total Property Damage 95%'!Q51+Summary!AS51</f>
        <v>728057199.57886171</v>
      </c>
      <c r="R51" s="38">
        <f>'Total Property Damage 95%'!R51+Summary!AT51</f>
        <v>501712077.27976871</v>
      </c>
      <c r="S51" s="38">
        <f>'Total Property Damage 95%'!S51+Summary!AU51</f>
        <v>283599612.71564728</v>
      </c>
    </row>
    <row r="52" spans="1:19" x14ac:dyDescent="0.35">
      <c r="A52">
        <v>2071</v>
      </c>
      <c r="B52" s="36">
        <f>'Total Property Damage 95%'!B52+Summary!AD52</f>
        <v>24396645.772691932</v>
      </c>
      <c r="C52" s="36">
        <f>'Total Property Damage 95%'!C52+Summary!AE52</f>
        <v>31299572.677368328</v>
      </c>
      <c r="D52" s="36">
        <f>'Total Property Damage 95%'!D52+Summary!AF52</f>
        <v>33001664.242904976</v>
      </c>
      <c r="E52" s="36">
        <f>'Total Property Damage 95%'!E52+Summary!AG52</f>
        <v>21701667.46059224</v>
      </c>
      <c r="F52" s="36">
        <f>'Total Property Damage 95%'!F52+Summary!AH52</f>
        <v>18061082.723194413</v>
      </c>
      <c r="G52" s="36">
        <f>'Total Property Damage 95%'!G52+Summary!AI52</f>
        <v>10827193.569663666</v>
      </c>
      <c r="H52" s="37">
        <f>'Total Property Damage 95%'!H52+Summary!AJ52</f>
        <v>16960867.517313048</v>
      </c>
      <c r="I52" s="37">
        <f>'Total Property Damage 95%'!I52+Summary!AK52</f>
        <v>18055477.338328682</v>
      </c>
      <c r="J52" s="37">
        <f>'Total Property Damage 95%'!J52+Summary!AL52</f>
        <v>11411374.991498236</v>
      </c>
      <c r="K52" s="37">
        <f>'Total Property Damage 95%'!K52+Summary!AM52</f>
        <v>8464327.541154258</v>
      </c>
      <c r="L52" s="37">
        <f>'Total Property Damage 95%'!L52+Summary!AN52</f>
        <v>7573385.8223168235</v>
      </c>
      <c r="M52" s="37">
        <f>'Total Property Damage 95%'!M52+Summary!AO52</f>
        <v>3239063.7866099053</v>
      </c>
      <c r="N52" s="38">
        <f>'Total Property Damage 95%'!N52+Summary!AP52</f>
        <v>1594521225.2662947</v>
      </c>
      <c r="O52" s="38">
        <f>'Total Property Damage 95%'!O52+Summary!AQ52</f>
        <v>2860589096.0232306</v>
      </c>
      <c r="P52" s="38">
        <f>'Total Property Damage 95%'!P52+Summary!AR52</f>
        <v>2112295136.9872868</v>
      </c>
      <c r="Q52" s="38">
        <f>'Total Property Damage 95%'!Q52+Summary!AS52</f>
        <v>734499601.8996383</v>
      </c>
      <c r="R52" s="38">
        <f>'Total Property Damage 95%'!R52+Summary!AT52</f>
        <v>506111624.82245135</v>
      </c>
      <c r="S52" s="38">
        <f>'Total Property Damage 95%'!S52+Summary!AU52</f>
        <v>286070672.34428769</v>
      </c>
    </row>
    <row r="53" spans="1:19" x14ac:dyDescent="0.35">
      <c r="A53">
        <v>2072</v>
      </c>
      <c r="B53" s="36">
        <f>'Total Property Damage 95%'!B53+Summary!AD53</f>
        <v>24954561.782148566</v>
      </c>
      <c r="C53" s="36">
        <f>'Total Property Damage 95%'!C53+Summary!AE53</f>
        <v>32015348.642989051</v>
      </c>
      <c r="D53" s="36">
        <f>'Total Property Damage 95%'!D53+Summary!AF53</f>
        <v>33756364.581278488</v>
      </c>
      <c r="E53" s="36">
        <f>'Total Property Damage 95%'!E53+Summary!AG53</f>
        <v>22197953.213190295</v>
      </c>
      <c r="F53" s="36">
        <f>'Total Property Damage 95%'!F53+Summary!AH53</f>
        <v>18474113.567404557</v>
      </c>
      <c r="G53" s="36">
        <f>'Total Property Damage 95%'!G53+Summary!AI53</f>
        <v>11074795.829674462</v>
      </c>
      <c r="H53" s="37">
        <f>'Total Property Damage 95%'!H53+Summary!AJ53</f>
        <v>16964434.422337912</v>
      </c>
      <c r="I53" s="37">
        <f>'Total Property Damage 95%'!I53+Summary!AK53</f>
        <v>18059397.524929218</v>
      </c>
      <c r="J53" s="37">
        <f>'Total Property Damage 95%'!J53+Summary!AL53</f>
        <v>11413964.455301479</v>
      </c>
      <c r="K53" s="37">
        <f>'Total Property Damage 95%'!K53+Summary!AM53</f>
        <v>8466638.9075119607</v>
      </c>
      <c r="L53" s="37">
        <f>'Total Property Damage 95%'!L53+Summary!AN53</f>
        <v>7575322.5315200109</v>
      </c>
      <c r="M53" s="37">
        <f>'Total Property Damage 95%'!M53+Summary!AO53</f>
        <v>3239853.5443267627</v>
      </c>
      <c r="N53" s="38">
        <f>'Total Property Damage 95%'!N53+Summary!AP53</f>
        <v>1608160508.4746594</v>
      </c>
      <c r="O53" s="38">
        <f>'Total Property Damage 95%'!O53+Summary!AQ53</f>
        <v>2885155178.2842116</v>
      </c>
      <c r="P53" s="38">
        <f>'Total Property Damage 95%'!P53+Summary!AR53</f>
        <v>2130536781.0278037</v>
      </c>
      <c r="Q53" s="38">
        <f>'Total Property Damage 95%'!Q53+Summary!AS53</f>
        <v>741002479.20688844</v>
      </c>
      <c r="R53" s="38">
        <f>'Total Property Damage 95%'!R53+Summary!AT53</f>
        <v>510551974.88928366</v>
      </c>
      <c r="S53" s="38">
        <f>'Total Property Damage 95%'!S53+Summary!AU53</f>
        <v>288564450.80232012</v>
      </c>
    </row>
    <row r="54" spans="1:19" x14ac:dyDescent="0.35">
      <c r="A54">
        <v>2073</v>
      </c>
      <c r="B54" s="36">
        <f>'Total Property Damage 95%'!B54+Summary!AD54</f>
        <v>25525236.523953419</v>
      </c>
      <c r="C54" s="36">
        <f>'Total Property Damage 95%'!C54+Summary!AE54</f>
        <v>32747493.369878221</v>
      </c>
      <c r="D54" s="36">
        <f>'Total Property Damage 95%'!D54+Summary!AF54</f>
        <v>34528323.825037763</v>
      </c>
      <c r="E54" s="36">
        <f>'Total Property Damage 95%'!E54+Summary!AG54</f>
        <v>22705588.303284146</v>
      </c>
      <c r="F54" s="36">
        <f>'Total Property Damage 95%'!F54+Summary!AH54</f>
        <v>18896589.829748459</v>
      </c>
      <c r="G54" s="36">
        <f>'Total Property Damage 95%'!G54+Summary!AI54</f>
        <v>11328060.395320414</v>
      </c>
      <c r="H54" s="37">
        <f>'Total Property Damage 95%'!H54+Summary!AJ54</f>
        <v>16968013.740871783</v>
      </c>
      <c r="I54" s="37">
        <f>'Total Property Damage 95%'!I54+Summary!AK54</f>
        <v>18063331.680125553</v>
      </c>
      <c r="J54" s="37">
        <f>'Total Property Damage 95%'!J54+Summary!AL54</f>
        <v>11416563.432568967</v>
      </c>
      <c r="K54" s="37">
        <f>'Total Property Damage 95%'!K54+Summary!AM54</f>
        <v>8468959.7233518288</v>
      </c>
      <c r="L54" s="37">
        <f>'Total Property Damage 95%'!L54+Summary!AN54</f>
        <v>7577266.8908752669</v>
      </c>
      <c r="M54" s="37">
        <f>'Total Property Damage 95%'!M54+Summary!AO54</f>
        <v>3240646.3377744406</v>
      </c>
      <c r="N54" s="38">
        <f>'Total Property Damage 95%'!N54+Summary!AP54</f>
        <v>1621921988.5711272</v>
      </c>
      <c r="O54" s="38">
        <f>'Total Property Damage 95%'!O54+Summary!AQ54</f>
        <v>2909942598.5485611</v>
      </c>
      <c r="P54" s="38">
        <f>'Total Property Damage 95%'!P54+Summary!AR54</f>
        <v>2148944081.3542261</v>
      </c>
      <c r="Q54" s="38">
        <f>'Total Property Damage 95%'!Q54+Summary!AS54</f>
        <v>747566442.21221411</v>
      </c>
      <c r="R54" s="38">
        <f>'Total Property Damage 95%'!R54+Summary!AT54</f>
        <v>515033533.72432041</v>
      </c>
      <c r="S54" s="38">
        <f>'Total Property Damage 95%'!S54+Summary!AU54</f>
        <v>291081171.93717593</v>
      </c>
    </row>
    <row r="55" spans="1:19" x14ac:dyDescent="0.35">
      <c r="A55">
        <v>2074</v>
      </c>
      <c r="B55" s="36">
        <f>'Total Property Damage 95%'!B55+Summary!AD55</f>
        <v>26108961.771865215</v>
      </c>
      <c r="C55" s="36">
        <f>'Total Property Damage 95%'!C55+Summary!AE55</f>
        <v>33496381.187935602</v>
      </c>
      <c r="D55" s="36">
        <f>'Total Property Damage 95%'!D55+Summary!AF55</f>
        <v>35317936.660391316</v>
      </c>
      <c r="E55" s="36">
        <f>'Total Property Damage 95%'!E55+Summary!AG55</f>
        <v>23224832.273810338</v>
      </c>
      <c r="F55" s="36">
        <f>'Total Property Damage 95%'!F55+Summary!AH55</f>
        <v>19328727.51328006</v>
      </c>
      <c r="G55" s="36">
        <f>'Total Property Damage 95%'!G55+Summary!AI55</f>
        <v>11587116.755343284</v>
      </c>
      <c r="H55" s="37">
        <f>'Total Property Damage 95%'!H55+Summary!AJ55</f>
        <v>16971605.546969973</v>
      </c>
      <c r="I55" s="37">
        <f>'Total Property Damage 95%'!I55+Summary!AK55</f>
        <v>18067279.887302242</v>
      </c>
      <c r="J55" s="37">
        <f>'Total Property Damage 95%'!J55+Summary!AL55</f>
        <v>11419171.980135405</v>
      </c>
      <c r="K55" s="37">
        <f>'Total Property Damage 95%'!K55+Summary!AM55</f>
        <v>8471290.0452713463</v>
      </c>
      <c r="L55" s="37">
        <f>'Total Property Damage 95%'!L55+Summary!AN55</f>
        <v>7579218.9461666076</v>
      </c>
      <c r="M55" s="37">
        <f>'Total Property Damage 95%'!M55+Summary!AO55</f>
        <v>3241442.1851091222</v>
      </c>
      <c r="N55" s="38">
        <f>'Total Property Damage 95%'!N55+Summary!AP55</f>
        <v>1635806831.3110416</v>
      </c>
      <c r="O55" s="38">
        <f>'Total Property Damage 95%'!O55+Summary!AQ55</f>
        <v>2934953483.6451778</v>
      </c>
      <c r="P55" s="38">
        <f>'Total Property Damage 95%'!P55+Summary!AR55</f>
        <v>2167518645.605587</v>
      </c>
      <c r="Q55" s="38">
        <f>'Total Property Damage 95%'!Q55+Summary!AS55</f>
        <v>754192108.29790223</v>
      </c>
      <c r="R55" s="38">
        <f>'Total Property Damage 95%'!R55+Summary!AT55</f>
        <v>519556711.94583696</v>
      </c>
      <c r="S55" s="38">
        <f>'Total Property Damage 95%'!S55+Summary!AU55</f>
        <v>293621061.98064971</v>
      </c>
    </row>
    <row r="56" spans="1:19" x14ac:dyDescent="0.35">
      <c r="A56">
        <v>2075</v>
      </c>
      <c r="B56" s="36">
        <f>'Total Property Damage 95%'!B56+Summary!AD56</f>
        <v>26706035.97208662</v>
      </c>
      <c r="C56" s="36">
        <f>'Total Property Damage 95%'!C56+Summary!AE56</f>
        <v>34262394.987444453</v>
      </c>
      <c r="D56" s="36">
        <f>'Total Property Damage 95%'!D56+Summary!AF56</f>
        <v>36125606.799450502</v>
      </c>
      <c r="E56" s="36">
        <f>'Total Property Damage 95%'!E56+Summary!AG56</f>
        <v>23755950.60307705</v>
      </c>
      <c r="F56" s="36">
        <f>'Total Property Damage 95%'!F56+Summary!AH56</f>
        <v>19770747.560730789</v>
      </c>
      <c r="G56" s="36">
        <f>'Total Property Damage 95%'!G56+Summary!AI56</f>
        <v>11852097.359705107</v>
      </c>
      <c r="H56" s="37">
        <f>'Total Property Damage 95%'!H56+Summary!AJ56</f>
        <v>16975209.915134531</v>
      </c>
      <c r="I56" s="37">
        <f>'Total Property Damage 95%'!I56+Summary!AK56</f>
        <v>18071242.230346836</v>
      </c>
      <c r="J56" s="37">
        <f>'Total Property Damage 95%'!J56+Summary!AL56</f>
        <v>11421790.155178338</v>
      </c>
      <c r="K56" s="37">
        <f>'Total Property Damage 95%'!K56+Summary!AM56</f>
        <v>8473629.9302094355</v>
      </c>
      <c r="L56" s="37">
        <f>'Total Property Damage 95%'!L56+Summary!AN56</f>
        <v>7581178.7434542421</v>
      </c>
      <c r="M56" s="37">
        <f>'Total Property Damage 95%'!M56+Summary!AO56</f>
        <v>3242241.1045965226</v>
      </c>
      <c r="N56" s="38">
        <f>'Total Property Damage 95%'!N56+Summary!AP56</f>
        <v>1649816214.4408522</v>
      </c>
      <c r="O56" s="38">
        <f>'Total Property Damage 95%'!O56+Summary!AQ56</f>
        <v>2960189982.4555454</v>
      </c>
      <c r="P56" s="38">
        <f>'Total Property Damage 95%'!P56+Summary!AR56</f>
        <v>2186262098.2713141</v>
      </c>
      <c r="Q56" s="38">
        <f>'Total Property Damage 95%'!Q56+Summary!AS56</f>
        <v>760880101.59525955</v>
      </c>
      <c r="R56" s="38">
        <f>'Total Property Damage 95%'!R56+Summary!AT56</f>
        <v>524121924.59706312</v>
      </c>
      <c r="S56" s="38">
        <f>'Total Property Damage 95%'!S56+Summary!AU56</f>
        <v>296184349.57628936</v>
      </c>
    </row>
    <row r="57" spans="1:19" x14ac:dyDescent="0.35">
      <c r="A57">
        <v>2076</v>
      </c>
      <c r="B57" s="36">
        <f>'Total Property Damage 95%'!B57+Summary!AD57</f>
        <v>27316764.395853374</v>
      </c>
      <c r="C57" s="36">
        <f>'Total Property Damage 95%'!C57+Summary!AE57</f>
        <v>35045926.41483514</v>
      </c>
      <c r="D57" s="36">
        <f>'Total Property Damage 95%'!D57+Summary!AF57</f>
        <v>36951747.186638862</v>
      </c>
      <c r="E57" s="36">
        <f>'Total Property Damage 95%'!E57+Summary!AG57</f>
        <v>24299214.840497475</v>
      </c>
      <c r="F57" s="36">
        <f>'Total Property Damage 95%'!F57+Summary!AH57</f>
        <v>20222875.967472844</v>
      </c>
      <c r="G57" s="36">
        <f>'Total Property Damage 95%'!G57+Summary!AI57</f>
        <v>12123137.687307021</v>
      </c>
      <c r="H57" s="37">
        <f>'Total Property Damage 95%'!H57+Summary!AJ57</f>
        <v>16978826.920316909</v>
      </c>
      <c r="I57" s="37">
        <f>'Total Property Damage 95%'!I57+Summary!AK57</f>
        <v>18075218.793652948</v>
      </c>
      <c r="J57" s="37">
        <f>'Total Property Damage 95%'!J57+Summary!AL57</f>
        <v>11424418.015220238</v>
      </c>
      <c r="K57" s="37">
        <f>'Total Property Damage 95%'!K57+Summary!AM57</f>
        <v>8475979.4354485068</v>
      </c>
      <c r="L57" s="37">
        <f>'Total Property Damage 95%'!L57+Summary!AN57</f>
        <v>7583146.3290762482</v>
      </c>
      <c r="M57" s="37">
        <f>'Total Property Damage 95%'!M57+Summary!AO57</f>
        <v>3243043.1146125416</v>
      </c>
      <c r="N57" s="38">
        <f>'Total Property Damage 95%'!N57+Summary!AP57</f>
        <v>1663951327.8314681</v>
      </c>
      <c r="O57" s="38">
        <f>'Total Property Damage 95%'!O57+Summary!AQ57</f>
        <v>2985654266.1608577</v>
      </c>
      <c r="P57" s="38">
        <f>'Total Property Damage 95%'!P57+Summary!AR57</f>
        <v>2205176080.8819757</v>
      </c>
      <c r="Q57" s="38">
        <f>'Total Property Damage 95%'!Q57+Summary!AS57</f>
        <v>767631053.06392431</v>
      </c>
      <c r="R57" s="38">
        <f>'Total Property Damage 95%'!R57+Summary!AT57</f>
        <v>528729591.19754171</v>
      </c>
      <c r="S57" s="38">
        <f>'Total Property Damage 95%'!S57+Summary!AU57</f>
        <v>298771265.80712175</v>
      </c>
    </row>
    <row r="58" spans="1:19" x14ac:dyDescent="0.35">
      <c r="A58">
        <v>2077</v>
      </c>
      <c r="B58" s="36">
        <f>'Total Property Damage 95%'!B58+Summary!AD58</f>
        <v>27941459.295512933</v>
      </c>
      <c r="C58" s="36">
        <f>'Total Property Damage 95%'!C58+Summary!AE58</f>
        <v>35847376.072925501</v>
      </c>
      <c r="D58" s="36">
        <f>'Total Property Damage 95%'!D58+Summary!AF58</f>
        <v>37796780.209821753</v>
      </c>
      <c r="E58" s="36">
        <f>'Total Property Damage 95%'!E58+Summary!AG58</f>
        <v>24854902.745427202</v>
      </c>
      <c r="F58" s="36">
        <f>'Total Property Damage 95%'!F58+Summary!AH58</f>
        <v>20685343.897065774</v>
      </c>
      <c r="G58" s="36">
        <f>'Total Property Damage 95%'!G58+Summary!AI58</f>
        <v>12400376.315256707</v>
      </c>
      <c r="H58" s="37">
        <f>'Total Property Damage 95%'!H58+Summary!AJ58</f>
        <v>16982456.637920704</v>
      </c>
      <c r="I58" s="37">
        <f>'Total Property Damage 95%'!I58+Summary!AK58</f>
        <v>18079209.662123259</v>
      </c>
      <c r="J58" s="37">
        <f>'Total Property Damage 95%'!J58+Summary!AL58</f>
        <v>11427055.618130574</v>
      </c>
      <c r="K58" s="37">
        <f>'Total Property Damage 95%'!K58+Summary!AM58</f>
        <v>8478338.6186165456</v>
      </c>
      <c r="L58" s="37">
        <f>'Total Property Damage 95%'!L58+Summary!AN58</f>
        <v>7585121.7496502372</v>
      </c>
      <c r="M58" s="37">
        <f>'Total Property Damage 95%'!M58+Summary!AO58</f>
        <v>3243848.2336439346</v>
      </c>
      <c r="N58" s="38">
        <f>'Total Property Damage 95%'!N58+Summary!AP58</f>
        <v>1678213373.6132019</v>
      </c>
      <c r="O58" s="38">
        <f>'Total Property Damage 95%'!O58+Summary!AQ58</f>
        <v>3011348528.4921026</v>
      </c>
      <c r="P58" s="38">
        <f>'Total Property Damage 95%'!P58+Summary!AR58</f>
        <v>2224262252.2023339</v>
      </c>
      <c r="Q58" s="38">
        <f>'Total Property Damage 95%'!Q58+Summary!AS58</f>
        <v>774445600.57216382</v>
      </c>
      <c r="R58" s="38">
        <f>'Total Property Damage 95%'!R58+Summary!AT58</f>
        <v>533380135.79512101</v>
      </c>
      <c r="S58" s="38">
        <f>'Total Property Damage 95%'!S58+Summary!AU58</f>
        <v>301382044.22371745</v>
      </c>
    </row>
    <row r="59" spans="1:19" x14ac:dyDescent="0.35">
      <c r="A59">
        <v>2078</v>
      </c>
      <c r="B59" s="36">
        <f>'Total Property Damage 95%'!B59+Summary!AD59</f>
        <v>28580440.064172406</v>
      </c>
      <c r="C59" s="36">
        <f>'Total Property Damage 95%'!C59+Summary!AE59</f>
        <v>36667153.725740567</v>
      </c>
      <c r="D59" s="36">
        <f>'Total Property Damage 95%'!D59+Summary!AF59</f>
        <v>38661137.916264221</v>
      </c>
      <c r="E59" s="36">
        <f>'Total Property Damage 95%'!E59+Summary!AG59</f>
        <v>25423298.429176617</v>
      </c>
      <c r="F59" s="36">
        <f>'Total Property Damage 95%'!F59+Summary!AH59</f>
        <v>21158387.799445461</v>
      </c>
      <c r="G59" s="36">
        <f>'Total Property Damage 95%'!G59+Summary!AI59</f>
        <v>12683954.989719925</v>
      </c>
      <c r="H59" s="37">
        <f>'Total Property Damage 95%'!H59+Summary!AJ59</f>
        <v>16986099.143804371</v>
      </c>
      <c r="I59" s="37">
        <f>'Total Property Damage 95%'!I59+Summary!AK59</f>
        <v>18083214.921172634</v>
      </c>
      <c r="J59" s="37">
        <f>'Total Property Damage 95%'!J59+Summary!AL59</f>
        <v>11429703.022127919</v>
      </c>
      <c r="K59" s="37">
        <f>'Total Property Damage 95%'!K59+Summary!AM59</f>
        <v>8480707.5376891792</v>
      </c>
      <c r="L59" s="37">
        <f>'Total Property Damage 95%'!L59+Summary!AN59</f>
        <v>7587105.0520750508</v>
      </c>
      <c r="M59" s="37">
        <f>'Total Property Damage 95%'!M59+Summary!AO59</f>
        <v>3244656.4802889801</v>
      </c>
      <c r="N59" s="38">
        <f>'Total Property Damage 95%'!N59+Summary!AP59</f>
        <v>1692603566.3123219</v>
      </c>
      <c r="O59" s="38">
        <f>'Total Property Damage 95%'!O59+Summary!AQ59</f>
        <v>3037274985.9831572</v>
      </c>
      <c r="P59" s="38">
        <f>'Total Property Damage 95%'!P59+Summary!AR59</f>
        <v>2243522288.4267364</v>
      </c>
      <c r="Q59" s="38">
        <f>'Total Property Damage 95%'!Q59+Summary!AS59</f>
        <v>781324388.97817433</v>
      </c>
      <c r="R59" s="38">
        <f>'Total Property Damage 95%'!R59+Summary!AT59</f>
        <v>538073987.0185889</v>
      </c>
      <c r="S59" s="38">
        <f>'Total Property Damage 95%'!S59+Summary!AU59</f>
        <v>304016920.8725999</v>
      </c>
    </row>
    <row r="60" spans="1:19" x14ac:dyDescent="0.35">
      <c r="A60">
        <v>2079</v>
      </c>
      <c r="B60" s="36">
        <f>'Total Property Damage 95%'!B60+Summary!AD60</f>
        <v>29234033.398997396</v>
      </c>
      <c r="C60" s="36">
        <f>'Total Property Damage 95%'!C60+Summary!AE60</f>
        <v>37505678.508016035</v>
      </c>
      <c r="D60" s="36">
        <f>'Total Property Damage 95%'!D60+Summary!AF60</f>
        <v>39545262.233527482</v>
      </c>
      <c r="E60" s="36">
        <f>'Total Property Damage 95%'!E60+Summary!AG60</f>
        <v>26004692.500270937</v>
      </c>
      <c r="F60" s="36">
        <f>'Total Property Damage 95%'!F60+Summary!AH60</f>
        <v>21642249.531815898</v>
      </c>
      <c r="G60" s="36">
        <f>'Total Property Damage 95%'!G60+Summary!AI60</f>
        <v>12974018.698392255</v>
      </c>
      <c r="H60" s="37">
        <f>'Total Property Damage 95%'!H60+Summary!AJ60</f>
        <v>16989754.514283955</v>
      </c>
      <c r="I60" s="37">
        <f>'Total Property Damage 95%'!I60+Summary!AK60</f>
        <v>18087234.656731185</v>
      </c>
      <c r="J60" s="37">
        <f>'Total Property Damage 95%'!J60+Summary!AL60</f>
        <v>11432360.285782034</v>
      </c>
      <c r="K60" s="37">
        <f>'Total Property Damage 95%'!K60+Summary!AM60</f>
        <v>8483086.2509917915</v>
      </c>
      <c r="L60" s="37">
        <f>'Total Property Damage 95%'!L60+Summary!AN60</f>
        <v>7589096.2835324509</v>
      </c>
      <c r="M60" s="37">
        <f>'Total Property Damage 95%'!M60+Summary!AO60</f>
        <v>3245467.8732581502</v>
      </c>
      <c r="N60" s="38">
        <f>'Total Property Damage 95%'!N60+Summary!AP60</f>
        <v>1707123132.9892383</v>
      </c>
      <c r="O60" s="38">
        <f>'Total Property Damage 95%'!O60+Summary!AQ60</f>
        <v>3063435878.2269211</v>
      </c>
      <c r="P60" s="38">
        <f>'Total Property Damage 95%'!P60+Summary!AR60</f>
        <v>2262957883.3768716</v>
      </c>
      <c r="Q60" s="38">
        <f>'Total Property Damage 95%'!Q60+Summary!AS60</f>
        <v>788268070.21239173</v>
      </c>
      <c r="R60" s="38">
        <f>'Total Property Damage 95%'!R60+Summary!AT60</f>
        <v>542811578.13095713</v>
      </c>
      <c r="S60" s="38">
        <f>'Total Property Damage 95%'!S60+Summary!AU60</f>
        <v>306676134.32500207</v>
      </c>
    </row>
    <row r="61" spans="1:19" x14ac:dyDescent="0.35">
      <c r="A61">
        <v>2080</v>
      </c>
      <c r="B61" s="36">
        <f>'Total Property Damage 95%'!B61+Summary!AD61</f>
        <v>29028800.359563582</v>
      </c>
      <c r="C61" s="36">
        <f>'Total Property Damage 95%'!C61+Summary!AE61</f>
        <v>37242375.655099012</v>
      </c>
      <c r="D61" s="36">
        <f>'Total Property Damage 95%'!D61+Summary!AF61</f>
        <v>39267640.796463914</v>
      </c>
      <c r="E61" s="36">
        <f>'Total Property Damage 95%'!E61+Summary!AG61</f>
        <v>25822130.552402489</v>
      </c>
      <c r="F61" s="36">
        <f>'Total Property Damage 95%'!F61+Summary!AH61</f>
        <v>21490313.444483113</v>
      </c>
      <c r="G61" s="36">
        <f>'Total Property Damage 95%'!G61+Summary!AI61</f>
        <v>12882936.593682285</v>
      </c>
      <c r="H61" s="37">
        <f>'Total Property Damage 95%'!H61+Summary!AJ61</f>
        <v>16496863.695340572</v>
      </c>
      <c r="I61" s="37">
        <f>'Total Property Damage 95%'!I61+Summary!AK61</f>
        <v>17562630.029510468</v>
      </c>
      <c r="J61" s="37">
        <f>'Total Property Damage 95%'!J61+Summary!AL61</f>
        <v>11100888.350886207</v>
      </c>
      <c r="K61" s="37">
        <f>'Total Property Damage 95%'!K61+Summary!AM61</f>
        <v>8237523.5926175639</v>
      </c>
      <c r="L61" s="37">
        <f>'Total Property Damage 95%'!L61+Summary!AN61</f>
        <v>7369278.6263637831</v>
      </c>
      <c r="M61" s="37">
        <f>'Total Property Damage 95%'!M61+Summary!AO61</f>
        <v>3151423.8970505376</v>
      </c>
      <c r="N61" s="38">
        <f>'Total Property Damage 95%'!N61+Summary!AP61</f>
        <v>1671461950.6431735</v>
      </c>
      <c r="O61" s="38">
        <f>'Total Property Damage 95%'!O61+Summary!AQ61</f>
        <v>2999546476.6945519</v>
      </c>
      <c r="P61" s="38">
        <f>'Total Property Damage 95%'!P61+Summary!AR61</f>
        <v>2215872511.4750462</v>
      </c>
      <c r="Q61" s="38">
        <f>'Total Property Damage 95%'!Q61+Summary!AS61</f>
        <v>772038770.98636913</v>
      </c>
      <c r="R61" s="38">
        <f>'Total Property Damage 95%'!R61+Summary!AT61</f>
        <v>531592304.84258878</v>
      </c>
      <c r="S61" s="38">
        <f>'Total Property Damage 95%'!S61+Summary!AU61</f>
        <v>300320222.67597818</v>
      </c>
    </row>
    <row r="62" spans="1:19" x14ac:dyDescent="0.35">
      <c r="A62">
        <v>2081</v>
      </c>
      <c r="B62" s="36">
        <f>'Total Property Damage 95%'!B62+Summary!AD62</f>
        <v>29692647.045981817</v>
      </c>
      <c r="C62" s="36">
        <f>'Total Property Damage 95%'!C62+Summary!AE62</f>
        <v>38094054.931085192</v>
      </c>
      <c r="D62" s="36">
        <f>'Total Property Damage 95%'!D62+Summary!AF62</f>
        <v>40165634.957549043</v>
      </c>
      <c r="E62" s="36">
        <f>'Total Property Damage 95%'!E62+Summary!AG62</f>
        <v>26412645.337414056</v>
      </c>
      <c r="F62" s="36">
        <f>'Total Property Damage 95%'!F62+Summary!AH62</f>
        <v>21981765.836366378</v>
      </c>
      <c r="G62" s="36">
        <f>'Total Property Damage 95%'!G62+Summary!AI62</f>
        <v>13177550.72389503</v>
      </c>
      <c r="H62" s="37">
        <f>'Total Property Damage 95%'!H62+Summary!AJ62</f>
        <v>16500437.454876866</v>
      </c>
      <c r="I62" s="37">
        <f>'Total Property Damage 95%'!I62+Summary!AK62</f>
        <v>17566560.664984602</v>
      </c>
      <c r="J62" s="37">
        <f>'Total Property Damage 95%'!J62+Summary!AL62</f>
        <v>11103487.28257798</v>
      </c>
      <c r="K62" s="37">
        <f>'Total Property Damage 95%'!K62+Summary!AM62</f>
        <v>8239851.9856372112</v>
      </c>
      <c r="L62" s="37">
        <f>'Total Property Damage 95%'!L62+Summary!AN62</f>
        <v>7371227.2059101574</v>
      </c>
      <c r="M62" s="37">
        <f>'Total Property Damage 95%'!M62+Summary!AO62</f>
        <v>3152217.7442799006</v>
      </c>
      <c r="N62" s="38">
        <f>'Total Property Damage 95%'!N62+Summary!AP62</f>
        <v>1685812056.0478961</v>
      </c>
      <c r="O62" s="38">
        <f>'Total Property Damage 95%'!O62+Summary!AQ62</f>
        <v>3025404712.3264241</v>
      </c>
      <c r="P62" s="38">
        <f>'Total Property Damage 95%'!P62+Summary!AR62</f>
        <v>2235086045.368607</v>
      </c>
      <c r="Q62" s="38">
        <f>'Total Property Damage 95%'!Q62+Summary!AS62</f>
        <v>778907472.97392952</v>
      </c>
      <c r="R62" s="38">
        <f>'Total Property Damage 95%'!R62+Summary!AT62</f>
        <v>536277664.01440918</v>
      </c>
      <c r="S62" s="38">
        <f>'Total Property Damage 95%'!S62+Summary!AU62</f>
        <v>302949688.21783221</v>
      </c>
    </row>
    <row r="63" spans="1:19" x14ac:dyDescent="0.35">
      <c r="A63">
        <v>2082</v>
      </c>
      <c r="B63" s="36">
        <f>'Total Property Damage 95%'!B63+Summary!AD63</f>
        <v>30371674.946146745</v>
      </c>
      <c r="C63" s="36">
        <f>'Total Property Damage 95%'!C63+Summary!AE63</f>
        <v>38965210.880521595</v>
      </c>
      <c r="D63" s="36">
        <f>'Total Property Damage 95%'!D63+Summary!AF63</f>
        <v>41084164.946531832</v>
      </c>
      <c r="E63" s="36">
        <f>'Total Property Damage 95%'!E63+Summary!AG63</f>
        <v>27016664.341630533</v>
      </c>
      <c r="F63" s="36">
        <f>'Total Property Damage 95%'!F63+Summary!AH63</f>
        <v>22484457.0337753</v>
      </c>
      <c r="G63" s="36">
        <f>'Total Property Damage 95%'!G63+Summary!AI63</f>
        <v>13478902.25323179</v>
      </c>
      <c r="H63" s="37">
        <f>'Total Property Damage 95%'!H63+Summary!AJ63</f>
        <v>16504023.928047437</v>
      </c>
      <c r="I63" s="37">
        <f>'Total Property Damage 95%'!I63+Summary!AK63</f>
        <v>17570505.607243672</v>
      </c>
      <c r="J63" s="37">
        <f>'Total Property Damage 95%'!J63+Summary!AL63</f>
        <v>11106095.958462011</v>
      </c>
      <c r="K63" s="37">
        <f>'Total Property Damage 95%'!K63+Summary!AM63</f>
        <v>8242190.0586138591</v>
      </c>
      <c r="L63" s="37">
        <f>'Total Property Damage 95%'!L63+Summary!AN63</f>
        <v>7373183.6218713019</v>
      </c>
      <c r="M63" s="37">
        <f>'Total Property Damage 95%'!M63+Summary!AO63</f>
        <v>3153014.7010470144</v>
      </c>
      <c r="N63" s="38">
        <f>'Total Property Damage 95%'!N63+Summary!AP63</f>
        <v>1700291403.0242229</v>
      </c>
      <c r="O63" s="38">
        <f>'Total Property Damage 95%'!O63+Summary!AQ63</f>
        <v>3051497191.6657877</v>
      </c>
      <c r="P63" s="38">
        <f>'Total Property Damage 95%'!P63+Summary!AR63</f>
        <v>2254475045.6547108</v>
      </c>
      <c r="Q63" s="38">
        <f>'Total Property Damage 95%'!Q63+Summary!AS63</f>
        <v>785841112.22743452</v>
      </c>
      <c r="R63" s="38">
        <f>'Total Property Damage 95%'!R63+Summary!AT63</f>
        <v>541006774.2945441</v>
      </c>
      <c r="S63" s="38">
        <f>'Total Property Damage 95%'!S63+Summary!AU63</f>
        <v>305603489.21561569</v>
      </c>
    </row>
    <row r="64" spans="1:19" x14ac:dyDescent="0.35">
      <c r="A64">
        <v>2083</v>
      </c>
      <c r="B64" s="36">
        <f>'Total Property Damage 95%'!B64+Summary!AD64</f>
        <v>31066231.232463583</v>
      </c>
      <c r="C64" s="36">
        <f>'Total Property Damage 95%'!C64+Summary!AE64</f>
        <v>39856288.90676529</v>
      </c>
      <c r="D64" s="36">
        <f>'Total Property Damage 95%'!D64+Summary!AF64</f>
        <v>42023700.388099961</v>
      </c>
      <c r="E64" s="36">
        <f>'Total Property Damage 95%'!E64+Summary!AG64</f>
        <v>27634496.387017023</v>
      </c>
      <c r="F64" s="36">
        <f>'Total Property Damage 95%'!F64+Summary!AH64</f>
        <v>22998644.051940087</v>
      </c>
      <c r="G64" s="36">
        <f>'Total Property Damage 95%'!G64+Summary!AI64</f>
        <v>13787145.256267751</v>
      </c>
      <c r="H64" s="37">
        <f>'Total Property Damage 95%'!H64+Summary!AJ64</f>
        <v>16507623.190742224</v>
      </c>
      <c r="I64" s="37">
        <f>'Total Property Damage 95%'!I64+Summary!AK64</f>
        <v>17574464.941738028</v>
      </c>
      <c r="J64" s="37">
        <f>'Total Property Damage 95%'!J64+Summary!AL64</f>
        <v>11108714.436781075</v>
      </c>
      <c r="K64" s="37">
        <f>'Total Property Damage 95%'!K64+Summary!AM64</f>
        <v>8244537.8695473112</v>
      </c>
      <c r="L64" s="37">
        <f>'Total Property Damage 95%'!L64+Summary!AN64</f>
        <v>7375147.9211655892</v>
      </c>
      <c r="M64" s="37">
        <f>'Total Property Damage 95%'!M64+Summary!AO64</f>
        <v>3153814.785957898</v>
      </c>
      <c r="N64" s="38">
        <f>'Total Property Damage 95%'!N64+Summary!AP64</f>
        <v>1714901232.8223929</v>
      </c>
      <c r="O64" s="38">
        <f>'Total Property Damage 95%'!O64+Summary!AQ64</f>
        <v>3077826180.9508471</v>
      </c>
      <c r="P64" s="38">
        <f>'Total Property Damage 95%'!P64+Summary!AR64</f>
        <v>2274041227.0762377</v>
      </c>
      <c r="Q64" s="38">
        <f>'Total Property Damage 95%'!Q64+Summary!AS64</f>
        <v>792840349.9090147</v>
      </c>
      <c r="R64" s="38">
        <f>'Total Property Damage 95%'!R64+Summary!AT64</f>
        <v>545780074.81118441</v>
      </c>
      <c r="S64" s="38">
        <f>'Total Property Damage 95%'!S64+Summary!AU64</f>
        <v>308281867.35917759</v>
      </c>
    </row>
    <row r="65" spans="1:19" x14ac:dyDescent="0.35">
      <c r="A65">
        <v>2084</v>
      </c>
      <c r="B65" s="36">
        <f>'Total Property Damage 95%'!B65+Summary!AD65</f>
        <v>31776671.016668424</v>
      </c>
      <c r="C65" s="36">
        <f>'Total Property Damage 95%'!C65+Summary!AE65</f>
        <v>40767744.598904058</v>
      </c>
      <c r="D65" s="36">
        <f>'Total Property Damage 95%'!D65+Summary!AF65</f>
        <v>42984721.646578602</v>
      </c>
      <c r="E65" s="36">
        <f>'Total Property Damage 95%'!E65+Summary!AG65</f>
        <v>28266457.357850399</v>
      </c>
      <c r="F65" s="36">
        <f>'Total Property Damage 95%'!F65+Summary!AH65</f>
        <v>23524589.783657625</v>
      </c>
      <c r="G65" s="36">
        <f>'Total Property Damage 95%'!G65+Summary!AI65</f>
        <v>14102437.331040829</v>
      </c>
      <c r="H65" s="37">
        <f>'Total Property Damage 95%'!H65+Summary!AJ65</f>
        <v>16511235.319308968</v>
      </c>
      <c r="I65" s="37">
        <f>'Total Property Damage 95%'!I65+Summary!AK65</f>
        <v>17578438.754433468</v>
      </c>
      <c r="J65" s="37">
        <f>'Total Property Damage 95%'!J65+Summary!AL65</f>
        <v>11111342.776129285</v>
      </c>
      <c r="K65" s="37">
        <f>'Total Property Damage 95%'!K65+Summary!AM65</f>
        <v>8246895.4767872626</v>
      </c>
      <c r="L65" s="37">
        <f>'Total Property Damage 95%'!L65+Summary!AN65</f>
        <v>7377120.1509944377</v>
      </c>
      <c r="M65" s="37">
        <f>'Total Property Damage 95%'!M65+Summary!AO65</f>
        <v>3154618.0177308121</v>
      </c>
      <c r="N65" s="38">
        <f>'Total Property Damage 95%'!N65+Summary!AP65</f>
        <v>1729642799.5557067</v>
      </c>
      <c r="O65" s="38">
        <f>'Total Property Damage 95%'!O65+Summary!AQ65</f>
        <v>3104393970.0938654</v>
      </c>
      <c r="P65" s="38">
        <f>'Total Property Damage 95%'!P65+Summary!AR65</f>
        <v>2293786322.4837127</v>
      </c>
      <c r="Q65" s="38">
        <f>'Total Property Damage 95%'!Q65+Summary!AS65</f>
        <v>799905854.46113014</v>
      </c>
      <c r="R65" s="38">
        <f>'Total Property Damage 95%'!R65+Summary!AT65</f>
        <v>550598009.45971942</v>
      </c>
      <c r="S65" s="38">
        <f>'Total Property Damage 95%'!S65+Summary!AU65</f>
        <v>310985066.93411165</v>
      </c>
    </row>
    <row r="66" spans="1:19" x14ac:dyDescent="0.35">
      <c r="A66">
        <v>2085</v>
      </c>
      <c r="B66" s="36">
        <f>'Total Property Damage 95%'!B66+Summary!AD66</f>
        <v>32503357.531389244</v>
      </c>
      <c r="C66" s="36">
        <f>'Total Property Damage 95%'!C66+Summary!AE66</f>
        <v>41700043.964689292</v>
      </c>
      <c r="D66" s="36">
        <f>'Total Property Damage 95%'!D66+Summary!AF66</f>
        <v>43967720.071530409</v>
      </c>
      <c r="E66" s="36">
        <f>'Total Property Damage 95%'!E66+Summary!AG66</f>
        <v>28912870.36222415</v>
      </c>
      <c r="F66" s="36">
        <f>'Total Property Damage 95%'!F66+Summary!AH66</f>
        <v>24062563.133702885</v>
      </c>
      <c r="G66" s="36">
        <f>'Total Property Damage 95%'!G66+Summary!AI66</f>
        <v>14424939.679628169</v>
      </c>
      <c r="H66" s="37">
        <f>'Total Property Damage 95%'!H66+Summary!AJ66</f>
        <v>16514860.390555952</v>
      </c>
      <c r="I66" s="37">
        <f>'Total Property Damage 95%'!I66+Summary!AK66</f>
        <v>17582427.131814383</v>
      </c>
      <c r="J66" s="37">
        <f>'Total Property Damage 95%'!J66+Summary!AL66</f>
        <v>11113981.03545423</v>
      </c>
      <c r="K66" s="37">
        <f>'Total Property Damage 95%'!K66+Summary!AM66</f>
        <v>8249262.9390354147</v>
      </c>
      <c r="L66" s="37">
        <f>'Total Property Damage 95%'!L66+Summary!AN66</f>
        <v>7379100.3588440111</v>
      </c>
      <c r="M66" s="37">
        <f>'Total Property Damage 95%'!M66+Summary!AO66</f>
        <v>3155424.4151969361</v>
      </c>
      <c r="N66" s="38">
        <f>'Total Property Damage 95%'!N66+Summary!AP66</f>
        <v>1744517370.3445923</v>
      </c>
      <c r="O66" s="38">
        <f>'Total Property Damage 95%'!O66+Summary!AQ66</f>
        <v>3131202872.9483147</v>
      </c>
      <c r="P66" s="38">
        <f>'Total Property Damage 95%'!P66+Summary!AR66</f>
        <v>2313712083.0416937</v>
      </c>
      <c r="Q66" s="38">
        <f>'Total Property Damage 95%'!Q66+Summary!AS66</f>
        <v>807038301.69265413</v>
      </c>
      <c r="R66" s="38">
        <f>'Total Property Damage 95%'!R66+Summary!AT66</f>
        <v>555461026.95842433</v>
      </c>
      <c r="S66" s="38">
        <f>'Total Property Damage 95%'!S66+Summary!AU66</f>
        <v>313713334.85179496</v>
      </c>
    </row>
    <row r="67" spans="1:19" x14ac:dyDescent="0.35">
      <c r="A67">
        <v>2086</v>
      </c>
      <c r="B67" s="36">
        <f>'Total Property Damage 95%'!B67+Summary!AD67</f>
        <v>33246662.315858964</v>
      </c>
      <c r="C67" s="36">
        <f>'Total Property Damage 95%'!C67+Summary!AE67</f>
        <v>42653663.668795794</v>
      </c>
      <c r="D67" s="36">
        <f>'Total Property Damage 95%'!D67+Summary!AF67</f>
        <v>44973198.248972006</v>
      </c>
      <c r="E67" s="36">
        <f>'Total Property Damage 95%'!E67+Summary!AG67</f>
        <v>29574065.897246636</v>
      </c>
      <c r="F67" s="36">
        <f>'Total Property Damage 95%'!F67+Summary!AH67</f>
        <v>24612839.15631419</v>
      </c>
      <c r="G67" s="36">
        <f>'Total Property Damage 95%'!G67+Summary!AI67</f>
        <v>14754817.190565314</v>
      </c>
      <c r="H67" s="37">
        <f>'Total Property Damage 95%'!H67+Summary!AJ67</f>
        <v>16518498.481754804</v>
      </c>
      <c r="I67" s="37">
        <f>'Total Property Damage 95%'!I67+Summary!AK67</f>
        <v>17586430.160886887</v>
      </c>
      <c r="J67" s="37">
        <f>'Total Property Damage 95%'!J67+Summary!AL67</f>
        <v>11116629.274059094</v>
      </c>
      <c r="K67" s="37">
        <f>'Total Property Damage 95%'!K67+Summary!AM67</f>
        <v>8251640.3153476026</v>
      </c>
      <c r="L67" s="37">
        <f>'Total Property Damage 95%'!L67+Summary!AN67</f>
        <v>7381088.5924869422</v>
      </c>
      <c r="M67" s="37">
        <f>'Total Property Damage 95%'!M67+Summary!AO67</f>
        <v>3156233.9973010523</v>
      </c>
      <c r="N67" s="38">
        <f>'Total Property Damage 95%'!N67+Summary!AP67</f>
        <v>1759526225.4624059</v>
      </c>
      <c r="O67" s="38">
        <f>'Total Property Damage 95%'!O67+Summary!AQ67</f>
        <v>3158255227.5792637</v>
      </c>
      <c r="P67" s="38">
        <f>'Total Property Damage 95%'!P67+Summary!AR67</f>
        <v>2333820278.4376707</v>
      </c>
      <c r="Q67" s="38">
        <f>'Total Property Damage 95%'!Q67+Summary!AS67</f>
        <v>814238374.86603522</v>
      </c>
      <c r="R67" s="38">
        <f>'Total Property Damage 95%'!R67+Summary!AT67</f>
        <v>560369580.90483856</v>
      </c>
      <c r="S67" s="38">
        <f>'Total Property Damage 95%'!S67+Summary!AU67</f>
        <v>316466920.67979598</v>
      </c>
    </row>
    <row r="68" spans="1:19" x14ac:dyDescent="0.35">
      <c r="A68">
        <v>2087</v>
      </c>
      <c r="B68" s="36">
        <f>'Total Property Damage 95%'!B68+Summary!AD68</f>
        <v>34006965.405875497</v>
      </c>
      <c r="C68" s="36">
        <f>'Total Property Damage 95%'!C68+Summary!AE68</f>
        <v>43629091.276530184</v>
      </c>
      <c r="D68" s="36">
        <f>'Total Property Damage 95%'!D68+Summary!AF68</f>
        <v>46001670.258335449</v>
      </c>
      <c r="E68" s="36">
        <f>'Total Property Damage 95%'!E68+Summary!AG68</f>
        <v>30250382.01801715</v>
      </c>
      <c r="F68" s="36">
        <f>'Total Property Damage 95%'!F68+Summary!AH68</f>
        <v>25175699.195822548</v>
      </c>
      <c r="G68" s="36">
        <f>'Total Property Damage 95%'!G68+Summary!AI68</f>
        <v>15092238.523150168</v>
      </c>
      <c r="H68" s="37">
        <f>'Total Property Damage 95%'!H68+Summary!AJ68</f>
        <v>16522149.670643289</v>
      </c>
      <c r="I68" s="37">
        <f>'Total Property Damage 95%'!I68+Summary!AK68</f>
        <v>17590447.92918193</v>
      </c>
      <c r="J68" s="37">
        <f>'Total Property Damage 95%'!J68+Summary!AL68</f>
        <v>11119287.551604819</v>
      </c>
      <c r="K68" s="37">
        <f>'Total Property Damage 95%'!K68+Summary!AM68</f>
        <v>8254027.6651359294</v>
      </c>
      <c r="L68" s="37">
        <f>'Total Property Damage 95%'!L68+Summary!AN68</f>
        <v>7383084.899984058</v>
      </c>
      <c r="M68" s="37">
        <f>'Total Property Damage 95%'!M68+Summary!AO68</f>
        <v>3157046.7831022278</v>
      </c>
      <c r="N68" s="38">
        <f>'Total Property Damage 95%'!N68+Summary!AP68</f>
        <v>1774670658.4829743</v>
      </c>
      <c r="O68" s="38">
        <f>'Total Property Damage 95%'!O68+Summary!AQ68</f>
        <v>3185553396.5370216</v>
      </c>
      <c r="P68" s="38">
        <f>'Total Property Damage 95%'!P68+Summary!AR68</f>
        <v>2354112697.0935059</v>
      </c>
      <c r="Q68" s="38">
        <f>'Total Property Damage 95%'!Q68+Summary!AS68</f>
        <v>821506764.78554797</v>
      </c>
      <c r="R68" s="38">
        <f>'Total Property Damage 95%'!R68+Summary!AT68</f>
        <v>565324129.83284295</v>
      </c>
      <c r="S68" s="38">
        <f>'Total Property Damage 95%'!S68+Summary!AU68</f>
        <v>319246076.67265713</v>
      </c>
    </row>
    <row r="69" spans="1:19" x14ac:dyDescent="0.35">
      <c r="A69">
        <v>2088</v>
      </c>
      <c r="B69" s="36">
        <f>'Total Property Damage 95%'!B69+Summary!AD69</f>
        <v>34784655.52810587</v>
      </c>
      <c r="C69" s="36">
        <f>'Total Property Damage 95%'!C69+Summary!AE69</f>
        <v>44626825.503112562</v>
      </c>
      <c r="D69" s="36">
        <f>'Total Property Damage 95%'!D69+Summary!AF69</f>
        <v>47053661.935305998</v>
      </c>
      <c r="E69" s="36">
        <f>'Total Property Damage 95%'!E69+Summary!AG69</f>
        <v>30942164.510466263</v>
      </c>
      <c r="F69" s="36">
        <f>'Total Property Damage 95%'!F69+Summary!AH69</f>
        <v>25751431.030496974</v>
      </c>
      <c r="G69" s="36">
        <f>'Total Property Damage 95%'!G69+Summary!AI69</f>
        <v>15437376.193674888</v>
      </c>
      <c r="H69" s="37">
        <f>'Total Property Damage 95%'!H69+Summary!AJ69</f>
        <v>16525814.035428109</v>
      </c>
      <c r="I69" s="37">
        <f>'Total Property Damage 95%'!I69+Summary!AK69</f>
        <v>17594480.524758499</v>
      </c>
      <c r="J69" s="37">
        <f>'Total Property Damage 95%'!J69+Summary!AL69</f>
        <v>11121955.928112233</v>
      </c>
      <c r="K69" s="37">
        <f>'Total Property Damage 95%'!K69+Summary!AM69</f>
        <v>8256425.0481709102</v>
      </c>
      <c r="L69" s="37">
        <f>'Total Property Damage 95%'!L69+Summary!AN69</f>
        <v>7385089.329686122</v>
      </c>
      <c r="M69" s="37">
        <f>'Total Property Damage 95%'!M69+Summary!AO69</f>
        <v>3157862.7917745053</v>
      </c>
      <c r="N69" s="38">
        <f>'Total Property Damage 95%'!N69+Summary!AP69</f>
        <v>1789951976.4299161</v>
      </c>
      <c r="O69" s="38">
        <f>'Total Property Damage 95%'!O69+Summary!AQ69</f>
        <v>3213099767.134089</v>
      </c>
      <c r="P69" s="38">
        <f>'Total Property Damage 95%'!P69+Summary!AR69</f>
        <v>2374591146.3794508</v>
      </c>
      <c r="Q69" s="38">
        <f>'Total Property Damage 95%'!Q69+Summary!AS69</f>
        <v>828844169.88664997</v>
      </c>
      <c r="R69" s="38">
        <f>'Total Property Damage 95%'!R69+Summary!AT69</f>
        <v>570325137.27044666</v>
      </c>
      <c r="S69" s="38">
        <f>'Total Property Damage 95%'!S69+Summary!AU69</f>
        <v>322051057.80305654</v>
      </c>
    </row>
    <row r="70" spans="1:19" x14ac:dyDescent="0.35">
      <c r="A70">
        <v>2089</v>
      </c>
      <c r="B70" s="36">
        <f>'Total Property Damage 95%'!B70+Summary!AD70</f>
        <v>35580130.298833877</v>
      </c>
      <c r="C70" s="36">
        <f>'Total Property Damage 95%'!C70+Summary!AE70</f>
        <v>45647376.468658954</v>
      </c>
      <c r="D70" s="36">
        <f>'Total Property Damage 95%'!D70+Summary!AF70</f>
        <v>48129711.140670627</v>
      </c>
      <c r="E70" s="36">
        <f>'Total Property Damage 95%'!E70+Summary!AG70</f>
        <v>31649767.068148736</v>
      </c>
      <c r="F70" s="36">
        <f>'Total Property Damage 95%'!F70+Summary!AH70</f>
        <v>26340329.019679334</v>
      </c>
      <c r="G70" s="36">
        <f>'Total Property Damage 95%'!G70+Summary!AI70</f>
        <v>15790406.663629759</v>
      </c>
      <c r="H70" s="37">
        <f>'Total Property Damage 95%'!H70+Summary!AJ70</f>
        <v>16529491.654787734</v>
      </c>
      <c r="I70" s="37">
        <f>'Total Property Damage 95%'!I70+Summary!AK70</f>
        <v>17598528.036206789</v>
      </c>
      <c r="J70" s="37">
        <f>'Total Property Damage 95%'!J70+Summary!AL70</f>
        <v>11124634.463964254</v>
      </c>
      <c r="K70" s="37">
        <f>'Total Property Damage 95%'!K70+Summary!AM70</f>
        <v>8258832.5245836442</v>
      </c>
      <c r="L70" s="37">
        <f>'Total Property Damage 95%'!L70+Summary!AN70</f>
        <v>7387101.9302355787</v>
      </c>
      <c r="M70" s="37">
        <f>'Total Property Damage 95%'!M70+Summary!AO70</f>
        <v>3158682.042607598</v>
      </c>
      <c r="N70" s="38">
        <f>'Total Property Damage 95%'!N70+Summary!AP70</f>
        <v>1805371499.9277539</v>
      </c>
      <c r="O70" s="38">
        <f>'Total Property Damage 95%'!O70+Summary!AQ70</f>
        <v>3240896751.7254601</v>
      </c>
      <c r="P70" s="38">
        <f>'Total Property Damage 95%'!P70+Summary!AR70</f>
        <v>2395257452.8307719</v>
      </c>
      <c r="Q70" s="38">
        <f>'Total Property Damage 95%'!Q70+Summary!AS70</f>
        <v>836251296.32645893</v>
      </c>
      <c r="R70" s="38">
        <f>'Total Property Damage 95%'!R70+Summary!AT70</f>
        <v>575373071.79828894</v>
      </c>
      <c r="S70" s="38">
        <f>'Total Property Damage 95%'!S70+Summary!AU70</f>
        <v>324882121.79335403</v>
      </c>
    </row>
    <row r="71" spans="1:19" x14ac:dyDescent="0.35">
      <c r="A71">
        <v>2090</v>
      </c>
      <c r="B71" s="36">
        <f>'Total Property Damage 95%'!B71+Summary!AD71</f>
        <v>34687055.977499776</v>
      </c>
      <c r="C71" s="36">
        <f>'Total Property Damage 95%'!C71+Summary!AE71</f>
        <v>44501610.575784594</v>
      </c>
      <c r="D71" s="36">
        <f>'Total Property Damage 95%'!D71+Summary!AF71</f>
        <v>46921637.737005509</v>
      </c>
      <c r="E71" s="36">
        <f>'Total Property Damage 95%'!E71+Summary!AG71</f>
        <v>30855346.305566665</v>
      </c>
      <c r="F71" s="36">
        <f>'Total Property Damage 95%'!F71+Summary!AH71</f>
        <v>25679177.099621926</v>
      </c>
      <c r="G71" s="36">
        <f>'Total Property Damage 95%'!G71+Summary!AI71</f>
        <v>15394061.664433042</v>
      </c>
      <c r="H71" s="37">
        <f>'Total Property Damage 95%'!H71+Summary!AJ71</f>
        <v>15757834.765931461</v>
      </c>
      <c r="I71" s="37">
        <f>'Total Property Damage 95%'!I71+Summary!AK71</f>
        <v>16777091.257003544</v>
      </c>
      <c r="J71" s="37">
        <f>'Total Property Damage 95%'!J71+Summary!AL71</f>
        <v>10605491.080882551</v>
      </c>
      <c r="K71" s="37">
        <f>'Total Property Damage 95%'!K71+Summary!AM71</f>
        <v>7873826.7149137342</v>
      </c>
      <c r="L71" s="37">
        <f>'Total Property Damage 95%'!L71+Summary!AN71</f>
        <v>7042599.0040887967</v>
      </c>
      <c r="M71" s="37">
        <f>'Total Property Damage 95%'!M71+Summary!AO71</f>
        <v>3011334.9559389893</v>
      </c>
      <c r="N71" s="38">
        <f>'Total Property Damage 95%'!N71+Summary!AP71</f>
        <v>1735535354.4520988</v>
      </c>
      <c r="O71" s="38">
        <f>'Total Property Damage 95%'!O71+Summary!AQ71</f>
        <v>3115644734.9265156</v>
      </c>
      <c r="P71" s="38">
        <f>'Total Property Damage 95%'!P71+Summary!AR71</f>
        <v>2302806278.6645026</v>
      </c>
      <c r="Q71" s="38">
        <f>'Total Property Damage 95%'!Q71+Summary!AS71</f>
        <v>804160956.06822932</v>
      </c>
      <c r="R71" s="38">
        <f>'Total Property Damage 95%'!R71+Summary!AT71</f>
        <v>553246489.98360729</v>
      </c>
      <c r="S71" s="38">
        <f>'Total Property Damage 95%'!S71+Summary!AU71</f>
        <v>312369703.34501165</v>
      </c>
    </row>
    <row r="72" spans="1:19" x14ac:dyDescent="0.35">
      <c r="A72">
        <v>2091</v>
      </c>
      <c r="B72" s="36">
        <f>'Total Property Damage 95%'!B72+Summary!AD72</f>
        <v>35480298.787641637</v>
      </c>
      <c r="C72" s="36">
        <f>'Total Property Damage 95%'!C72+Summary!AE72</f>
        <v>45519298.057013102</v>
      </c>
      <c r="D72" s="36">
        <f>'Total Property Damage 95%'!D72+Summary!AF72</f>
        <v>47994667.739871815</v>
      </c>
      <c r="E72" s="36">
        <f>'Total Property Damage 95%'!E72+Summary!AG72</f>
        <v>31560963.456448663</v>
      </c>
      <c r="F72" s="36">
        <f>'Total Property Damage 95%'!F72+Summary!AH72</f>
        <v>26266422.745889734</v>
      </c>
      <c r="G72" s="36">
        <f>'Total Property Damage 95%'!G72+Summary!AI72</f>
        <v>15746101.593740184</v>
      </c>
      <c r="H72" s="37">
        <f>'Total Property Damage 95%'!H72+Summary!AJ72</f>
        <v>15761365.410681069</v>
      </c>
      <c r="I72" s="37">
        <f>'Total Property Damage 95%'!I72+Summary!AK72</f>
        <v>16780977.642554838</v>
      </c>
      <c r="J72" s="37">
        <f>'Total Property Damage 95%'!J72+Summary!AL72</f>
        <v>10608063.542726912</v>
      </c>
      <c r="K72" s="37">
        <f>'Total Property Damage 95%'!K72+Summary!AM72</f>
        <v>7876140.7025764221</v>
      </c>
      <c r="L72" s="37">
        <f>'Total Property Damage 95%'!L72+Summary!AN72</f>
        <v>7044532.936315624</v>
      </c>
      <c r="M72" s="37">
        <f>'Total Property Damage 95%'!M72+Summary!AO72</f>
        <v>3012122.0226323982</v>
      </c>
      <c r="N72" s="38">
        <f>'Total Property Damage 95%'!N72+Summary!AP72</f>
        <v>1750499033.8413463</v>
      </c>
      <c r="O72" s="38">
        <f>'Total Property Damage 95%'!O72+Summary!AQ72</f>
        <v>3142622855.832036</v>
      </c>
      <c r="P72" s="38">
        <f>'Total Property Damage 95%'!P72+Summary!AR72</f>
        <v>2322866799.770957</v>
      </c>
      <c r="Q72" s="38">
        <f>'Total Property Damage 95%'!Q72+Summary!AS72</f>
        <v>811355666.75909865</v>
      </c>
      <c r="R72" s="38">
        <f>'Total Property Damage 95%'!R72+Summary!AT72</f>
        <v>558148506.33402777</v>
      </c>
      <c r="S72" s="38">
        <f>'Total Property Damage 95%'!S72+Summary!AU72</f>
        <v>315118467.31377125</v>
      </c>
    </row>
    <row r="73" spans="1:19" x14ac:dyDescent="0.35">
      <c r="A73">
        <v>2092</v>
      </c>
      <c r="B73" s="36">
        <f>'Total Property Damage 95%'!B73+Summary!AD73</f>
        <v>36291681.913763322</v>
      </c>
      <c r="C73" s="36">
        <f>'Total Property Damage 95%'!C73+Summary!AE73</f>
        <v>46560258.579285495</v>
      </c>
      <c r="D73" s="36">
        <f>'Total Property Damage 95%'!D73+Summary!AF73</f>
        <v>49092236.387222469</v>
      </c>
      <c r="E73" s="36">
        <f>'Total Property Damage 95%'!E73+Summary!AG73</f>
        <v>32282717.051196441</v>
      </c>
      <c r="F73" s="36">
        <f>'Total Property Damage 95%'!F73+Summary!AH73</f>
        <v>26867097.850886796</v>
      </c>
      <c r="G73" s="36">
        <f>'Total Property Damage 95%'!G73+Summary!AI73</f>
        <v>16106192.167154651</v>
      </c>
      <c r="H73" s="37">
        <f>'Total Property Damage 95%'!H73+Summary!AJ73</f>
        <v>15764908.916104069</v>
      </c>
      <c r="I73" s="37">
        <f>'Total Property Damage 95%'!I73+Summary!AK73</f>
        <v>16784878.500851493</v>
      </c>
      <c r="J73" s="37">
        <f>'Total Property Damage 95%'!J73+Summary!AL73</f>
        <v>10610645.862223485</v>
      </c>
      <c r="K73" s="37">
        <f>'Total Property Damage 95%'!K73+Summary!AM73</f>
        <v>7878464.4842894124</v>
      </c>
      <c r="L73" s="37">
        <f>'Total Property Damage 95%'!L73+Summary!AN73</f>
        <v>7046474.7969746888</v>
      </c>
      <c r="M73" s="37">
        <f>'Total Property Damage 95%'!M73+Summary!AO73</f>
        <v>3012912.2352641565</v>
      </c>
      <c r="N73" s="38">
        <f>'Total Property Damage 95%'!N73+Summary!AP73</f>
        <v>1765598292.7499928</v>
      </c>
      <c r="O73" s="38">
        <f>'Total Property Damage 95%'!O73+Summary!AQ73</f>
        <v>3169846881.4221058</v>
      </c>
      <c r="P73" s="38">
        <f>'Total Property Damage 95%'!P73+Summary!AR73</f>
        <v>2343111702.5372438</v>
      </c>
      <c r="Q73" s="38">
        <f>'Total Property Damage 95%'!Q73+Summary!AS73</f>
        <v>818618893.26267052</v>
      </c>
      <c r="R73" s="38">
        <f>'Total Property Damage 95%'!R73+Summary!AT73</f>
        <v>563096618.33969116</v>
      </c>
      <c r="S73" s="38">
        <f>'Total Property Damage 95%'!S73+Summary!AU73</f>
        <v>317892843.88738948</v>
      </c>
    </row>
    <row r="74" spans="1:19" x14ac:dyDescent="0.35">
      <c r="A74">
        <v>2093</v>
      </c>
      <c r="B74" s="36">
        <f>'Total Property Damage 95%'!B74+Summary!AD74</f>
        <v>37121620.19865904</v>
      </c>
      <c r="C74" s="36">
        <f>'Total Property Damage 95%'!C74+Summary!AE74</f>
        <v>47625024.3633959</v>
      </c>
      <c r="D74" s="36">
        <f>'Total Property Damage 95%'!D74+Summary!AF74</f>
        <v>50214904.842372105</v>
      </c>
      <c r="E74" s="36">
        <f>'Total Property Damage 95%'!E74+Summary!AG74</f>
        <v>33020976.106946707</v>
      </c>
      <c r="F74" s="36">
        <f>'Total Property Damage 95%'!F74+Summary!AH74</f>
        <v>27481509.52691425</v>
      </c>
      <c r="G74" s="36">
        <f>'Total Property Damage 95%'!G74+Summary!AI74</f>
        <v>16474517.491265351</v>
      </c>
      <c r="H74" s="37">
        <f>'Total Property Damage 95%'!H74+Summary!AJ74</f>
        <v>15768465.359015081</v>
      </c>
      <c r="I74" s="37">
        <f>'Total Property Damage 95%'!I74+Summary!AK74</f>
        <v>16788793.91838507</v>
      </c>
      <c r="J74" s="37">
        <f>'Total Property Damage 95%'!J74+Summary!AL74</f>
        <v>10613238.098324774</v>
      </c>
      <c r="K74" s="37">
        <f>'Total Property Damage 95%'!K74+Summary!AM74</f>
        <v>7880798.1187594039</v>
      </c>
      <c r="L74" s="37">
        <f>'Total Property Damage 95%'!L74+Summary!AN74</f>
        <v>7048424.6335561741</v>
      </c>
      <c r="M74" s="37">
        <f>'Total Property Damage 95%'!M74+Summary!AO74</f>
        <v>3013705.6126670297</v>
      </c>
      <c r="N74" s="38">
        <f>'Total Property Damage 95%'!N74+Summary!AP74</f>
        <v>1780834443.1974328</v>
      </c>
      <c r="O74" s="38">
        <f>'Total Property Damage 95%'!O74+Summary!AQ74</f>
        <v>3197319209.1299424</v>
      </c>
      <c r="P74" s="38">
        <f>'Total Property Damage 95%'!P74+Summary!AR74</f>
        <v>2363542803.0210209</v>
      </c>
      <c r="Q74" s="38">
        <f>'Total Property Damage 95%'!Q74+Summary!AS74</f>
        <v>825951338.94211817</v>
      </c>
      <c r="R74" s="38">
        <f>'Total Property Damage 95%'!R74+Summary!AT74</f>
        <v>568091292.44076824</v>
      </c>
      <c r="S74" s="38">
        <f>'Total Property Damage 95%'!S74+Summary!AU74</f>
        <v>320693089.49303931</v>
      </c>
    </row>
    <row r="75" spans="1:19" x14ac:dyDescent="0.35">
      <c r="A75">
        <v>2094</v>
      </c>
      <c r="B75" s="36">
        <f>'Total Property Damage 95%'!B75+Summary!AD75</f>
        <v>37970537.971977822</v>
      </c>
      <c r="C75" s="36">
        <f>'Total Property Damage 95%'!C75+Summary!AE75</f>
        <v>48714139.801258363</v>
      </c>
      <c r="D75" s="36">
        <f>'Total Property Damage 95%'!D75+Summary!AF75</f>
        <v>51363247.101628907</v>
      </c>
      <c r="E75" s="36">
        <f>'Total Property Damage 95%'!E75+Summary!AG75</f>
        <v>33776118.079724461</v>
      </c>
      <c r="F75" s="36">
        <f>'Total Property Damage 95%'!F75+Summary!AH75</f>
        <v>28109971.909487452</v>
      </c>
      <c r="G75" s="36">
        <f>'Total Property Damage 95%'!G75+Summary!AI75</f>
        <v>16851265.88291264</v>
      </c>
      <c r="H75" s="37">
        <f>'Total Property Damage 95%'!H75+Summary!AJ75</f>
        <v>15772034.816692108</v>
      </c>
      <c r="I75" s="37">
        <f>'Total Property Damage 95%'!I75+Summary!AK75</f>
        <v>16792723.982168876</v>
      </c>
      <c r="J75" s="37">
        <f>'Total Property Damage 95%'!J75+Summary!AL75</f>
        <v>10615840.310338914</v>
      </c>
      <c r="K75" s="37">
        <f>'Total Property Damage 95%'!K75+Summary!AM75</f>
        <v>7883141.6650472591</v>
      </c>
      <c r="L75" s="37">
        <f>'Total Property Damage 95%'!L75+Summary!AN75</f>
        <v>7050382.4938367531</v>
      </c>
      <c r="M75" s="37">
        <f>'Total Property Damage 95%'!M75+Summary!AO75</f>
        <v>3014502.1737873941</v>
      </c>
      <c r="N75" s="38">
        <f>'Total Property Damage 95%'!N75+Summary!AP75</f>
        <v>1796208810.912674</v>
      </c>
      <c r="O75" s="38">
        <f>'Total Property Damage 95%'!O75+Summary!AQ75</f>
        <v>3225042261.6419239</v>
      </c>
      <c r="P75" s="38">
        <f>'Total Property Damage 95%'!P75+Summary!AR75</f>
        <v>2384161936.6169152</v>
      </c>
      <c r="Q75" s="38">
        <f>'Total Property Damage 95%'!Q75+Summary!AS75</f>
        <v>833353714.96782053</v>
      </c>
      <c r="R75" s="38">
        <f>'Total Property Damage 95%'!R75+Summary!AT75</f>
        <v>573133000.18247974</v>
      </c>
      <c r="S75" s="38">
        <f>'Total Property Damage 95%'!S75+Summary!AU75</f>
        <v>323519463.33461773</v>
      </c>
    </row>
    <row r="76" spans="1:19" x14ac:dyDescent="0.35">
      <c r="A76">
        <v>2095</v>
      </c>
      <c r="B76" s="36">
        <f>'Total Property Damage 95%'!B76+Summary!AD76</f>
        <v>38838869.267174147</v>
      </c>
      <c r="C76" s="36">
        <f>'Total Property Damage 95%'!C76+Summary!AE76</f>
        <v>49828161.734242789</v>
      </c>
      <c r="D76" s="36">
        <f>'Total Property Damage 95%'!D76+Summary!AF76</f>
        <v>52537850.287766568</v>
      </c>
      <c r="E76" s="36">
        <f>'Total Property Damage 95%'!E76+Summary!AG76</f>
        <v>34548529.057428166</v>
      </c>
      <c r="F76" s="36">
        <f>'Total Property Damage 95%'!F76+Summary!AH76</f>
        <v>28752806.317946747</v>
      </c>
      <c r="G76" s="36">
        <f>'Total Property Damage 95%'!G76+Summary!AI76</f>
        <v>17236629.965470698</v>
      </c>
      <c r="H76" s="37">
        <f>'Total Property Damage 95%'!H76+Summary!AJ76</f>
        <v>15775617.36687932</v>
      </c>
      <c r="I76" s="37">
        <f>'Total Property Damage 95%'!I76+Summary!AK76</f>
        <v>16796668.779741134</v>
      </c>
      <c r="J76" s="37">
        <f>'Total Property Damage 95%'!J76+Summary!AL76</f>
        <v>10618452.557931814</v>
      </c>
      <c r="K76" s="37">
        <f>'Total Property Damage 95%'!K76+Summary!AM76</f>
        <v>7885495.1825701399</v>
      </c>
      <c r="L76" s="37">
        <f>'Total Property Damage 95%'!L76+Summary!AN76</f>
        <v>7052348.4258813225</v>
      </c>
      <c r="M76" s="37">
        <f>'Total Property Damage 95%'!M76+Summary!AO76</f>
        <v>3015301.9376859209</v>
      </c>
      <c r="N76" s="38">
        <f>'Total Property Damage 95%'!N76+Summary!AP76</f>
        <v>1811722735.4890897</v>
      </c>
      <c r="O76" s="38">
        <f>'Total Property Damage 95%'!O76+Summary!AQ76</f>
        <v>3253018487.1847644</v>
      </c>
      <c r="P76" s="38">
        <f>'Total Property Damage 95%'!P76+Summary!AR76</f>
        <v>2404970958.2785854</v>
      </c>
      <c r="Q76" s="38">
        <f>'Total Property Damage 95%'!Q76+Summary!AS76</f>
        <v>840826740.41029763</v>
      </c>
      <c r="R76" s="38">
        <f>'Total Property Damage 95%'!R76+Summary!AT76</f>
        <v>578222218.27514935</v>
      </c>
      <c r="S76" s="38">
        <f>'Total Property Damage 95%'!S76+Summary!AU76</f>
        <v>326372227.42511088</v>
      </c>
    </row>
    <row r="77" spans="1:19" x14ac:dyDescent="0.35">
      <c r="A77">
        <v>2096</v>
      </c>
      <c r="B77" s="36">
        <f>'Total Property Damage 95%'!B77+Summary!AD77</f>
        <v>39727058.04341995</v>
      </c>
      <c r="C77" s="36">
        <f>'Total Property Damage 95%'!C77+Summary!AE77</f>
        <v>50967659.737875983</v>
      </c>
      <c r="D77" s="36">
        <f>'Total Property Damage 95%'!D77+Summary!AF77</f>
        <v>53739314.950207606</v>
      </c>
      <c r="E77" s="36">
        <f>'Total Property Damage 95%'!E77+Summary!AG77</f>
        <v>35338603.957228214</v>
      </c>
      <c r="F77" s="36">
        <f>'Total Property Damage 95%'!F77+Summary!AH77</f>
        <v>29410341.419741124</v>
      </c>
      <c r="G77" s="36">
        <f>'Total Property Damage 95%'!G77+Summary!AI77</f>
        <v>17630806.767331723</v>
      </c>
      <c r="H77" s="37">
        <f>'Total Property Damage 95%'!H77+Summary!AJ77</f>
        <v>15779213.087789875</v>
      </c>
      <c r="I77" s="37">
        <f>'Total Property Damage 95%'!I77+Summary!AK77</f>
        <v>16800628.399168134</v>
      </c>
      <c r="J77" s="37">
        <f>'Total Property Damage 95%'!J77+Summary!AL77</f>
        <v>10621074.901129324</v>
      </c>
      <c r="K77" s="37">
        <f>'Total Property Damage 95%'!K77+Summary!AM77</f>
        <v>7887858.7311036568</v>
      </c>
      <c r="L77" s="37">
        <f>'Total Property Damage 95%'!L77+Summary!AN77</f>
        <v>7054322.4780447381</v>
      </c>
      <c r="M77" s="37">
        <f>'Total Property Damage 95%'!M77+Summary!AO77</f>
        <v>3016104.9235382681</v>
      </c>
      <c r="N77" s="38">
        <f>'Total Property Damage 95%'!N77+Summary!AP77</f>
        <v>1827377570.5410345</v>
      </c>
      <c r="O77" s="38">
        <f>'Total Property Damage 95%'!O77+Summary!AQ77</f>
        <v>3281250359.8161659</v>
      </c>
      <c r="P77" s="38">
        <f>'Total Property Damage 95%'!P77+Summary!AR77</f>
        <v>2425971742.7434974</v>
      </c>
      <c r="Q77" s="38">
        <f>'Total Property Damage 95%'!Q77+Summary!AS77</f>
        <v>848371142.33431149</v>
      </c>
      <c r="R77" s="38">
        <f>'Total Property Damage 95%'!R77+Summary!AT77</f>
        <v>583359428.65500522</v>
      </c>
      <c r="S77" s="38">
        <f>'Total Property Damage 95%'!S77+Summary!AU77</f>
        <v>329251646.61935872</v>
      </c>
    </row>
    <row r="78" spans="1:19" x14ac:dyDescent="0.35">
      <c r="A78">
        <v>2097</v>
      </c>
      <c r="B78" s="36">
        <f>'Total Property Damage 95%'!B78+Summary!AD78</f>
        <v>40635558.41259145</v>
      </c>
      <c r="C78" s="36">
        <f>'Total Property Damage 95%'!C78+Summary!AE78</f>
        <v>52133216.413053371</v>
      </c>
      <c r="D78" s="36">
        <f>'Total Property Damage 95%'!D78+Summary!AF78</f>
        <v>54968255.372071378</v>
      </c>
      <c r="E78" s="36">
        <f>'Total Property Damage 95%'!E78+Summary!AG78</f>
        <v>36146746.727479607</v>
      </c>
      <c r="F78" s="36">
        <f>'Total Property Damage 95%'!F78+Summary!AH78</f>
        <v>30082913.398468863</v>
      </c>
      <c r="G78" s="36">
        <f>'Total Property Damage 95%'!G78+Summary!AI78</f>
        <v>18033997.82264233</v>
      </c>
      <c r="H78" s="37">
        <f>'Total Property Damage 95%'!H78+Summary!AJ78</f>
        <v>15782822.058108749</v>
      </c>
      <c r="I78" s="37">
        <f>'Total Property Damage 95%'!I78+Summary!AK78</f>
        <v>16804602.929047421</v>
      </c>
      <c r="J78" s="37">
        <f>'Total Property Damage 95%'!J78+Summary!AL78</f>
        <v>10623707.400319405</v>
      </c>
      <c r="K78" s="37">
        <f>'Total Property Damage 95%'!K78+Summary!AM78</f>
        <v>7890232.3707840322</v>
      </c>
      <c r="L78" s="37">
        <f>'Total Property Damage 95%'!L78+Summary!AN78</f>
        <v>7056304.6989735663</v>
      </c>
      <c r="M78" s="37">
        <f>'Total Property Damage 95%'!M78+Summary!AO78</f>
        <v>3016911.1506357752</v>
      </c>
      <c r="N78" s="38">
        <f>'Total Property Damage 95%'!N78+Summary!AP78</f>
        <v>1843174683.8623538</v>
      </c>
      <c r="O78" s="38">
        <f>'Total Property Damage 95%'!O78+Summary!AQ78</f>
        <v>3309740379.7190118</v>
      </c>
      <c r="P78" s="38">
        <f>'Total Property Damage 95%'!P78+Summary!AR78</f>
        <v>2447166184.760447</v>
      </c>
      <c r="Q78" s="38">
        <f>'Total Property Damage 95%'!Q78+Summary!AS78</f>
        <v>855987655.89415264</v>
      </c>
      <c r="R78" s="38">
        <f>'Total Property Damage 95%'!R78+Summary!AT78</f>
        <v>588545118.54573882</v>
      </c>
      <c r="S78" s="38">
        <f>'Total Property Damage 95%'!S78+Summary!AU78</f>
        <v>332157988.64722651</v>
      </c>
    </row>
    <row r="79" spans="1:19" x14ac:dyDescent="0.35">
      <c r="A79">
        <v>2098</v>
      </c>
      <c r="B79" s="36">
        <f>'Total Property Damage 95%'!B79+Summary!AD79</f>
        <v>41564834.871446788</v>
      </c>
      <c r="C79" s="36">
        <f>'Total Property Damage 95%'!C79+Summary!AE79</f>
        <v>53325427.683910407</v>
      </c>
      <c r="D79" s="36">
        <f>'Total Property Damage 95%'!D79+Summary!AF79</f>
        <v>56225299.884243898</v>
      </c>
      <c r="E79" s="36">
        <f>'Total Property Damage 95%'!E79+Summary!AG79</f>
        <v>36973370.554252081</v>
      </c>
      <c r="F79" s="36">
        <f>'Total Property Damage 95%'!F79+Summary!AH79</f>
        <v>30770866.125760991</v>
      </c>
      <c r="G79" s="36">
        <f>'Total Property Damage 95%'!G79+Summary!AI79</f>
        <v>18446409.274343632</v>
      </c>
      <c r="H79" s="37">
        <f>'Total Property Damage 95%'!H79+Summary!AJ79</f>
        <v>15786444.356995581</v>
      </c>
      <c r="I79" s="37">
        <f>'Total Property Damage 95%'!I79+Summary!AK79</f>
        <v>16808592.45851101</v>
      </c>
      <c r="J79" s="37">
        <f>'Total Property Damage 95%'!J79+Summary!AL79</f>
        <v>10626350.116254307</v>
      </c>
      <c r="K79" s="37">
        <f>'Total Property Damage 95%'!K79+Summary!AM79</f>
        <v>7892616.1621102775</v>
      </c>
      <c r="L79" s="37">
        <f>'Total Property Damage 95%'!L79+Summary!AN79</f>
        <v>7058295.1376078436</v>
      </c>
      <c r="M79" s="37">
        <f>'Total Property Damage 95%'!M79+Summary!AO79</f>
        <v>3017720.6383861573</v>
      </c>
      <c r="N79" s="38">
        <f>'Total Property Damage 95%'!N79+Summary!AP79</f>
        <v>1859115457.5868096</v>
      </c>
      <c r="O79" s="38">
        <f>'Total Property Damage 95%'!O79+Summary!AQ79</f>
        <v>3338491073.4991279</v>
      </c>
      <c r="P79" s="38">
        <f>'Total Property Damage 95%'!P79+Summary!AR79</f>
        <v>2468556199.31988</v>
      </c>
      <c r="Q79" s="38">
        <f>'Total Property Damage 95%'!Q79+Summary!AS79</f>
        <v>863677024.43012619</v>
      </c>
      <c r="R79" s="38">
        <f>'Total Property Damage 95%'!R79+Summary!AT79</f>
        <v>593779780.52083254</v>
      </c>
      <c r="S79" s="38">
        <f>'Total Property Damage 95%'!S79+Summary!AU79</f>
        <v>335091524.14718711</v>
      </c>
    </row>
    <row r="80" spans="1:19" x14ac:dyDescent="0.35">
      <c r="A80">
        <v>2099</v>
      </c>
      <c r="B80" s="36">
        <f>'Total Property Damage 95%'!B80+Summary!AD80</f>
        <v>42515362.539113246</v>
      </c>
      <c r="C80" s="36">
        <f>'Total Property Damage 95%'!C80+Summary!AE80</f>
        <v>54544903.102505744</v>
      </c>
      <c r="D80" s="36">
        <f>'Total Property Damage 95%'!D80+Summary!AF80</f>
        <v>57511091.186629921</v>
      </c>
      <c r="E80" s="36">
        <f>'Total Property Damage 95%'!E80+Summary!AG80</f>
        <v>37818898.072583288</v>
      </c>
      <c r="F80" s="36">
        <f>'Total Property Damage 95%'!F80+Summary!AH80</f>
        <v>31474551.337095458</v>
      </c>
      <c r="G80" s="36">
        <f>'Total Property Damage 95%'!G80+Summary!AI80</f>
        <v>18868251.979567699</v>
      </c>
      <c r="H80" s="37">
        <f>'Total Property Damage 95%'!H80+Summary!AJ80</f>
        <v>15790080.064087529</v>
      </c>
      <c r="I80" s="37">
        <f>'Total Property Damage 95%'!I80+Summary!AK80</f>
        <v>16812597.077228606</v>
      </c>
      <c r="J80" s="37">
        <f>'Total Property Damage 95%'!J80+Summary!AL80</f>
        <v>10629003.110052772</v>
      </c>
      <c r="K80" s="37">
        <f>'Total Property Damage 95%'!K80+Summary!AM80</f>
        <v>7895010.1659463765</v>
      </c>
      <c r="L80" s="37">
        <f>'Total Property Damage 95%'!L80+Summary!AN80</f>
        <v>7060293.8431828469</v>
      </c>
      <c r="M80" s="37">
        <f>'Total Property Damage 95%'!M80+Summary!AO80</f>
        <v>3018533.40631421</v>
      </c>
      <c r="N80" s="38">
        <f>'Total Property Damage 95%'!N80+Summary!AP80</f>
        <v>1875201288.350441</v>
      </c>
      <c r="O80" s="38">
        <f>'Total Property Damage 95%'!O80+Summary!AQ80</f>
        <v>3367504994.4866643</v>
      </c>
      <c r="P80" s="38">
        <f>'Total Property Damage 95%'!P80+Summary!AR80</f>
        <v>2490143721.8870225</v>
      </c>
      <c r="Q80" s="38">
        <f>'Total Property Damage 95%'!Q80+Summary!AS80</f>
        <v>871439999.56624913</v>
      </c>
      <c r="R80" s="38">
        <f>'Total Property Damage 95%'!R80+Summary!AT80</f>
        <v>599063912.56666434</v>
      </c>
      <c r="S80" s="38">
        <f>'Total Property Damage 95%'!S80+Summary!AU80</f>
        <v>338052526.70031834</v>
      </c>
    </row>
    <row r="81" spans="1:19" x14ac:dyDescent="0.35">
      <c r="A81">
        <v>2100</v>
      </c>
      <c r="B81" s="36">
        <f>'Total Property Damage 95%'!B81+Summary!AD81</f>
        <v>41370526.598919287</v>
      </c>
      <c r="C81" s="36">
        <f>'Total Property Damage 95%'!C81+Summary!AE81</f>
        <v>53076140.714117378</v>
      </c>
      <c r="D81" s="36">
        <f>'Total Property Damage 95%'!D81+Summary!AF81</f>
        <v>55962456.523344301</v>
      </c>
      <c r="E81" s="36">
        <f>'Total Property Damage 95%'!E81+Summary!AG81</f>
        <v>36800526.567643322</v>
      </c>
      <c r="F81" s="36">
        <f>'Total Property Damage 95%'!F81+Summary!AH81</f>
        <v>30627017.753463499</v>
      </c>
      <c r="G81" s="36">
        <f>'Total Property Damage 95%'!G81+Summary!AI81</f>
        <v>18360175.564249061</v>
      </c>
      <c r="H81" s="37">
        <f>'Total Property Damage 95%'!H81+Summary!AJ81</f>
        <v>15024845.812266165</v>
      </c>
      <c r="I81" s="37">
        <f>'Total Property Damage 95%'!I81+Summary!AK81</f>
        <v>15997936.36357202</v>
      </c>
      <c r="J81" s="37">
        <f>'Total Property Damage 95%'!J81+Summary!AL81</f>
        <v>10114086.825975714</v>
      </c>
      <c r="K81" s="37">
        <f>'Total Property Damage 95%'!K81+Summary!AM81</f>
        <v>7512945.953414713</v>
      </c>
      <c r="L81" s="37">
        <f>'Total Property Damage 95%'!L81+Summary!AN81</f>
        <v>6718488.0680468585</v>
      </c>
      <c r="M81" s="37">
        <f>'Total Property Damage 95%'!M81+Summary!AO81</f>
        <v>2872358.9948740336</v>
      </c>
      <c r="N81" s="38">
        <f>'Total Property Damage 95%'!N81+Summary!AP81</f>
        <v>1799353246.3885016</v>
      </c>
      <c r="O81" s="38">
        <f>'Total Property Damage 95%'!O81+Summary!AQ81</f>
        <v>3231419627.5366106</v>
      </c>
      <c r="P81" s="38">
        <f>'Total Property Damage 95%'!P81+Summary!AR81</f>
        <v>2389642811.2868824</v>
      </c>
      <c r="Q81" s="38">
        <f>'Total Property Damage 95%'!Q81+Summary!AS81</f>
        <v>836471631.38759756</v>
      </c>
      <c r="R81" s="38">
        <f>'Total Property Damage 95%'!R81+Summary!AT81</f>
        <v>574974211.76986563</v>
      </c>
      <c r="S81" s="38">
        <f>'Total Property Damage 95%'!S81+Summary!AU81</f>
        <v>324438418.32533628</v>
      </c>
    </row>
    <row r="82" spans="1:19" x14ac:dyDescent="0.35">
      <c r="A82">
        <v>2101</v>
      </c>
      <c r="B82" s="36">
        <f>'Total Property Damage 95%'!B82+Summary!AD82</f>
        <v>42316610.71737726</v>
      </c>
      <c r="C82" s="36">
        <f>'Total Property Damage 95%'!C82+Summary!AE82</f>
        <v>54289915.300201051</v>
      </c>
      <c r="D82" s="36">
        <f>'Total Property Damage 95%'!D82+Summary!AF82</f>
        <v>57242236.978157602</v>
      </c>
      <c r="E82" s="36">
        <f>'Total Property Damage 95%'!E82+Summary!AG82</f>
        <v>37642101.393946052</v>
      </c>
      <c r="F82" s="36">
        <f>'Total Property Damage 95%'!F82+Summary!AH82</f>
        <v>31327413.360538978</v>
      </c>
      <c r="G82" s="36">
        <f>'Total Property Damage 95%'!G82+Summary!AI82</f>
        <v>18780046.229223628</v>
      </c>
      <c r="H82" s="37">
        <f>'Total Property Damage 95%'!H82+Summary!AJ82</f>
        <v>15028330.262868293</v>
      </c>
      <c r="I82" s="37">
        <f>'Total Property Damage 95%'!I82+Summary!AK82</f>
        <v>16001774.993421968</v>
      </c>
      <c r="J82" s="37">
        <f>'Total Property Damage 95%'!J82+Summary!AL82</f>
        <v>10116630.395377519</v>
      </c>
      <c r="K82" s="37">
        <f>'Total Property Damage 95%'!K82+Summary!AM82</f>
        <v>7515243.0161415488</v>
      </c>
      <c r="L82" s="37">
        <f>'Total Property Damage 95%'!L82+Summary!AN82</f>
        <v>6720405.341589136</v>
      </c>
      <c r="M82" s="37">
        <f>'Total Property Damage 95%'!M82+Summary!AO82</f>
        <v>2873138.4921090477</v>
      </c>
      <c r="N82" s="38">
        <f>'Total Property Damage 95%'!N82+Summary!AP82</f>
        <v>1814936005.7807667</v>
      </c>
      <c r="O82" s="38">
        <f>'Total Property Damage 95%'!O82+Summary!AQ82</f>
        <v>3259529284.0734825</v>
      </c>
      <c r="P82" s="38">
        <f>'Total Property Damage 95%'!P82+Summary!AR82</f>
        <v>2410560780.4271078</v>
      </c>
      <c r="Q82" s="38">
        <f>'Total Property Damage 95%'!Q82+Summary!AS82</f>
        <v>843998906.45665586</v>
      </c>
      <c r="R82" s="38">
        <f>'Total Property Damage 95%'!R82+Summary!AT82</f>
        <v>580096662.89654756</v>
      </c>
      <c r="S82" s="38">
        <f>'Total Property Damage 95%'!S82+Summary!AU82</f>
        <v>327308322.7997579</v>
      </c>
    </row>
    <row r="83" spans="1:19" x14ac:dyDescent="0.35">
      <c r="A83">
        <v>2102</v>
      </c>
      <c r="B83" s="36">
        <f>'Total Property Damage 95%'!B83+Summary!AD83</f>
        <v>43284330.411516346</v>
      </c>
      <c r="C83" s="36">
        <f>'Total Property Damage 95%'!C83+Summary!AE83</f>
        <v>55531447.155860111</v>
      </c>
      <c r="D83" s="36">
        <f>'Total Property Damage 95%'!D83+Summary!AF83</f>
        <v>58551284.161314741</v>
      </c>
      <c r="E83" s="36">
        <f>'Total Property Damage 95%'!E83+Summary!AG83</f>
        <v>38502921.819546521</v>
      </c>
      <c r="F83" s="36">
        <f>'Total Property Damage 95%'!F83+Summary!AH83</f>
        <v>32043826.002324115</v>
      </c>
      <c r="G83" s="36">
        <f>'Total Property Damage 95%'!G83+Summary!AI83</f>
        <v>19209518.729141943</v>
      </c>
      <c r="H83" s="37">
        <f>'Total Property Damage 95%'!H83+Summary!AJ83</f>
        <v>15031827.698959921</v>
      </c>
      <c r="I83" s="37">
        <f>'Total Property Damage 95%'!I83+Summary!AK83</f>
        <v>16005628.236951327</v>
      </c>
      <c r="J83" s="37">
        <f>'Total Property Damage 95%'!J83+Summary!AL83</f>
        <v>10119183.918830322</v>
      </c>
      <c r="K83" s="37">
        <f>'Total Property Damage 95%'!K83+Summary!AM83</f>
        <v>7517549.9700114764</v>
      </c>
      <c r="L83" s="37">
        <f>'Total Property Damage 95%'!L83+Summary!AN83</f>
        <v>6722330.6218313575</v>
      </c>
      <c r="M83" s="37">
        <f>'Total Property Damage 95%'!M83+Summary!AO83</f>
        <v>2873921.1662312397</v>
      </c>
      <c r="N83" s="38">
        <f>'Total Property Damage 95%'!N83+Summary!AP83</f>
        <v>1830660830.7068355</v>
      </c>
      <c r="O83" s="38">
        <f>'Total Property Damage 95%'!O83+Summary!AQ83</f>
        <v>3287896795.7122445</v>
      </c>
      <c r="P83" s="38">
        <f>'Total Property Damage 95%'!P83+Summary!AR83</f>
        <v>2431672285.177</v>
      </c>
      <c r="Q83" s="38">
        <f>'Total Property Damage 95%'!Q83+Summary!AS83</f>
        <v>851598398.07642972</v>
      </c>
      <c r="R83" s="38">
        <f>'Total Property Damage 95%'!R83+Summary!AT83</f>
        <v>585267628.48778152</v>
      </c>
      <c r="S83" s="38">
        <f>'Total Property Damage 95%'!S83+Summary!AU83</f>
        <v>330205155.06616825</v>
      </c>
    </row>
    <row r="84" spans="1:19" x14ac:dyDescent="0.35">
      <c r="A84">
        <v>2103</v>
      </c>
      <c r="B84" s="36">
        <f>'Total Property Damage 95%'!B84+Summary!AD84</f>
        <v>44274180.455665715</v>
      </c>
      <c r="C84" s="36">
        <f>'Total Property Damage 95%'!C84+Summary!AE84</f>
        <v>56801371.049710661</v>
      </c>
      <c r="D84" s="36">
        <f>'Total Property Damage 95%'!D84+Summary!AF84</f>
        <v>59890267.360571064</v>
      </c>
      <c r="E84" s="36">
        <f>'Total Property Damage 95%'!E84+Summary!AG84</f>
        <v>39383427.963470086</v>
      </c>
      <c r="F84" s="36">
        <f>'Total Property Damage 95%'!F84+Summary!AH84</f>
        <v>32776621.965240896</v>
      </c>
      <c r="G84" s="36">
        <f>'Total Property Damage 95%'!G84+Summary!AI84</f>
        <v>19648812.644084204</v>
      </c>
      <c r="H84" s="37">
        <f>'Total Property Damage 95%'!H84+Summary!AJ84</f>
        <v>15035338.198145941</v>
      </c>
      <c r="I84" s="37">
        <f>'Total Property Damage 95%'!I84+Summary!AK84</f>
        <v>16009496.181541523</v>
      </c>
      <c r="J84" s="37">
        <f>'Total Property Damage 95%'!J84+Summary!AL84</f>
        <v>10121747.455893196</v>
      </c>
      <c r="K84" s="37">
        <f>'Total Property Damage 95%'!K84+Summary!AM84</f>
        <v>7519866.8743353598</v>
      </c>
      <c r="L84" s="37">
        <f>'Total Property Damage 95%'!L84+Summary!AN84</f>
        <v>6724263.9567524064</v>
      </c>
      <c r="M84" s="37">
        <f>'Total Property Damage 95%'!M84+Summary!AO84</f>
        <v>2874707.0362671646</v>
      </c>
      <c r="N84" s="38">
        <f>'Total Property Damage 95%'!N84+Summary!AP84</f>
        <v>1846529106.5779479</v>
      </c>
      <c r="O84" s="38">
        <f>'Total Property Damage 95%'!O84+Summary!AQ84</f>
        <v>3316524696.1105342</v>
      </c>
      <c r="P84" s="38">
        <f>'Total Property Damage 95%'!P84+Summary!AR84</f>
        <v>2452979246.9626966</v>
      </c>
      <c r="Q84" s="38">
        <f>'Total Property Damage 95%'!Q84+Summary!AS84</f>
        <v>859270853.75458527</v>
      </c>
      <c r="R84" s="38">
        <f>'Total Property Damage 95%'!R84+Summary!AT84</f>
        <v>590487603.49955106</v>
      </c>
      <c r="S84" s="38">
        <f>'Total Property Damage 95%'!S84+Summary!AU84</f>
        <v>333129186.91588092</v>
      </c>
    </row>
    <row r="85" spans="1:19" x14ac:dyDescent="0.35">
      <c r="A85">
        <v>2104</v>
      </c>
      <c r="B85" s="36">
        <f>'Total Property Damage 95%'!B85+Summary!AD85</f>
        <v>45286666.938927978</v>
      </c>
      <c r="C85" s="36">
        <f>'Total Property Damage 95%'!C85+Summary!AE85</f>
        <v>58100336.266609147</v>
      </c>
      <c r="D85" s="36">
        <f>'Total Property Damage 95%'!D85+Summary!AF85</f>
        <v>61259871.169325054</v>
      </c>
      <c r="E85" s="36">
        <f>'Total Property Damage 95%'!E85+Summary!AG85</f>
        <v>40284070.009627797</v>
      </c>
      <c r="F85" s="36">
        <f>'Total Property Damage 95%'!F85+Summary!AH85</f>
        <v>33526175.912152108</v>
      </c>
      <c r="G85" s="36">
        <f>'Total Property Damage 95%'!G85+Summary!AI85</f>
        <v>20098152.575609509</v>
      </c>
      <c r="H85" s="37">
        <f>'Total Property Damage 95%'!H85+Summary!AJ85</f>
        <v>15038861.838499388</v>
      </c>
      <c r="I85" s="37">
        <f>'Total Property Damage 95%'!I85+Summary!AK85</f>
        <v>16013378.915101105</v>
      </c>
      <c r="J85" s="37">
        <f>'Total Property Damage 95%'!J85+Summary!AL85</f>
        <v>10124321.066484505</v>
      </c>
      <c r="K85" s="37">
        <f>'Total Property Damage 95%'!K85+Summary!AM85</f>
        <v>7522193.788781873</v>
      </c>
      <c r="L85" s="37">
        <f>'Total Property Damage 95%'!L85+Summary!AN85</f>
        <v>6726205.3946206067</v>
      </c>
      <c r="M85" s="37">
        <f>'Total Property Damage 95%'!M85+Summary!AO85</f>
        <v>2875496.1213581581</v>
      </c>
      <c r="N85" s="38">
        <f>'Total Property Damage 95%'!N85+Summary!AP85</f>
        <v>1862542233.4024184</v>
      </c>
      <c r="O85" s="38">
        <f>'Total Property Damage 95%'!O85+Summary!AQ85</f>
        <v>3345415545.8361015</v>
      </c>
      <c r="P85" s="38">
        <f>'Total Property Damage 95%'!P85+Summary!AR85</f>
        <v>2474483607.8387828</v>
      </c>
      <c r="Q85" s="38">
        <f>'Total Property Damage 95%'!Q85+Summary!AS85</f>
        <v>867017029.36181462</v>
      </c>
      <c r="R85" s="38">
        <f>'Total Property Damage 95%'!R85+Summary!AT85</f>
        <v>595757088.34882665</v>
      </c>
      <c r="S85" s="38">
        <f>'Total Property Damage 95%'!S85+Summary!AU85</f>
        <v>336080693.10739803</v>
      </c>
    </row>
    <row r="86" spans="1:19" x14ac:dyDescent="0.35">
      <c r="A86">
        <v>2105</v>
      </c>
      <c r="B86" s="36">
        <f>'Total Property Damage 95%'!B86+Summary!AD86</f>
        <v>46322307.523931667</v>
      </c>
      <c r="C86" s="36">
        <f>'Total Property Damage 95%'!C86+Summary!AE86</f>
        <v>59429006.93961776</v>
      </c>
      <c r="D86" s="36">
        <f>'Total Property Damage 95%'!D86+Summary!AF86</f>
        <v>62660795.836636245</v>
      </c>
      <c r="E86" s="36">
        <f>'Total Property Damage 95%'!E86+Summary!AG86</f>
        <v>41205308.436985731</v>
      </c>
      <c r="F86" s="36">
        <f>'Total Property Damage 95%'!F86+Summary!AH86</f>
        <v>34292871.073918402</v>
      </c>
      <c r="G86" s="36">
        <f>'Total Property Damage 95%'!G86+Summary!AI86</f>
        <v>20557768.261589829</v>
      </c>
      <c r="H86" s="37">
        <f>'Total Property Damage 95%'!H86+Summary!AJ86</f>
        <v>15042398.698564278</v>
      </c>
      <c r="I86" s="37">
        <f>'Total Property Damage 95%'!I86+Summary!AK86</f>
        <v>16017276.526068943</v>
      </c>
      <c r="J86" s="37">
        <f>'Total Property Damage 95%'!J86+Summary!AL86</f>
        <v>10126904.810884077</v>
      </c>
      <c r="K86" s="37">
        <f>'Total Property Damage 95%'!K86+Summary!AM86</f>
        <v>7524530.7733796556</v>
      </c>
      <c r="L86" s="37">
        <f>'Total Property Damage 95%'!L86+Summary!AN86</f>
        <v>6728154.9839954749</v>
      </c>
      <c r="M86" s="37">
        <f>'Total Property Damage 95%'!M86+Summary!AO86</f>
        <v>2876288.4407610293</v>
      </c>
      <c r="N86" s="38">
        <f>'Total Property Damage 95%'!N86+Summary!AP86</f>
        <v>1878701625.9516716</v>
      </c>
      <c r="O86" s="38">
        <f>'Total Property Damage 95%'!O86+Summary!AQ86</f>
        <v>3374571932.6751356</v>
      </c>
      <c r="P86" s="38">
        <f>'Total Property Damage 95%'!P86+Summary!AR86</f>
        <v>2496187330.7269278</v>
      </c>
      <c r="Q86" s="38">
        <f>'Total Property Damage 95%'!Q86+Summary!AS86</f>
        <v>874837689.23203671</v>
      </c>
      <c r="R86" s="38">
        <f>'Total Property Damage 95%'!R86+Summary!AT86</f>
        <v>601076588.97824562</v>
      </c>
      <c r="S86" s="38">
        <f>'Total Property Damage 95%'!S86+Summary!AU86</f>
        <v>339059951.4012391</v>
      </c>
    </row>
    <row r="87" spans="1:19" x14ac:dyDescent="0.35">
      <c r="A87">
        <v>2106</v>
      </c>
      <c r="B87" s="36">
        <f>'Total Property Damage 95%'!B87+Summary!AD87</f>
        <v>47381631.711501062</v>
      </c>
      <c r="C87" s="36">
        <f>'Total Property Damage 95%'!C87+Summary!AE87</f>
        <v>60788062.38956143</v>
      </c>
      <c r="D87" s="36">
        <f>'Total Property Damage 95%'!D87+Summary!AF87</f>
        <v>64093757.625247553</v>
      </c>
      <c r="E87" s="36">
        <f>'Total Property Damage 95%'!E87+Summary!AG87</f>
        <v>42147614.254998036</v>
      </c>
      <c r="F87" s="36">
        <f>'Total Property Damage 95%'!F87+Summary!AH87</f>
        <v>35077099.445336051</v>
      </c>
      <c r="G87" s="36">
        <f>'Total Property Damage 95%'!G87+Summary!AI87</f>
        <v>21027894.693670042</v>
      </c>
      <c r="H87" s="37">
        <f>'Total Property Damage 95%'!H87+Summary!AJ87</f>
        <v>15045948.857358433</v>
      </c>
      <c r="I87" s="37">
        <f>'Total Property Damage 95%'!I87+Summary!AK87</f>
        <v>16021189.103417402</v>
      </c>
      <c r="J87" s="37">
        <f>'Total Property Damage 95%'!J87+Summary!AL87</f>
        <v>10129498.749735387</v>
      </c>
      <c r="K87" s="37">
        <f>'Total Property Damage 95%'!K87+Summary!AM87</f>
        <v>7526877.8885194864</v>
      </c>
      <c r="L87" s="37">
        <f>'Total Property Damage 95%'!L87+Summary!AN87</f>
        <v>6730112.7737294706</v>
      </c>
      <c r="M87" s="37">
        <f>'Total Property Damage 95%'!M87+Summary!AO87</f>
        <v>2877084.0138487564</v>
      </c>
      <c r="N87" s="38">
        <f>'Total Property Damage 95%'!N87+Summary!AP87</f>
        <v>1895008713.9282918</v>
      </c>
      <c r="O87" s="38">
        <f>'Total Property Damage 95%'!O87+Summary!AQ87</f>
        <v>3403996471.9443569</v>
      </c>
      <c r="P87" s="38">
        <f>'Total Property Damage 95%'!P87+Summary!AR87</f>
        <v>2518092399.6574602</v>
      </c>
      <c r="Q87" s="38">
        <f>'Total Property Damage 95%'!Q87+Summary!AS87</f>
        <v>882733606.26386464</v>
      </c>
      <c r="R87" s="38">
        <f>'Total Property Damage 95%'!R87+Summary!AT87</f>
        <v>606446616.92160153</v>
      </c>
      <c r="S87" s="38">
        <f>'Total Property Damage 95%'!S87+Summary!AU87</f>
        <v>342067242.59520429</v>
      </c>
    </row>
    <row r="88" spans="1:19" x14ac:dyDescent="0.35">
      <c r="A88">
        <v>2107</v>
      </c>
      <c r="B88" s="36">
        <f>'Total Property Damage 95%'!B88+Summary!AD88</f>
        <v>48465181.11137858</v>
      </c>
      <c r="C88" s="36">
        <f>'Total Property Damage 95%'!C88+Summary!AE88</f>
        <v>62178197.472350031</v>
      </c>
      <c r="D88" s="36">
        <f>'Total Property Damage 95%'!D88+Summary!AF88</f>
        <v>65559489.177795045</v>
      </c>
      <c r="E88" s="36">
        <f>'Total Property Damage 95%'!E88+Summary!AG88</f>
        <v>43111469.244423971</v>
      </c>
      <c r="F88" s="36">
        <f>'Total Property Damage 95%'!F88+Summary!AH88</f>
        <v>35879261.985555455</v>
      </c>
      <c r="G88" s="36">
        <f>'Total Property Damage 95%'!G88+Summary!AI88</f>
        <v>21508772.237414133</v>
      </c>
      <c r="H88" s="37">
        <f>'Total Property Damage 95%'!H88+Summary!AJ88</f>
        <v>15049512.39437636</v>
      </c>
      <c r="I88" s="37">
        <f>'Total Property Damage 95%'!I88+Summary!AK88</f>
        <v>16025116.736655593</v>
      </c>
      <c r="J88" s="37">
        <f>'Total Property Damage 95%'!J88+Summary!AL88</f>
        <v>10132102.944047743</v>
      </c>
      <c r="K88" s="37">
        <f>'Total Property Damage 95%'!K88+Summary!AM88</f>
        <v>7529235.1949564759</v>
      </c>
      <c r="L88" s="37">
        <f>'Total Property Damage 95%'!L88+Summary!AN88</f>
        <v>6732078.8129697694</v>
      </c>
      <c r="M88" s="37">
        <f>'Total Property Damage 95%'!M88+Summary!AO88</f>
        <v>2877882.8601111909</v>
      </c>
      <c r="N88" s="38">
        <f>'Total Property Damage 95%'!N88+Summary!AP88</f>
        <v>1911464942.1361163</v>
      </c>
      <c r="O88" s="38">
        <f>'Total Property Damage 95%'!O88+Summary!AQ88</f>
        <v>3433691806.8069253</v>
      </c>
      <c r="P88" s="38">
        <f>'Total Property Damage 95%'!P88+Summary!AR88</f>
        <v>2540200820.0139141</v>
      </c>
      <c r="Q88" s="38">
        <f>'Total Property Damage 95%'!Q88+Summary!AS88</f>
        <v>890705562.02335465</v>
      </c>
      <c r="R88" s="38">
        <f>'Total Property Damage 95%'!R88+Summary!AT88</f>
        <v>611867689.3701551</v>
      </c>
      <c r="S88" s="38">
        <f>'Total Property Damage 95%'!S88+Summary!AU88</f>
        <v>345102850.56007493</v>
      </c>
    </row>
    <row r="89" spans="1:19" x14ac:dyDescent="0.35">
      <c r="A89">
        <v>2108</v>
      </c>
      <c r="B89" s="36">
        <f>'Total Property Damage 95%'!B89+Summary!AD89</f>
        <v>49573509.719138242</v>
      </c>
      <c r="C89" s="36">
        <f>'Total Property Damage 95%'!C89+Summary!AE89</f>
        <v>63600122.934243247</v>
      </c>
      <c r="D89" s="36">
        <f>'Total Property Damage 95%'!D89+Summary!AF89</f>
        <v>67058739.891392425</v>
      </c>
      <c r="E89" s="36">
        <f>'Total Property Damage 95%'!E89+Summary!AG89</f>
        <v>44097366.203652039</v>
      </c>
      <c r="F89" s="36">
        <f>'Total Property Damage 95%'!F89+Summary!AH89</f>
        <v>36699768.823082961</v>
      </c>
      <c r="G89" s="36">
        <f>'Total Property Damage 95%'!G89+Summary!AI89</f>
        <v>22000646.755198948</v>
      </c>
      <c r="H89" s="37">
        <f>'Total Property Damage 95%'!H89+Summary!AJ89</f>
        <v>15053089.389592106</v>
      </c>
      <c r="I89" s="37">
        <f>'Total Property Damage 95%'!I89+Summary!AK89</f>
        <v>16029059.515832577</v>
      </c>
      <c r="J89" s="37">
        <f>'Total Property Damage 95%'!J89+Summary!AL89</f>
        <v>10134717.455198497</v>
      </c>
      <c r="K89" s="37">
        <f>'Total Property Damage 95%'!K89+Summary!AM89</f>
        <v>7531602.7538122488</v>
      </c>
      <c r="L89" s="37">
        <f>'Total Property Damage 95%'!L89+Summary!AN89</f>
        <v>6734053.1511600371</v>
      </c>
      <c r="M89" s="37">
        <f>'Total Property Damage 95%'!M89+Summary!AO89</f>
        <v>2878684.9991557575</v>
      </c>
      <c r="N89" s="38">
        <f>'Total Property Damage 95%'!N89+Summary!AP89</f>
        <v>1928071770.6523941</v>
      </c>
      <c r="O89" s="38">
        <f>'Total Property Damage 95%'!O89+Summary!AQ89</f>
        <v>3463660608.5922093</v>
      </c>
      <c r="P89" s="38">
        <f>'Total Property Damage 95%'!P89+Summary!AR89</f>
        <v>2562514618.7805905</v>
      </c>
      <c r="Q89" s="38">
        <f>'Total Property Damage 95%'!Q89+Summary!AS89</f>
        <v>898754346.84805501</v>
      </c>
      <c r="R89" s="38">
        <f>'Total Property Damage 95%'!R89+Summary!AT89</f>
        <v>617340329.23977566</v>
      </c>
      <c r="S89" s="38">
        <f>'Total Property Damage 95%'!S89+Summary!AU89</f>
        <v>348167062.27576041</v>
      </c>
    </row>
    <row r="90" spans="1:19" x14ac:dyDescent="0.35">
      <c r="A90">
        <v>2109</v>
      </c>
      <c r="B90" s="36">
        <f>'Total Property Damage 95%'!B90+Summary!AD90</f>
        <v>50707184.199431747</v>
      </c>
      <c r="C90" s="36">
        <f>'Total Property Damage 95%'!C90+Summary!AE90</f>
        <v>65054565.775239952</v>
      </c>
      <c r="D90" s="36">
        <f>'Total Property Damage 95%'!D90+Summary!AF90</f>
        <v>68592276.300781697</v>
      </c>
      <c r="E90" s="36">
        <f>'Total Property Damage 95%'!E90+Summary!AG90</f>
        <v>45105809.200657316</v>
      </c>
      <c r="F90" s="36">
        <f>'Total Property Damage 95%'!F90+Summary!AH90</f>
        <v>37539039.465470791</v>
      </c>
      <c r="G90" s="36">
        <f>'Total Property Damage 95%'!G90+Summary!AI90</f>
        <v>22503769.73191835</v>
      </c>
      <c r="H90" s="37">
        <f>'Total Property Damage 95%'!H90+Summary!AJ90</f>
        <v>15056679.923462164</v>
      </c>
      <c r="I90" s="37">
        <f>'Total Property Damage 95%'!I90+Summary!AK90</f>
        <v>16033017.531540655</v>
      </c>
      <c r="J90" s="37">
        <f>'Total Property Damage 95%'!J90+Summary!AL90</f>
        <v>10137342.344935272</v>
      </c>
      <c r="K90" s="37">
        <f>'Total Property Damage 95%'!K90+Summary!AM90</f>
        <v>7533980.6265771687</v>
      </c>
      <c r="L90" s="37">
        <f>'Total Property Damage 95%'!L90+Summary!AN90</f>
        <v>6736035.8380422238</v>
      </c>
      <c r="M90" s="37">
        <f>'Total Property Damage 95%'!M90+Summary!AO90</f>
        <v>2879490.4507081681</v>
      </c>
      <c r="N90" s="38">
        <f>'Total Property Damage 95%'!N90+Summary!AP90</f>
        <v>1944830675.0020413</v>
      </c>
      <c r="O90" s="38">
        <f>'Total Property Damage 95%'!O90+Summary!AQ90</f>
        <v>3493905577.1194673</v>
      </c>
      <c r="P90" s="38">
        <f>'Total Property Damage 95%'!P90+Summary!AR90</f>
        <v>2585035844.79317</v>
      </c>
      <c r="Q90" s="38">
        <f>'Total Property Damage 95%'!Q90+Summary!AS90</f>
        <v>906880759.95237076</v>
      </c>
      <c r="R90" s="38">
        <f>'Total Property Damage 95%'!R90+Summary!AT90</f>
        <v>622865065.23892593</v>
      </c>
      <c r="S90" s="38">
        <f>'Total Property Damage 95%'!S90+Summary!AU90</f>
        <v>351260167.86789399</v>
      </c>
    </row>
    <row r="91" spans="1:19" x14ac:dyDescent="0.35">
      <c r="A91">
        <v>2110</v>
      </c>
      <c r="B91" s="36">
        <f>'Total Property Damage 95%'!B91+Summary!AD91</f>
        <v>49278776.593405299</v>
      </c>
      <c r="C91" s="36">
        <f>'Total Property Damage 95%'!C91+Summary!AE91</f>
        <v>63221996.32719826</v>
      </c>
      <c r="D91" s="36">
        <f>'Total Property Damage 95%'!D91+Summary!AF91</f>
        <v>66660050.508133516</v>
      </c>
      <c r="E91" s="36">
        <f>'Total Property Damage 95%'!E91+Summary!AG91</f>
        <v>43835190.806924485</v>
      </c>
      <c r="F91" s="36">
        <f>'Total Property Damage 95%'!F91+Summary!AH91</f>
        <v>36481574.919924073</v>
      </c>
      <c r="G91" s="36">
        <f>'Total Property Damage 95%'!G91+Summary!AI91</f>
        <v>21869844.650949247</v>
      </c>
      <c r="H91" s="37">
        <f>'Total Property Damage 95%'!H91+Summary!AJ91</f>
        <v>14308817.989292391</v>
      </c>
      <c r="I91" s="37">
        <f>'Total Property Damage 95%'!I91+Summary!AK91</f>
        <v>15236789.847589323</v>
      </c>
      <c r="J91" s="37">
        <f>'Total Property Damage 95%'!J91+Summary!AL91</f>
        <v>9634021.1267825328</v>
      </c>
      <c r="K91" s="37">
        <f>'Total Property Damage 95%'!K91+Summary!AM91</f>
        <v>7160325.1295474675</v>
      </c>
      <c r="L91" s="37">
        <f>'Total Property Damage 95%'!L91+Summary!AN91</f>
        <v>6401818.2104067635</v>
      </c>
      <c r="M91" s="37">
        <f>'Total Property Damage 95%'!M91+Summary!AO91</f>
        <v>2736580.3521538391</v>
      </c>
      <c r="N91" s="38">
        <f>'Total Property Damage 95%'!N91+Summary!AP91</f>
        <v>1863857645.6627033</v>
      </c>
      <c r="O91" s="38">
        <f>'Total Property Damage 95%'!O91+Summary!AQ91</f>
        <v>3348570261.3667293</v>
      </c>
      <c r="P91" s="38">
        <f>'Total Property Damage 95%'!P91+Summary!AR91</f>
        <v>2477646304.9217811</v>
      </c>
      <c r="Q91" s="38">
        <f>'Total Property Damage 95%'!Q91+Summary!AS91</f>
        <v>869425394.93697119</v>
      </c>
      <c r="R91" s="38">
        <f>'Total Property Damage 95%'!R91+Summary!AT91</f>
        <v>597084910.84292686</v>
      </c>
      <c r="S91" s="38">
        <f>'Total Property Damage 95%'!S91+Summary!AU91</f>
        <v>336699766.22376287</v>
      </c>
    </row>
    <row r="92" spans="1:19" x14ac:dyDescent="0.35">
      <c r="A92">
        <v>2111</v>
      </c>
      <c r="B92" s="36">
        <f>'Total Property Damage 95%'!B92+Summary!AD92</f>
        <v>50405710.953319319</v>
      </c>
      <c r="C92" s="36">
        <f>'Total Property Damage 95%'!C92+Summary!AE92</f>
        <v>64667791.959491052</v>
      </c>
      <c r="D92" s="36">
        <f>'Total Property Damage 95%'!D92+Summary!AF92</f>
        <v>68184469.467862174</v>
      </c>
      <c r="E92" s="36">
        <f>'Total Property Damage 95%'!E92+Summary!AG92</f>
        <v>44837638.23173172</v>
      </c>
      <c r="F92" s="36">
        <f>'Total Property Damage 95%'!F92+Summary!AH92</f>
        <v>37315855.783271275</v>
      </c>
      <c r="G92" s="36">
        <f>'Total Property Damage 95%'!G92+Summary!AI92</f>
        <v>22369976.372694038</v>
      </c>
      <c r="H92" s="37">
        <f>'Total Property Damage 95%'!H92+Summary!AJ92</f>
        <v>14312255.32295626</v>
      </c>
      <c r="I92" s="37">
        <f>'Total Property Damage 95%'!I92+Summary!AK92</f>
        <v>15240579.582212308</v>
      </c>
      <c r="J92" s="37">
        <f>'Total Property Damage 95%'!J92+Summary!AL92</f>
        <v>9636534.9407217186</v>
      </c>
      <c r="K92" s="37">
        <f>'Total Property Damage 95%'!K92+Summary!AM92</f>
        <v>7162604.1283329064</v>
      </c>
      <c r="L92" s="37">
        <f>'Total Property Damage 95%'!L92+Summary!AN92</f>
        <v>6403717.9739074698</v>
      </c>
      <c r="M92" s="37">
        <f>'Total Property Damage 95%'!M92+Summary!AO92</f>
        <v>2737351.9650479271</v>
      </c>
      <c r="N92" s="38">
        <f>'Total Property Damage 95%'!N92+Summary!AP92</f>
        <v>1880073568.1171052</v>
      </c>
      <c r="O92" s="38">
        <f>'Total Property Damage 95%'!O92+Summary!AQ92</f>
        <v>3377838669.2254467</v>
      </c>
      <c r="P92" s="38">
        <f>'Total Property Damage 95%'!P92+Summary!AR92</f>
        <v>2499443863.1726055</v>
      </c>
      <c r="Q92" s="38">
        <f>'Total Property Damage 95%'!Q92+Summary!AS92</f>
        <v>877296144.67982137</v>
      </c>
      <c r="R92" s="38">
        <f>'Total Property Damage 95%'!R92+Summary!AT92</f>
        <v>602434500.63600981</v>
      </c>
      <c r="S92" s="38">
        <f>'Total Property Damage 95%'!S92+Summary!AU92</f>
        <v>339694277.8754608</v>
      </c>
    </row>
    <row r="93" spans="1:19" x14ac:dyDescent="0.35">
      <c r="A93">
        <v>2112</v>
      </c>
      <c r="B93" s="36">
        <f>'Total Property Damage 95%'!B93+Summary!AD93</f>
        <v>51558416.672413647</v>
      </c>
      <c r="C93" s="36">
        <f>'Total Property Damage 95%'!C93+Summary!AE93</f>
        <v>66146650.84716633</v>
      </c>
      <c r="D93" s="36">
        <f>'Total Property Damage 95%'!D93+Summary!AF93</f>
        <v>69743749.684776589</v>
      </c>
      <c r="E93" s="36">
        <f>'Total Property Damage 95%'!E93+Summary!AG93</f>
        <v>45863010.179530747</v>
      </c>
      <c r="F93" s="36">
        <f>'Total Property Damage 95%'!F93+Summary!AH93</f>
        <v>38169215.443531029</v>
      </c>
      <c r="G93" s="36">
        <f>'Total Property Damage 95%'!G93+Summary!AI93</f>
        <v>22881545.383687448</v>
      </c>
      <c r="H93" s="37">
        <f>'Total Property Damage 95%'!H93+Summary!AJ93</f>
        <v>14315705.751837205</v>
      </c>
      <c r="I93" s="37">
        <f>'Total Property Damage 95%'!I93+Summary!AK93</f>
        <v>15244384.054449987</v>
      </c>
      <c r="J93" s="37">
        <f>'Total Property Damage 95%'!J93+Summary!AL93</f>
        <v>9639058.7935162745</v>
      </c>
      <c r="K93" s="37">
        <f>'Total Property Damage 95%'!K93+Summary!AM93</f>
        <v>7164893.1037819637</v>
      </c>
      <c r="L93" s="37">
        <f>'Total Property Damage 95%'!L93+Summary!AN93</f>
        <v>6405625.8130211225</v>
      </c>
      <c r="M93" s="37">
        <f>'Total Property Damage 95%'!M93+Summary!AO93</f>
        <v>2738126.7820704374</v>
      </c>
      <c r="N93" s="38">
        <f>'Total Property Damage 95%'!N93+Summary!AP93</f>
        <v>1896438273.6940324</v>
      </c>
      <c r="O93" s="38">
        <f>'Total Property Damage 95%'!O93+Summary!AQ93</f>
        <v>3407377324.7369695</v>
      </c>
      <c r="P93" s="38">
        <f>'Total Property Damage 95%'!P93+Summary!AR93</f>
        <v>2521444465.4346371</v>
      </c>
      <c r="Q93" s="38">
        <f>'Total Property Damage 95%'!Q93+Summary!AS93</f>
        <v>885242978.89932728</v>
      </c>
      <c r="R93" s="38">
        <f>'Total Property Damage 95%'!R93+Summary!AT93</f>
        <v>607835127.76900446</v>
      </c>
      <c r="S93" s="38">
        <f>'Total Property Damage 95%'!S93+Summary!AU93</f>
        <v>342717086.91425282</v>
      </c>
    </row>
    <row r="94" spans="1:19" x14ac:dyDescent="0.35">
      <c r="A94">
        <v>2113</v>
      </c>
      <c r="B94" s="36">
        <f>'Total Property Damage 95%'!B94+Summary!AD94</f>
        <v>52737483.104405433</v>
      </c>
      <c r="C94" s="36">
        <f>'Total Property Damage 95%'!C94+Summary!AE94</f>
        <v>67659329.099062786</v>
      </c>
      <c r="D94" s="36">
        <f>'Total Property Damage 95%'!D94+Summary!AF94</f>
        <v>71338688.385416642</v>
      </c>
      <c r="E94" s="36">
        <f>'Total Property Damage 95%'!E94+Summary!AG94</f>
        <v>46911830.901011817</v>
      </c>
      <c r="F94" s="36">
        <f>'Total Property Damage 95%'!F94+Summary!AH94</f>
        <v>39042090.205199368</v>
      </c>
      <c r="G94" s="36">
        <f>'Total Property Damage 95%'!G94+Summary!AI94</f>
        <v>23404813.238195434</v>
      </c>
      <c r="H94" s="37">
        <f>'Total Property Damage 95%'!H94+Summary!AJ94</f>
        <v>14319169.354238475</v>
      </c>
      <c r="I94" s="37">
        <f>'Total Property Damage 95%'!I94+Summary!AK94</f>
        <v>15248203.35247016</v>
      </c>
      <c r="J94" s="37">
        <f>'Total Property Damage 95%'!J94+Summary!AL94</f>
        <v>9641592.745261291</v>
      </c>
      <c r="K94" s="37">
        <f>'Total Property Damage 95%'!K94+Summary!AM94</f>
        <v>7167192.1157394126</v>
      </c>
      <c r="L94" s="37">
        <f>'Total Property Damage 95%'!L94+Summary!AN94</f>
        <v>6407541.7761584725</v>
      </c>
      <c r="M94" s="37">
        <f>'Total Property Damage 95%'!M94+Summary!AO94</f>
        <v>2738904.8224191787</v>
      </c>
      <c r="N94" s="38">
        <f>'Total Property Damage 95%'!N94+Summary!AP94</f>
        <v>1912953224.6976044</v>
      </c>
      <c r="O94" s="38">
        <f>'Total Property Damage 95%'!O94+Summary!AQ94</f>
        <v>3437188904.4317403</v>
      </c>
      <c r="P94" s="38">
        <f>'Total Property Damage 95%'!P94+Summary!AR94</f>
        <v>2543650143.7969713</v>
      </c>
      <c r="Q94" s="38">
        <f>'Total Property Damage 95%'!Q94+Summary!AS94</f>
        <v>893266691.69369328</v>
      </c>
      <c r="R94" s="38">
        <f>'Total Property Damage 95%'!R94+Summary!AT94</f>
        <v>613287317.24582338</v>
      </c>
      <c r="S94" s="38">
        <f>'Total Property Damage 95%'!S94+Summary!AU94</f>
        <v>345768481.30081844</v>
      </c>
    </row>
    <row r="95" spans="1:19" x14ac:dyDescent="0.35">
      <c r="A95">
        <v>2114</v>
      </c>
      <c r="B95" s="36">
        <f>'Total Property Damage 95%'!B95+Summary!AD95</f>
        <v>53943513.080679104</v>
      </c>
      <c r="C95" s="36">
        <f>'Total Property Damage 95%'!C95+Summary!AE95</f>
        <v>69206600.115134805</v>
      </c>
      <c r="D95" s="36">
        <f>'Total Property Damage 95%'!D95+Summary!AF95</f>
        <v>72970101.02774033</v>
      </c>
      <c r="E95" s="36">
        <f>'Total Property Damage 95%'!E95+Summary!AG95</f>
        <v>47984636.635720372</v>
      </c>
      <c r="F95" s="36">
        <f>'Total Property Damage 95%'!F95+Summary!AH95</f>
        <v>39934926.350425228</v>
      </c>
      <c r="G95" s="36">
        <f>'Total Property Damage 95%'!G95+Summary!AI95</f>
        <v>23940047.471851774</v>
      </c>
      <c r="H95" s="37">
        <f>'Total Property Damage 95%'!H95+Summary!AJ95</f>
        <v>14322646.208935678</v>
      </c>
      <c r="I95" s="37">
        <f>'Total Property Damage 95%'!I95+Summary!AK95</f>
        <v>15252037.564972503</v>
      </c>
      <c r="J95" s="37">
        <f>'Total Property Damage 95%'!J95+Summary!AL95</f>
        <v>9644136.8564144056</v>
      </c>
      <c r="K95" s="37">
        <f>'Total Property Damage 95%'!K95+Summary!AM95</f>
        <v>7169501.2244110573</v>
      </c>
      <c r="L95" s="37">
        <f>'Total Property Damage 95%'!L95+Summary!AN95</f>
        <v>6409465.9120223271</v>
      </c>
      <c r="M95" s="37">
        <f>'Total Property Damage 95%'!M95+Summary!AO95</f>
        <v>2739686.1054077754</v>
      </c>
      <c r="N95" s="38">
        <f>'Total Property Damage 95%'!N95+Summary!AP95</f>
        <v>1929619898.9673576</v>
      </c>
      <c r="O95" s="38">
        <f>'Total Property Damage 95%'!O95+Summary!AQ95</f>
        <v>3467276113.503623</v>
      </c>
      <c r="P95" s="38">
        <f>'Total Property Damage 95%'!P95+Summary!AR95</f>
        <v>2566062952.3451023</v>
      </c>
      <c r="Q95" s="38">
        <f>'Total Property Damage 95%'!Q95+Summary!AS95</f>
        <v>901368086.11492467</v>
      </c>
      <c r="R95" s="38">
        <f>'Total Property Damage 95%'!R95+Summary!AT95</f>
        <v>618791599.90927076</v>
      </c>
      <c r="S95" s="38">
        <f>'Total Property Damage 95%'!S95+Summary!AU95</f>
        <v>348848752.16506648</v>
      </c>
    </row>
    <row r="96" spans="1:19" x14ac:dyDescent="0.35">
      <c r="A96">
        <v>2115</v>
      </c>
      <c r="B96" s="36">
        <f>'Total Property Damage 95%'!B96+Summary!AD96</f>
        <v>55177123.218501076</v>
      </c>
      <c r="C96" s="36">
        <f>'Total Property Damage 95%'!C96+Summary!AE96</f>
        <v>70789254.981875405</v>
      </c>
      <c r="D96" s="36">
        <f>'Total Property Damage 95%'!D96+Summary!AF96</f>
        <v>74638821.718049899</v>
      </c>
      <c r="E96" s="36">
        <f>'Total Property Damage 95%'!E96+Summary!AG96</f>
        <v>49081975.886224799</v>
      </c>
      <c r="F96" s="36">
        <f>'Total Property Damage 95%'!F96+Summary!AH96</f>
        <v>40848180.3671849</v>
      </c>
      <c r="G96" s="36">
        <f>'Total Property Damage 95%'!G96+Summary!AI96</f>
        <v>24487521.738443304</v>
      </c>
      <c r="H96" s="37">
        <f>'Total Property Damage 95%'!H96+Summary!AJ96</f>
        <v>14326136.395179639</v>
      </c>
      <c r="I96" s="37">
        <f>'Total Property Damage 95%'!I96+Summary!AK96</f>
        <v>15255886.781191774</v>
      </c>
      <c r="J96" s="37">
        <f>'Total Property Damage 95%'!J96+Summary!AL96</f>
        <v>9646691.1877979636</v>
      </c>
      <c r="K96" s="37">
        <f>'Total Property Damage 95%'!K96+Summary!AM96</f>
        <v>7171820.4903659159</v>
      </c>
      <c r="L96" s="37">
        <f>'Total Property Damage 95%'!L96+Summary!AN96</f>
        <v>6411398.2696093014</v>
      </c>
      <c r="M96" s="37">
        <f>'Total Property Damage 95%'!M96+Summary!AO96</f>
        <v>2740470.6504663629</v>
      </c>
      <c r="N96" s="38">
        <f>'Total Property Damage 95%'!N96+Summary!AP96</f>
        <v>1946439790.056288</v>
      </c>
      <c r="O96" s="38">
        <f>'Total Property Damage 95%'!O96+Summary!AQ96</f>
        <v>3497641686.1407533</v>
      </c>
      <c r="P96" s="38">
        <f>'Total Property Damage 95%'!P96+Summary!AR96</f>
        <v>2588684967.4172282</v>
      </c>
      <c r="Q96" s="38">
        <f>'Total Property Damage 95%'!Q96+Summary!AS96</f>
        <v>909547974.27679014</v>
      </c>
      <c r="R96" s="38">
        <f>'Total Property Damage 95%'!R96+Summary!AT96</f>
        <v>624348512.51065838</v>
      </c>
      <c r="S96" s="38">
        <f>'Total Property Damage 95%'!S96+Summary!AU96</f>
        <v>351958193.84359288</v>
      </c>
    </row>
    <row r="97" spans="1:19" x14ac:dyDescent="0.35">
      <c r="A97">
        <v>2116</v>
      </c>
      <c r="B97" s="36">
        <f>'Total Property Damage 95%'!B97+Summary!AD97</f>
        <v>56438944.236282997</v>
      </c>
      <c r="C97" s="36">
        <f>'Total Property Damage 95%'!C97+Summary!AE97</f>
        <v>72408102.876781672</v>
      </c>
      <c r="D97" s="36">
        <f>'Total Property Damage 95%'!D97+Summary!AF97</f>
        <v>76345703.637452573</v>
      </c>
      <c r="E97" s="36">
        <f>'Total Property Damage 95%'!E97+Summary!AG97</f>
        <v>50204409.698554069</v>
      </c>
      <c r="F97" s="36">
        <f>'Total Property Damage 95%'!F97+Summary!AH97</f>
        <v>41782319.182674624</v>
      </c>
      <c r="G97" s="36">
        <f>'Total Property Damage 95%'!G97+Summary!AI97</f>
        <v>25047515.949823268</v>
      </c>
      <c r="H97" s="37">
        <f>'Total Property Damage 95%'!H97+Summary!AJ97</f>
        <v>14329639.992699265</v>
      </c>
      <c r="I97" s="37">
        <f>'Total Property Damage 95%'!I97+Summary!AK97</f>
        <v>15259751.090901056</v>
      </c>
      <c r="J97" s="37">
        <f>'Total Property Damage 95%'!J97+Summary!AL97</f>
        <v>9649255.8006012328</v>
      </c>
      <c r="K97" s="37">
        <f>'Total Property Damage 95%'!K97+Summary!AM97</f>
        <v>7174149.9745384064</v>
      </c>
      <c r="L97" s="37">
        <f>'Total Property Damage 95%'!L97+Summary!AN97</f>
        <v>6413338.8982115975</v>
      </c>
      <c r="M97" s="37">
        <f>'Total Property Damage 95%'!M97+Summary!AO97</f>
        <v>2741258.4771422963</v>
      </c>
      <c r="N97" s="38">
        <f>'Total Property Damage 95%'!N97+Summary!AP97</f>
        <v>1963414407.4110696</v>
      </c>
      <c r="O97" s="38">
        <f>'Total Property Damage 95%'!O97+Summary!AQ97</f>
        <v>3528288385.8604636</v>
      </c>
      <c r="P97" s="38">
        <f>'Total Property Damage 95%'!P97+Summary!AR97</f>
        <v>2611518287.8637209</v>
      </c>
      <c r="Q97" s="38">
        <f>'Total Property Damage 95%'!Q97+Summary!AS97</f>
        <v>917807177.46415353</v>
      </c>
      <c r="R97" s="38">
        <f>'Total Property Damage 95%'!R97+Summary!AT97</f>
        <v>629958597.78029966</v>
      </c>
      <c r="S97" s="38">
        <f>'Total Property Damage 95%'!S97+Summary!AU97</f>
        <v>355097103.91760629</v>
      </c>
    </row>
    <row r="98" spans="1:19" x14ac:dyDescent="0.35">
      <c r="A98">
        <v>2117</v>
      </c>
      <c r="B98" s="36">
        <f>'Total Property Damage 95%'!B98+Summary!AD98</f>
        <v>57729621.276054531</v>
      </c>
      <c r="C98" s="36">
        <f>'Total Property Damage 95%'!C98+Summary!AE98</f>
        <v>74063971.482069954</v>
      </c>
      <c r="D98" s="36">
        <f>'Total Property Damage 95%'!D98+Summary!AF98</f>
        <v>78091619.478073761</v>
      </c>
      <c r="E98" s="36">
        <f>'Total Property Damage 95%'!E98+Summary!AG98</f>
        <v>51352511.949048512</v>
      </c>
      <c r="F98" s="36">
        <f>'Total Property Damage 95%'!F98+Summary!AH98</f>
        <v>42737820.40204037</v>
      </c>
      <c r="G98" s="36">
        <f>'Total Property Damage 95%'!G98+Summary!AI98</f>
        <v>25620316.419024199</v>
      </c>
      <c r="H98" s="37">
        <f>'Total Property Damage 95%'!H98+Summary!AJ98</f>
        <v>14333157.081704438</v>
      </c>
      <c r="I98" s="37">
        <f>'Total Property Damage 95%'!I98+Summary!AK98</f>
        <v>15263630.584414991</v>
      </c>
      <c r="J98" s="37">
        <f>'Total Property Damage 95%'!J98+Summary!AL98</f>
        <v>9651830.7563826125</v>
      </c>
      <c r="K98" s="37">
        <f>'Total Property Damage 95%'!K98+Summary!AM98</f>
        <v>7176489.7382305544</v>
      </c>
      <c r="L98" s="37">
        <f>'Total Property Damage 95%'!L98+Summary!AN98</f>
        <v>6415287.8474187851</v>
      </c>
      <c r="M98" s="37">
        <f>'Total Property Damage 95%'!M98+Summary!AO98</f>
        <v>2742049.6051008524</v>
      </c>
      <c r="N98" s="38">
        <f>'Total Property Damage 95%'!N98+Summary!AP98</f>
        <v>1980545276.5544767</v>
      </c>
      <c r="O98" s="38">
        <f>'Total Property Damage 95%'!O98+Summary!AQ98</f>
        <v>3559219005.8483152</v>
      </c>
      <c r="P98" s="38">
        <f>'Total Property Damage 95%'!P98+Summary!AR98</f>
        <v>2634565035.309814</v>
      </c>
      <c r="Q98" s="38">
        <f>'Total Property Damage 95%'!Q98+Summary!AS98</f>
        <v>926146526.24369359</v>
      </c>
      <c r="R98" s="38">
        <f>'Total Property Damage 95%'!R98+Summary!AT98</f>
        <v>635622404.49889088</v>
      </c>
      <c r="S98" s="38">
        <f>'Total Property Damage 95%'!S98+Summary!AU98</f>
        <v>358265783.25132871</v>
      </c>
    </row>
    <row r="99" spans="1:19" x14ac:dyDescent="0.35">
      <c r="A99">
        <v>2118</v>
      </c>
      <c r="B99" s="36">
        <f>'Total Property Damage 95%'!B99+Summary!AD99</f>
        <v>59049814.233310618</v>
      </c>
      <c r="C99" s="36">
        <f>'Total Property Damage 95%'!C99+Summary!AE99</f>
        <v>75757707.407851979</v>
      </c>
      <c r="D99" s="36">
        <f>'Total Property Damage 95%'!D99+Summary!AF99</f>
        <v>79877461.889245749</v>
      </c>
      <c r="E99" s="36">
        <f>'Total Property Damage 95%'!E99+Summary!AG99</f>
        <v>52526869.637770489</v>
      </c>
      <c r="F99" s="36">
        <f>'Total Property Damage 95%'!F99+Summary!AH99</f>
        <v>43715172.552567162</v>
      </c>
      <c r="G99" s="36">
        <f>'Total Property Damage 95%'!G99+Summary!AI99</f>
        <v>26206216.006643664</v>
      </c>
      <c r="H99" s="37">
        <f>'Total Property Damage 95%'!H99+Summary!AJ99</f>
        <v>14336687.742888898</v>
      </c>
      <c r="I99" s="37">
        <f>'Total Property Damage 95%'!I99+Summary!AK99</f>
        <v>15267525.352593048</v>
      </c>
      <c r="J99" s="37">
        <f>'Total Property Damage 95%'!J99+Summary!AL99</f>
        <v>9654416.1170718651</v>
      </c>
      <c r="K99" s="37">
        <f>'Total Property Damage 95%'!K99+Summary!AM99</f>
        <v>7178839.8431142094</v>
      </c>
      <c r="L99" s="37">
        <f>'Total Property Damage 95%'!L99+Summary!AN99</f>
        <v>6417245.1671195989</v>
      </c>
      <c r="M99" s="37">
        <f>'Total Property Damage 95%'!M99+Summary!AO99</f>
        <v>2742844.0541259437</v>
      </c>
      <c r="N99" s="38">
        <f>'Total Property Damage 95%'!N99+Summary!AP99</f>
        <v>1997833939.2700338</v>
      </c>
      <c r="O99" s="38">
        <f>'Total Property Damage 95%'!O99+Summary!AQ99</f>
        <v>3590436369.3012996</v>
      </c>
      <c r="P99" s="38">
        <f>'Total Property Damage 95%'!P99+Summary!AR99</f>
        <v>2657827354.4215431</v>
      </c>
      <c r="Q99" s="38">
        <f>'Total Property Damage 95%'!Q99+Summary!AS99</f>
        <v>934566860.57603157</v>
      </c>
      <c r="R99" s="38">
        <f>'Total Property Damage 95%'!R99+Summary!AT99</f>
        <v>641340487.56979036</v>
      </c>
      <c r="S99" s="38">
        <f>'Total Property Damage 95%'!S99+Summary!AU99</f>
        <v>361464536.03087598</v>
      </c>
    </row>
    <row r="100" spans="1:19" x14ac:dyDescent="0.35">
      <c r="A100">
        <v>2119</v>
      </c>
      <c r="B100" s="36">
        <f>'Total Property Damage 95%'!B100+Summary!AD100</f>
        <v>60400198.094401903</v>
      </c>
      <c r="C100" s="36">
        <f>'Total Property Damage 95%'!C100+Summary!AE100</f>
        <v>77490176.624988481</v>
      </c>
      <c r="D100" s="36">
        <f>'Total Property Damage 95%'!D100+Summary!AF100</f>
        <v>81704143.933900237</v>
      </c>
      <c r="E100" s="36">
        <f>'Total Property Damage 95%'!E100+Summary!AG100</f>
        <v>53728083.188624956</v>
      </c>
      <c r="F100" s="36">
        <f>'Total Property Damage 95%'!F100+Summary!AH100</f>
        <v>44714875.333452567</v>
      </c>
      <c r="G100" s="36">
        <f>'Total Property Damage 95%'!G100+Summary!AI100</f>
        <v>26805514.270577587</v>
      </c>
      <c r="H100" s="37">
        <f>'Total Property Damage 95%'!H100+Summary!AJ100</f>
        <v>14340232.057433181</v>
      </c>
      <c r="I100" s="37">
        <f>'Total Property Damage 95%'!I100+Summary!AK100</f>
        <v>15271435.486842817</v>
      </c>
      <c r="J100" s="37">
        <f>'Total Property Damage 95%'!J100+Summary!AL100</f>
        <v>9657011.9449723456</v>
      </c>
      <c r="K100" s="37">
        <f>'Total Property Damage 95%'!K100+Summary!AM100</f>
        <v>7181200.3512332747</v>
      </c>
      <c r="L100" s="37">
        <f>'Total Property Damage 95%'!L100+Summary!AN100</f>
        <v>6419210.9075037343</v>
      </c>
      <c r="M100" s="37">
        <f>'Total Property Damage 95%'!M100+Summary!AO100</f>
        <v>2743641.8441208326</v>
      </c>
      <c r="N100" s="38">
        <f>'Total Property Damage 95%'!N100+Summary!AP100</f>
        <v>2015281953.7889276</v>
      </c>
      <c r="O100" s="38">
        <f>'Total Property Damage 95%'!O100+Summary!AQ100</f>
        <v>3621943329.7752705</v>
      </c>
      <c r="P100" s="38">
        <f>'Total Property Damage 95%'!P100+Summary!AR100</f>
        <v>2681307413.1749783</v>
      </c>
      <c r="Q100" s="38">
        <f>'Total Property Damage 95%'!Q100+Summary!AS100</f>
        <v>943069029.92928088</v>
      </c>
      <c r="R100" s="38">
        <f>'Total Property Damage 95%'!R100+Summary!AT100</f>
        <v>647113408.09221148</v>
      </c>
      <c r="S100" s="38">
        <f>'Total Property Damage 95%'!S100+Summary!AU100</f>
        <v>364693669.80362642</v>
      </c>
    </row>
    <row r="101" spans="1:19" x14ac:dyDescent="0.35">
      <c r="A101">
        <v>2120</v>
      </c>
      <c r="B101" s="36">
        <f>'Total Property Damage 95%'!B101+Summary!AD101</f>
        <v>58619877.013532557</v>
      </c>
      <c r="C101" s="36">
        <f>'Total Property Damage 95%'!C101+Summary!AE101</f>
        <v>75206121.284803391</v>
      </c>
      <c r="D101" s="36">
        <f>'Total Property Damage 95%'!D101+Summary!AF101</f>
        <v>79295880.146212623</v>
      </c>
      <c r="E101" s="36">
        <f>'Total Property Damage 95%'!E101+Summary!AG101</f>
        <v>52144425.482967906</v>
      </c>
      <c r="F101" s="36">
        <f>'Total Property Damage 95%'!F101+Summary!AH101</f>
        <v>43396885.696064793</v>
      </c>
      <c r="G101" s="36">
        <f>'Total Property Damage 95%'!G101+Summary!AI101</f>
        <v>26015410.535075489</v>
      </c>
      <c r="H101" s="37">
        <f>'Total Property Damage 95%'!H101+Summary!AJ101</f>
        <v>13609765.248641683</v>
      </c>
      <c r="I101" s="37">
        <f>'Total Property Damage 95%'!I101+Summary!AK101</f>
        <v>14493664.284277357</v>
      </c>
      <c r="J101" s="37">
        <f>'Total Property Damage 95%'!J101+Summary!AL101</f>
        <v>9165299.8622633554</v>
      </c>
      <c r="K101" s="37">
        <f>'Total Property Damage 95%'!K101+Summary!AM101</f>
        <v>6815961.3777701482</v>
      </c>
      <c r="L101" s="37">
        <f>'Total Property Damage 95%'!L101+Summary!AN101</f>
        <v>6092589.2972899713</v>
      </c>
      <c r="M101" s="37">
        <f>'Total Property Damage 95%'!M101+Summary!AO101</f>
        <v>2603999.6837002607</v>
      </c>
      <c r="N101" s="38">
        <f>'Total Property Damage 95%'!N101+Summary!AP101</f>
        <v>1928860339.5870595</v>
      </c>
      <c r="O101" s="38">
        <f>'Total Property Damage 95%'!O101+Summary!AQ101</f>
        <v>3466767223.2070403</v>
      </c>
      <c r="P101" s="38">
        <f>'Total Property Damage 95%'!P101+Summary!AR101</f>
        <v>2566582157.0015416</v>
      </c>
      <c r="Q101" s="38">
        <f>'Total Property Damage 95%'!Q101+Summary!AS101</f>
        <v>902954239.46013403</v>
      </c>
      <c r="R101" s="38">
        <f>'Total Property Damage 95%'!R101+Summary!AT101</f>
        <v>619528286.9312706</v>
      </c>
      <c r="S101" s="38">
        <f>'Total Property Damage 95%'!S101+Summary!AU101</f>
        <v>349123952.52993268</v>
      </c>
    </row>
    <row r="102" spans="1:19" x14ac:dyDescent="0.35">
      <c r="A102">
        <v>2121</v>
      </c>
      <c r="B102" s="36">
        <f>'Total Property Damage 95%'!B102+Summary!AD102</f>
        <v>59960428.832128726</v>
      </c>
      <c r="C102" s="36">
        <f>'Total Property Damage 95%'!C102+Summary!AE102</f>
        <v>76925976.524940342</v>
      </c>
      <c r="D102" s="36">
        <f>'Total Property Damage 95%'!D102+Summary!AF102</f>
        <v>81109262.25741443</v>
      </c>
      <c r="E102" s="36">
        <f>'Total Property Damage 95%'!E102+Summary!AG102</f>
        <v>53336893.089044735</v>
      </c>
      <c r="F102" s="36">
        <f>'Total Property Damage 95%'!F102+Summary!AH102</f>
        <v>44389309.716808468</v>
      </c>
      <c r="G102" s="36">
        <f>'Total Property Damage 95%'!G102+Summary!AI102</f>
        <v>26610345.353793561</v>
      </c>
      <c r="H102" s="37">
        <f>'Total Property Damage 95%'!H102+Summary!AJ102</f>
        <v>13613154.329759084</v>
      </c>
      <c r="I102" s="37">
        <f>'Total Property Damage 95%'!I102+Summary!AK102</f>
        <v>14497403.744228974</v>
      </c>
      <c r="J102" s="37">
        <f>'Total Property Damage 95%'!J102+Summary!AL102</f>
        <v>9167782.8939415514</v>
      </c>
      <c r="K102" s="37">
        <f>'Total Property Damage 95%'!K102+Summary!AM102</f>
        <v>6818221.009703273</v>
      </c>
      <c r="L102" s="37">
        <f>'Total Property Damage 95%'!L102+Summary!AN102</f>
        <v>6094470.5670053884</v>
      </c>
      <c r="M102" s="37">
        <f>'Total Property Damage 95%'!M102+Summary!AO102</f>
        <v>2604763.0449373131</v>
      </c>
      <c r="N102" s="38">
        <f>'Total Property Damage 95%'!N102+Summary!AP102</f>
        <v>1945722367.7474685</v>
      </c>
      <c r="O102" s="38">
        <f>'Total Property Damage 95%'!O102+Summary!AQ102</f>
        <v>3497219649.8537426</v>
      </c>
      <c r="P102" s="38">
        <f>'Total Property Damage 95%'!P102+Summary!AR102</f>
        <v>2589280109.2550616</v>
      </c>
      <c r="Q102" s="38">
        <f>'Total Property Damage 95%'!Q102+Summary!AS102</f>
        <v>911179070.38544822</v>
      </c>
      <c r="R102" s="38">
        <f>'Total Property Damage 95%'!R102+Summary!AT102</f>
        <v>625111469.18883169</v>
      </c>
      <c r="S102" s="38">
        <f>'Total Property Damage 95%'!S102+Summary!AU102</f>
        <v>352246380.51351559</v>
      </c>
    </row>
    <row r="103" spans="1:19" x14ac:dyDescent="0.35">
      <c r="A103">
        <v>2122</v>
      </c>
      <c r="B103" s="36">
        <f>'Total Property Damage 95%'!B103+Summary!AD103</f>
        <v>61331637.132278539</v>
      </c>
      <c r="C103" s="36">
        <f>'Total Property Damage 95%'!C103+Summary!AE103</f>
        <v>78685162.367380604</v>
      </c>
      <c r="D103" s="36">
        <f>'Total Property Damage 95%'!D103+Summary!AF103</f>
        <v>82964113.795213982</v>
      </c>
      <c r="E103" s="36">
        <f>'Total Property Damage 95%'!E103+Summary!AG103</f>
        <v>54556630.70487567</v>
      </c>
      <c r="F103" s="36">
        <f>'Total Property Damage 95%'!F103+Summary!AH103</f>
        <v>45404429.039787591</v>
      </c>
      <c r="G103" s="36">
        <f>'Total Property Damage 95%'!G103+Summary!AI103</f>
        <v>27218885.471495703</v>
      </c>
      <c r="H103" s="37">
        <f>'Total Property Damage 95%'!H103+Summary!AJ103</f>
        <v>13616556.599421216</v>
      </c>
      <c r="I103" s="37">
        <f>'Total Property Damage 95%'!I103+Summary!AK103</f>
        <v>14501158.04725517</v>
      </c>
      <c r="J103" s="37">
        <f>'Total Property Damage 95%'!J103+Summary!AL103</f>
        <v>9170276.0366785601</v>
      </c>
      <c r="K103" s="37">
        <f>'Total Property Damage 95%'!K103+Summary!AM103</f>
        <v>6820490.6912458558</v>
      </c>
      <c r="L103" s="37">
        <f>'Total Property Damage 95%'!L103+Summary!AN103</f>
        <v>6096359.9710811768</v>
      </c>
      <c r="M103" s="37">
        <f>'Total Property Damage 95%'!M103+Summary!AO103</f>
        <v>2605529.6335148988</v>
      </c>
      <c r="N103" s="38">
        <f>'Total Property Damage 95%'!N103+Summary!AP103</f>
        <v>1962740124.0035436</v>
      </c>
      <c r="O103" s="38">
        <f>'Total Property Damage 95%'!O103+Summary!AQ103</f>
        <v>3527955152.5452909</v>
      </c>
      <c r="P103" s="38">
        <f>'Total Property Damage 95%'!P103+Summary!AR103</f>
        <v>2612190965.0099769</v>
      </c>
      <c r="Q103" s="38">
        <f>'Total Property Damage 95%'!Q103+Summary!AS103</f>
        <v>919484021.74746251</v>
      </c>
      <c r="R103" s="38">
        <f>'Total Property Damage 95%'!R103+Summary!AT103</f>
        <v>630748315.79991031</v>
      </c>
      <c r="S103" s="38">
        <f>'Total Property Damage 95%'!S103+Summary!AU103</f>
        <v>355398529.72560614</v>
      </c>
    </row>
    <row r="104" spans="1:19" x14ac:dyDescent="0.35">
      <c r="A104">
        <v>2123</v>
      </c>
      <c r="B104" s="36">
        <f>'Total Property Damage 95%'!B104+Summary!AD104</f>
        <v>62734202.983383559</v>
      </c>
      <c r="C104" s="36">
        <f>'Total Property Damage 95%'!C104+Summary!AE104</f>
        <v>80484578.24612385</v>
      </c>
      <c r="D104" s="36">
        <f>'Total Property Damage 95%'!D104+Summary!AF104</f>
        <v>84861383.105429679</v>
      </c>
      <c r="E104" s="36">
        <f>'Total Property Damage 95%'!E104+Summary!AG104</f>
        <v>55804261.956149317</v>
      </c>
      <c r="F104" s="36">
        <f>'Total Property Damage 95%'!F104+Summary!AH104</f>
        <v>46442762.673745185</v>
      </c>
      <c r="G104" s="36">
        <f>'Total Property Damage 95%'!G104+Summary!AI104</f>
        <v>27841342.021695413</v>
      </c>
      <c r="H104" s="37">
        <f>'Total Property Damage 95%'!H104+Summary!AJ104</f>
        <v>13619972.136529855</v>
      </c>
      <c r="I104" s="37">
        <f>'Total Property Damage 95%'!I104+Summary!AK104</f>
        <v>14504927.28219771</v>
      </c>
      <c r="J104" s="37">
        <f>'Total Property Damage 95%'!J104+Summary!AL104</f>
        <v>9172779.3510288894</v>
      </c>
      <c r="K104" s="37">
        <f>'Total Property Damage 95%'!K104+Summary!AM104</f>
        <v>6822770.482700279</v>
      </c>
      <c r="L104" s="37">
        <f>'Total Property Damage 95%'!L104+Summary!AN104</f>
        <v>6098257.5582982413</v>
      </c>
      <c r="M104" s="37">
        <f>'Total Property Damage 95%'!M104+Summary!AO104</f>
        <v>2606299.4687776035</v>
      </c>
      <c r="N104" s="38">
        <f>'Total Property Damage 95%'!N104+Summary!AP104</f>
        <v>1979915151.0872178</v>
      </c>
      <c r="O104" s="38">
        <f>'Total Property Damage 95%'!O104+Summary!AQ104</f>
        <v>3558976557.4100885</v>
      </c>
      <c r="P104" s="38">
        <f>'Total Property Damage 95%'!P104+Summary!AR104</f>
        <v>2635316872.3862324</v>
      </c>
      <c r="Q104" s="38">
        <f>'Total Property Damage 95%'!Q104+Summary!AS104</f>
        <v>927869936.73276472</v>
      </c>
      <c r="R104" s="38">
        <f>'Total Property Damage 95%'!R104+Summary!AT104</f>
        <v>636439383.37750006</v>
      </c>
      <c r="S104" s="38">
        <f>'Total Property Damage 95%'!S104+Summary!AU104</f>
        <v>358580705.11524749</v>
      </c>
    </row>
    <row r="105" spans="1:19" x14ac:dyDescent="0.35">
      <c r="A105">
        <v>2124</v>
      </c>
      <c r="B105" s="36">
        <f>'Total Property Damage 95%'!B105+Summary!AD105</f>
        <v>64168843.487288781</v>
      </c>
      <c r="C105" s="36">
        <f>'Total Property Damage 95%'!C105+Summary!AE105</f>
        <v>82325144.163924739</v>
      </c>
      <c r="D105" s="36">
        <f>'Total Property Damage 95%'!D105+Summary!AF105</f>
        <v>86802040.221177444</v>
      </c>
      <c r="E105" s="36">
        <f>'Total Property Damage 95%'!E105+Summary!AG105</f>
        <v>57080424.72997199</v>
      </c>
      <c r="F105" s="36">
        <f>'Total Property Damage 95%'!F105+Summary!AH105</f>
        <v>47504841.496403702</v>
      </c>
      <c r="G105" s="36">
        <f>'Total Property Damage 95%'!G105+Summary!AI105</f>
        <v>28478033.253079705</v>
      </c>
      <c r="H105" s="37">
        <f>'Total Property Damage 95%'!H105+Summary!AJ105</f>
        <v>13623401.020462755</v>
      </c>
      <c r="I105" s="37">
        <f>'Total Property Damage 95%'!I105+Summary!AK105</f>
        <v>14508711.538434314</v>
      </c>
      <c r="J105" s="37">
        <f>'Total Property Damage 95%'!J105+Summary!AL105</f>
        <v>9175292.8979123551</v>
      </c>
      <c r="K105" s="37">
        <f>'Total Property Damage 95%'!K105+Summary!AM105</f>
        <v>6825060.4447327182</v>
      </c>
      <c r="L105" s="37">
        <f>'Total Property Damage 95%'!L105+Summary!AN105</f>
        <v>6100163.3777317684</v>
      </c>
      <c r="M105" s="37">
        <f>'Total Property Damage 95%'!M105+Summary!AO105</f>
        <v>2607072.5701867146</v>
      </c>
      <c r="N105" s="38">
        <f>'Total Property Damage 95%'!N105+Summary!AP105</f>
        <v>1997249008.2562618</v>
      </c>
      <c r="O105" s="38">
        <f>'Total Property Damage 95%'!O105+Summary!AQ105</f>
        <v>3590286721.0919919</v>
      </c>
      <c r="P105" s="38">
        <f>'Total Property Damage 95%'!P105+Summary!AR105</f>
        <v>2658660002.9465728</v>
      </c>
      <c r="Q105" s="38">
        <f>'Total Property Damage 95%'!Q105+Summary!AS105</f>
        <v>936337668.10851145</v>
      </c>
      <c r="R105" s="38">
        <f>'Total Property Damage 95%'!R105+Summary!AT105</f>
        <v>642185234.77398157</v>
      </c>
      <c r="S105" s="38">
        <f>'Total Property Damage 95%'!S105+Summary!AU105</f>
        <v>361793215.01464772</v>
      </c>
    </row>
    <row r="106" spans="1:19" x14ac:dyDescent="0.35">
      <c r="A106">
        <v>2125</v>
      </c>
      <c r="B106" s="36">
        <f>'Total Property Damage 95%'!B106+Summary!AD106</f>
        <v>65636292.144921415</v>
      </c>
      <c r="C106" s="36">
        <f>'Total Property Damage 95%'!C106+Summary!AE106</f>
        <v>84207801.162670493</v>
      </c>
      <c r="D106" s="36">
        <f>'Total Property Damage 95%'!D106+Summary!AF106</f>
        <v>88787077.358827785</v>
      </c>
      <c r="E106" s="36">
        <f>'Total Property Damage 95%'!E106+Summary!AG106</f>
        <v>58385771.501005664</v>
      </c>
      <c r="F106" s="36">
        <f>'Total Property Damage 95%'!F106+Summary!AH106</f>
        <v>48591208.525891423</v>
      </c>
      <c r="G106" s="36">
        <f>'Total Property Damage 95%'!G106+Summary!AI106</f>
        <v>29129284.692222871</v>
      </c>
      <c r="H106" s="37">
        <f>'Total Property Damage 95%'!H106+Summary!AJ106</f>
        <v>13626843.33107652</v>
      </c>
      <c r="I106" s="37">
        <f>'Total Property Damage 95%'!I106+Summary!AK106</f>
        <v>14512510.905881878</v>
      </c>
      <c r="J106" s="37">
        <f>'Total Property Damage 95%'!J106+Summary!AL106</f>
        <v>9177816.7386162858</v>
      </c>
      <c r="K106" s="37">
        <f>'Total Property Damage 95%'!K106+Summary!AM106</f>
        <v>6827360.638375341</v>
      </c>
      <c r="L106" s="37">
        <f>'Total Property Damage 95%'!L106+Summary!AN106</f>
        <v>6102077.4787530098</v>
      </c>
      <c r="M106" s="37">
        <f>'Total Property Damage 95%'!M106+Summary!AO106</f>
        <v>2607848.9573209262</v>
      </c>
      <c r="N106" s="38">
        <f>'Total Property Damage 95%'!N106+Summary!AP106</f>
        <v>2014743271.4850848</v>
      </c>
      <c r="O106" s="38">
        <f>'Total Property Damage 95%'!O106+Summary!AQ106</f>
        <v>3621888531.1051087</v>
      </c>
      <c r="P106" s="38">
        <f>'Total Property Damage 95%'!P106+Summary!AR106</f>
        <v>2682222551.971632</v>
      </c>
      <c r="Q106" s="38">
        <f>'Total Property Damage 95%'!Q106+Summary!AS106</f>
        <v>944888078.33866107</v>
      </c>
      <c r="R106" s="38">
        <f>'Total Property Damage 95%'!R106+Summary!AT106</f>
        <v>647986439.15599883</v>
      </c>
      <c r="S106" s="38">
        <f>'Total Property Damage 95%'!S106+Summary!AU106</f>
        <v>365036371.17943496</v>
      </c>
    </row>
    <row r="107" spans="1:19" x14ac:dyDescent="0.35">
      <c r="A107">
        <v>2126</v>
      </c>
      <c r="B107" s="36">
        <f>'Total Property Damage 95%'!B107+Summary!AD107</f>
        <v>67137299.231314167</v>
      </c>
      <c r="C107" s="36">
        <f>'Total Property Damage 95%'!C107+Summary!AE107</f>
        <v>86133511.804515451</v>
      </c>
      <c r="D107" s="36">
        <f>'Total Property Damage 95%'!D107+Summary!AF107</f>
        <v>90817509.425304815</v>
      </c>
      <c r="E107" s="36">
        <f>'Total Property Damage 95%'!E107+Summary!AG107</f>
        <v>59720969.665064342</v>
      </c>
      <c r="F107" s="36">
        <f>'Total Property Damage 95%'!F107+Summary!AH107</f>
        <v>49702419.198375985</v>
      </c>
      <c r="G107" s="36">
        <f>'Total Property Damage 95%'!G107+Summary!AI107</f>
        <v>29795429.310021207</v>
      </c>
      <c r="H107" s="37">
        <f>'Total Property Damage 95%'!H107+Summary!AJ107</f>
        <v>13630299.148709495</v>
      </c>
      <c r="I107" s="37">
        <f>'Total Property Damage 95%'!I107+Summary!AK107</f>
        <v>14516325.47499973</v>
      </c>
      <c r="J107" s="37">
        <f>'Total Property Damage 95%'!J107+Summary!AL107</f>
        <v>9180350.9347977284</v>
      </c>
      <c r="K107" s="37">
        <f>'Total Property Damage 95%'!K107+Summary!AM107</f>
        <v>6829671.1250285106</v>
      </c>
      <c r="L107" s="37">
        <f>'Total Property Damage 95%'!L107+Summary!AN107</f>
        <v>6103999.9110310581</v>
      </c>
      <c r="M107" s="37">
        <f>'Total Property Damage 95%'!M107+Summary!AO107</f>
        <v>2608628.6498770425</v>
      </c>
      <c r="N107" s="38">
        <f>'Total Property Damage 95%'!N107+Summary!AP107</f>
        <v>2032399533.6578758</v>
      </c>
      <c r="O107" s="38">
        <f>'Total Property Damage 95%'!O107+Summary!AQ107</f>
        <v>3653784906.1929698</v>
      </c>
      <c r="P107" s="38">
        <f>'Total Property Damage 95%'!P107+Summary!AR107</f>
        <v>2706006738.7384415</v>
      </c>
      <c r="Q107" s="38">
        <f>'Total Property Damage 95%'!Q107+Summary!AS107</f>
        <v>953522039.70168865</v>
      </c>
      <c r="R107" s="38">
        <f>'Total Property Damage 95%'!R107+Summary!AT107</f>
        <v>653843572.08028018</v>
      </c>
      <c r="S107" s="38">
        <f>'Total Property Damage 95%'!S107+Summary!AU107</f>
        <v>368310488.82941836</v>
      </c>
    </row>
    <row r="108" spans="1:19" x14ac:dyDescent="0.35">
      <c r="A108">
        <v>2127</v>
      </c>
      <c r="B108" s="36">
        <f>'Total Property Damage 95%'!B108+Summary!AD108</f>
        <v>68672632.179204807</v>
      </c>
      <c r="C108" s="36">
        <f>'Total Property Damage 95%'!C108+Summary!AE108</f>
        <v>88103260.664018571</v>
      </c>
      <c r="D108" s="36">
        <f>'Total Property Damage 95%'!D108+Summary!AF108</f>
        <v>92894374.536986336</v>
      </c>
      <c r="E108" s="36">
        <f>'Total Property Damage 95%'!E108+Summary!AG108</f>
        <v>61086701.880339161</v>
      </c>
      <c r="F108" s="36">
        <f>'Total Property Damage 95%'!F108+Summary!AH108</f>
        <v>50839041.652046964</v>
      </c>
      <c r="G108" s="36">
        <f>'Total Property Damage 95%'!G108+Summary!AI108</f>
        <v>30476807.691933915</v>
      </c>
      <c r="H108" s="37">
        <f>'Total Property Damage 95%'!H108+Summary!AJ108</f>
        <v>13633768.55418467</v>
      </c>
      <c r="I108" s="37">
        <f>'Total Property Damage 95%'!I108+Summary!AK108</f>
        <v>14520155.336792912</v>
      </c>
      <c r="J108" s="37">
        <f>'Total Property Damage 95%'!J108+Summary!AL108</f>
        <v>9182895.5484856907</v>
      </c>
      <c r="K108" s="37">
        <f>'Total Property Damage 95%'!K108+Summary!AM108</f>
        <v>6831991.9664630108</v>
      </c>
      <c r="L108" s="37">
        <f>'Total Property Damage 95%'!L108+Summary!AN108</f>
        <v>6105930.7245346541</v>
      </c>
      <c r="M108" s="37">
        <f>'Total Property Damage 95%'!M108+Summary!AO108</f>
        <v>2609411.667670696</v>
      </c>
      <c r="N108" s="38">
        <f>'Total Property Damage 95%'!N108+Summary!AP108</f>
        <v>2050219404.7641237</v>
      </c>
      <c r="O108" s="38">
        <f>'Total Property Damage 95%'!O108+Summary!AQ108</f>
        <v>3685978796.6921535</v>
      </c>
      <c r="P108" s="38">
        <f>'Total Property Damage 95%'!P108+Summary!AR108</f>
        <v>2730014806.8024073</v>
      </c>
      <c r="Q108" s="38">
        <f>'Total Property Damage 95%'!Q108+Summary!AS108</f>
        <v>962240434.40980077</v>
      </c>
      <c r="R108" s="38">
        <f>'Total Property Damage 95%'!R108+Summary!AT108</f>
        <v>659757215.57042098</v>
      </c>
      <c r="S108" s="38">
        <f>'Total Property Damage 95%'!S108+Summary!AU108</f>
        <v>371615886.68986142</v>
      </c>
    </row>
    <row r="109" spans="1:19" x14ac:dyDescent="0.35">
      <c r="A109">
        <v>2128</v>
      </c>
      <c r="B109" s="36">
        <f>'Total Property Damage 95%'!B109+Summary!AD109</f>
        <v>70243075.971408054</v>
      </c>
      <c r="C109" s="36">
        <f>'Total Property Damage 95%'!C109+Summary!AE109</f>
        <v>90118054.831535116</v>
      </c>
      <c r="D109" s="36">
        <f>'Total Property Damage 95%'!D109+Summary!AF109</f>
        <v>95018734.550470561</v>
      </c>
      <c r="E109" s="36">
        <f>'Total Property Damage 95%'!E109+Summary!AG109</f>
        <v>62483666.416426919</v>
      </c>
      <c r="F109" s="36">
        <f>'Total Property Damage 95%'!F109+Summary!AH109</f>
        <v>52001657.017592773</v>
      </c>
      <c r="G109" s="36">
        <f>'Total Property Damage 95%'!G109+Summary!AI109</f>
        <v>31173768.212117132</v>
      </c>
      <c r="H109" s="37">
        <f>'Total Property Damage 95%'!H109+Summary!AJ109</f>
        <v>13637251.628812613</v>
      </c>
      <c r="I109" s="37">
        <f>'Total Property Damage 95%'!I109+Summary!AK109</f>
        <v>14524000.582815457</v>
      </c>
      <c r="J109" s="37">
        <f>'Total Property Damage 95%'!J109+Summary!AL109</f>
        <v>9185450.642083386</v>
      </c>
      <c r="K109" s="37">
        <f>'Total Property Damage 95%'!K109+Summary!AM109</f>
        <v>6834323.2248222819</v>
      </c>
      <c r="L109" s="37">
        <f>'Total Property Damage 95%'!L109+Summary!AN109</f>
        <v>6107869.9695339883</v>
      </c>
      <c r="M109" s="37">
        <f>'Total Property Damage 95%'!M109+Summary!AO109</f>
        <v>2610198.0306370612</v>
      </c>
      <c r="N109" s="38">
        <f>'Total Property Damage 95%'!N109+Summary!AP109</f>
        <v>2068204512.0965371</v>
      </c>
      <c r="O109" s="38">
        <f>'Total Property Damage 95%'!O109+Summary!AQ109</f>
        <v>3718473184.9003916</v>
      </c>
      <c r="P109" s="38">
        <f>'Total Property Damage 95%'!P109+Summary!AR109</f>
        <v>2754249024.2827926</v>
      </c>
      <c r="Q109" s="38">
        <f>'Total Property Damage 95%'!Q109+Summary!AS109</f>
        <v>971044154.72967243</v>
      </c>
      <c r="R109" s="38">
        <f>'Total Property Damage 95%'!R109+Summary!AT109</f>
        <v>665727958.1946373</v>
      </c>
      <c r="S109" s="38">
        <f>'Total Property Damage 95%'!S109+Summary!AU109</f>
        <v>374952887.03327435</v>
      </c>
    </row>
    <row r="110" spans="1:19" x14ac:dyDescent="0.35">
      <c r="A110">
        <v>2129</v>
      </c>
      <c r="B110" s="36">
        <f>'Total Property Damage 95%'!B110+Summary!AD110</f>
        <v>71849433.542160407</v>
      </c>
      <c r="C110" s="36">
        <f>'Total Property Damage 95%'!C110+Summary!AE110</f>
        <v>92178924.428120509</v>
      </c>
      <c r="D110" s="36">
        <f>'Total Property Damage 95%'!D110+Summary!AF110</f>
        <v>97191675.605480537</v>
      </c>
      <c r="E110" s="36">
        <f>'Total Property Damage 95%'!E110+Summary!AG110</f>
        <v>63912577.51134035</v>
      </c>
      <c r="F110" s="36">
        <f>'Total Property Damage 95%'!F110+Summary!AH110</f>
        <v>53190859.715320289</v>
      </c>
      <c r="G110" s="36">
        <f>'Total Property Damage 95%'!G110+Summary!AI110</f>
        <v>31886667.211540174</v>
      </c>
      <c r="H110" s="37">
        <f>'Total Property Damage 95%'!H110+Summary!AJ110</f>
        <v>13640748.454394406</v>
      </c>
      <c r="I110" s="37">
        <f>'Total Property Damage 95%'!I110+Summary!AK110</f>
        <v>14527861.305173719</v>
      </c>
      <c r="J110" s="37">
        <f>'Total Property Damage 95%'!J110+Summary!AL110</f>
        <v>9188016.2783704791</v>
      </c>
      <c r="K110" s="37">
        <f>'Total Property Damage 95%'!K110+Summary!AM110</f>
        <v>6836664.9626246626</v>
      </c>
      <c r="L110" s="37">
        <f>'Total Property Damage 95%'!L110+Summary!AN110</f>
        <v>6109817.6966025224</v>
      </c>
      <c r="M110" s="37">
        <f>'Total Property Damage 95%'!M110+Summary!AO110</f>
        <v>2610987.7588315783</v>
      </c>
      <c r="N110" s="38">
        <f>'Total Property Damage 95%'!N110+Summary!AP110</f>
        <v>2086356500.4514055</v>
      </c>
      <c r="O110" s="38">
        <f>'Total Property Damage 95%'!O110+Summary!AQ110</f>
        <v>3751271085.4492416</v>
      </c>
      <c r="P110" s="38">
        <f>'Total Property Damage 95%'!P110+Summary!AR110</f>
        <v>2778711684.1517653</v>
      </c>
      <c r="Q110" s="38">
        <f>'Total Property Damage 95%'!Q110+Summary!AS110</f>
        <v>979934103.10472357</v>
      </c>
      <c r="R110" s="38">
        <f>'Total Property Damage 95%'!R110+Summary!AT110</f>
        <v>671756395.14450288</v>
      </c>
      <c r="S110" s="38">
        <f>'Total Property Damage 95%'!S110+Summary!AU110</f>
        <v>378321815.72173297</v>
      </c>
    </row>
    <row r="111" spans="1:19" x14ac:dyDescent="0.35">
      <c r="A111">
        <v>2130</v>
      </c>
      <c r="B111" s="36">
        <f>'Total Property Damage 95%'!B111+Summary!AD111</f>
        <v>69838775.799220562</v>
      </c>
      <c r="C111" s="36">
        <f>'Total Property Damage 95%'!C111+Summary!AE111</f>
        <v>89599359.649387613</v>
      </c>
      <c r="D111" s="36">
        <f>'Total Property Damage 95%'!D111+Summary!AF111</f>
        <v>94471832.37956579</v>
      </c>
      <c r="E111" s="36">
        <f>'Total Property Damage 95%'!E111+Summary!AG111</f>
        <v>62124027.309771784</v>
      </c>
      <c r="F111" s="36">
        <f>'Total Property Damage 95%'!F111+Summary!AH111</f>
        <v>51702349.52577956</v>
      </c>
      <c r="G111" s="36">
        <f>'Total Property Damage 95%'!G111+Summary!AI111</f>
        <v>30994340.422522303</v>
      </c>
      <c r="H111" s="37">
        <f>'Total Property Damage 95%'!H111+Summary!AJ111</f>
        <v>12965921.877851846</v>
      </c>
      <c r="I111" s="37">
        <f>'Total Property Damage 95%'!I111+Summary!AK111</f>
        <v>13809278.529709572</v>
      </c>
      <c r="J111" s="37">
        <f>'Total Property Damage 95%'!J111+Summary!AL111</f>
        <v>8733673.52841774</v>
      </c>
      <c r="K111" s="37">
        <f>'Total Property Damage 95%'!K111+Summary!AM111</f>
        <v>6499009.0378036369</v>
      </c>
      <c r="L111" s="37">
        <f>'Total Property Damage 95%'!L111+Summary!AN111</f>
        <v>5807921.3388583101</v>
      </c>
      <c r="M111" s="37">
        <f>'Total Property Damage 95%'!M111+Summary!AO111</f>
        <v>2481933.718275791</v>
      </c>
      <c r="N111" s="38">
        <f>'Total Property Damage 95%'!N111+Summary!AP111</f>
        <v>2000041024.790313</v>
      </c>
      <c r="O111" s="38">
        <f>'Total Property Damage 95%'!O111+Summary!AQ111</f>
        <v>3596231739.2667255</v>
      </c>
      <c r="P111" s="38">
        <f>'Total Property Damage 95%'!P111+Summary!AR111</f>
        <v>2664031170.5923266</v>
      </c>
      <c r="Q111" s="38">
        <f>'Total Property Damage 95%'!Q111+Summary!AS111</f>
        <v>939746537.85301781</v>
      </c>
      <c r="R111" s="38">
        <f>'Total Property Damage 95%'!R111+Summary!AT111</f>
        <v>644143516.6419847</v>
      </c>
      <c r="S111" s="38">
        <f>'Total Property Damage 95%'!S111+Summary!AU111</f>
        <v>362745282.47209156</v>
      </c>
    </row>
    <row r="112" spans="1:19" x14ac:dyDescent="0.35">
      <c r="A112">
        <v>2131</v>
      </c>
      <c r="B112" s="36">
        <f>'Total Property Damage 95%'!B112+Summary!AD112</f>
        <v>71435887.609683126</v>
      </c>
      <c r="C112" s="36">
        <f>'Total Property Damage 95%'!C112+Summary!AE112</f>
        <v>91648367.437229127</v>
      </c>
      <c r="D112" s="36">
        <f>'Total Property Damage 95%'!D112+Summary!AF112</f>
        <v>96632266.572788402</v>
      </c>
      <c r="E112" s="36">
        <f>'Total Property Damage 95%'!E112+Summary!AG112</f>
        <v>63544713.978380926</v>
      </c>
      <c r="F112" s="36">
        <f>'Total Property Damage 95%'!F112+Summary!AH112</f>
        <v>52884707.49399022</v>
      </c>
      <c r="G112" s="36">
        <f>'Total Property Damage 95%'!G112+Summary!AI112</f>
        <v>31703136.167863246</v>
      </c>
      <c r="H112" s="37">
        <f>'Total Property Damage 95%'!H112+Summary!AJ112</f>
        <v>12969271.22515114</v>
      </c>
      <c r="I112" s="37">
        <f>'Total Property Damage 95%'!I112+Summary!AK112</f>
        <v>13812976.991134461</v>
      </c>
      <c r="J112" s="37">
        <f>'Total Property Damage 95%'!J112+Summary!AL112</f>
        <v>8736131.829188941</v>
      </c>
      <c r="K112" s="37">
        <f>'Total Property Damage 95%'!K112+Summary!AM112</f>
        <v>6501254.450460027</v>
      </c>
      <c r="L112" s="37">
        <f>'Total Property Damage 95%'!L112+Summary!AN112</f>
        <v>5809788.498924233</v>
      </c>
      <c r="M112" s="37">
        <f>'Total Property Damage 95%'!M112+Summary!AO112</f>
        <v>2482690.6378678302</v>
      </c>
      <c r="N112" s="38">
        <f>'Total Property Damage 95%'!N112+Summary!AP112</f>
        <v>2017612495.2109251</v>
      </c>
      <c r="O112" s="38">
        <f>'Total Property Damage 95%'!O112+Summary!AQ112</f>
        <v>3627984626.0432148</v>
      </c>
      <c r="P112" s="38">
        <f>'Total Property Damage 95%'!P112+Summary!AR112</f>
        <v>2687718449.3157988</v>
      </c>
      <c r="Q112" s="38">
        <f>'Total Property Damage 95%'!Q112+Summary!AS112</f>
        <v>948361008.34152424</v>
      </c>
      <c r="R112" s="38">
        <f>'Total Property Damage 95%'!R112+Summary!AT112</f>
        <v>649983618.50688767</v>
      </c>
      <c r="S112" s="38">
        <f>'Total Property Damage 95%'!S112+Summary!AU112</f>
        <v>366008346.51478165</v>
      </c>
    </row>
    <row r="113" spans="1:19" x14ac:dyDescent="0.35">
      <c r="A113">
        <v>2132</v>
      </c>
      <c r="B113" s="36">
        <f>'Total Property Damage 95%'!B113+Summary!AD113</f>
        <v>73069523.057708472</v>
      </c>
      <c r="C113" s="36">
        <f>'Total Property Damage 95%'!C113+Summary!AE113</f>
        <v>93744233.070160866</v>
      </c>
      <c r="D113" s="36">
        <f>'Total Property Damage 95%'!D113+Summary!AF113</f>
        <v>98842106.771861449</v>
      </c>
      <c r="E113" s="36">
        <f>'Total Property Damage 95%'!E113+Summary!AG113</f>
        <v>64997889.696682535</v>
      </c>
      <c r="F113" s="36">
        <f>'Total Property Damage 95%'!F113+Summary!AH113</f>
        <v>54094104.279156268</v>
      </c>
      <c r="G113" s="36">
        <f>'Total Property Damage 95%'!G113+Summary!AI113</f>
        <v>32428141.04692876</v>
      </c>
      <c r="H113" s="37">
        <f>'Total Property Damage 95%'!H113+Summary!AJ113</f>
        <v>12972633.875790365</v>
      </c>
      <c r="I113" s="37">
        <f>'Total Property Damage 95%'!I113+Summary!AK113</f>
        <v>13816690.425236877</v>
      </c>
      <c r="J113" s="37">
        <f>'Total Property Damage 95%'!J113+Summary!AL113</f>
        <v>8738600.3296534363</v>
      </c>
      <c r="K113" s="37">
        <f>'Total Property Damage 95%'!K113+Summary!AM113</f>
        <v>6503510.0019538002</v>
      </c>
      <c r="L113" s="37">
        <f>'Total Property Damage 95%'!L113+Summary!AN113</f>
        <v>5811663.8652893305</v>
      </c>
      <c r="M113" s="37">
        <f>'Total Property Damage 95%'!M113+Summary!AO113</f>
        <v>2483450.8132502413</v>
      </c>
      <c r="N113" s="38">
        <f>'Total Property Damage 95%'!N113+Summary!AP113</f>
        <v>2035347340.816875</v>
      </c>
      <c r="O113" s="38">
        <f>'Total Property Damage 95%'!O113+Summary!AQ113</f>
        <v>3660034717.9917941</v>
      </c>
      <c r="P113" s="38">
        <f>'Total Property Damage 95%'!P113+Summary!AR113</f>
        <v>2711629494.6255631</v>
      </c>
      <c r="Q113" s="38">
        <f>'Total Property Damage 95%'!Q113+Summary!AS113</f>
        <v>957060051.91788399</v>
      </c>
      <c r="R113" s="38">
        <f>'Total Property Damage 95%'!R113+Summary!AT113</f>
        <v>655880281.69967234</v>
      </c>
      <c r="S113" s="38">
        <f>'Total Property Damage 95%'!S113+Summary!AU113</f>
        <v>369302701.41569942</v>
      </c>
    </row>
    <row r="114" spans="1:19" x14ac:dyDescent="0.35">
      <c r="A114">
        <v>2133</v>
      </c>
      <c r="B114" s="36">
        <f>'Total Property Damage 95%'!B114+Summary!AD114</f>
        <v>74740517.386071756</v>
      </c>
      <c r="C114" s="36">
        <f>'Total Property Damage 95%'!C114+Summary!AE114</f>
        <v>95888028.119340122</v>
      </c>
      <c r="D114" s="36">
        <f>'Total Property Damage 95%'!D114+Summary!AF114</f>
        <v>101102482.82069395</v>
      </c>
      <c r="E114" s="36">
        <f>'Total Property Damage 95%'!E114+Summary!AG114</f>
        <v>66484297.44226151</v>
      </c>
      <c r="F114" s="36">
        <f>'Total Property Damage 95%'!F114+Summary!AH114</f>
        <v>55331158.219921336</v>
      </c>
      <c r="G114" s="36">
        <f>'Total Property Damage 95%'!G114+Summary!AI114</f>
        <v>33169725.739167504</v>
      </c>
      <c r="H114" s="37">
        <f>'Total Property Damage 95%'!H114+Summary!AJ114</f>
        <v>12976009.909396589</v>
      </c>
      <c r="I114" s="37">
        <f>'Total Property Damage 95%'!I114+Summary!AK114</f>
        <v>13820418.921675291</v>
      </c>
      <c r="J114" s="37">
        <f>'Total Property Damage 95%'!J114+Summary!AL114</f>
        <v>8741079.0909224302</v>
      </c>
      <c r="K114" s="37">
        <f>'Total Property Damage 95%'!K114+Summary!AM114</f>
        <v>6505775.7531418204</v>
      </c>
      <c r="L114" s="37">
        <f>'Total Property Damage 95%'!L114+Summary!AN114</f>
        <v>5813547.4871830186</v>
      </c>
      <c r="M114" s="37">
        <f>'Total Property Damage 95%'!M114+Summary!AO114</f>
        <v>2484214.2639454659</v>
      </c>
      <c r="N114" s="38">
        <f>'Total Property Damage 95%'!N114+Summary!AP114</f>
        <v>2053247193.1166544</v>
      </c>
      <c r="O114" s="38">
        <f>'Total Property Damage 95%'!O114+Summary!AQ114</f>
        <v>3692385006.4039645</v>
      </c>
      <c r="P114" s="38">
        <f>'Total Property Damage 95%'!P114+Summary!AR114</f>
        <v>2735766582.7816553</v>
      </c>
      <c r="Q114" s="38">
        <f>'Total Property Damage 95%'!Q114+Summary!AS114</f>
        <v>965844566.03482985</v>
      </c>
      <c r="R114" s="38">
        <f>'Total Property Damage 95%'!R114+Summary!AT114</f>
        <v>661834097.76507366</v>
      </c>
      <c r="S114" s="38">
        <f>'Total Property Damage 95%'!S114+Summary!AU114</f>
        <v>372628670.89318132</v>
      </c>
    </row>
    <row r="115" spans="1:19" x14ac:dyDescent="0.35">
      <c r="A115">
        <v>2134</v>
      </c>
      <c r="B115" s="36">
        <f>'Total Property Damage 95%'!B115+Summary!AD115</f>
        <v>76449724.938342586</v>
      </c>
      <c r="C115" s="36">
        <f>'Total Property Damage 95%'!C115+Summary!AE115</f>
        <v>98080848.661206961</v>
      </c>
      <c r="D115" s="36">
        <f>'Total Property Damage 95%'!D115+Summary!AF115</f>
        <v>103414550.40109132</v>
      </c>
      <c r="E115" s="36">
        <f>'Total Property Damage 95%'!E115+Summary!AG115</f>
        <v>68004697.183525681</v>
      </c>
      <c r="F115" s="36">
        <f>'Total Property Damage 95%'!F115+Summary!AH115</f>
        <v>56596501.795439668</v>
      </c>
      <c r="G115" s="36">
        <f>'Total Property Damage 95%'!G115+Summary!AI115</f>
        <v>33928269.400931112</v>
      </c>
      <c r="H115" s="37">
        <f>'Total Property Damage 95%'!H115+Summary!AJ115</f>
        <v>12979399.406077227</v>
      </c>
      <c r="I115" s="37">
        <f>'Total Property Damage 95%'!I115+Summary!AK115</f>
        <v>13824162.570649041</v>
      </c>
      <c r="J115" s="37">
        <f>'Total Property Damage 95%'!J115+Summary!AL115</f>
        <v>8743568.1744757928</v>
      </c>
      <c r="K115" s="37">
        <f>'Total Property Damage 95%'!K115+Summary!AM115</f>
        <v>6508051.7652480928</v>
      </c>
      <c r="L115" s="37">
        <f>'Total Property Damage 95%'!L115+Summary!AN115</f>
        <v>5815439.4141317094</v>
      </c>
      <c r="M115" s="37">
        <f>'Total Property Damage 95%'!M115+Summary!AO115</f>
        <v>2484981.0095937187</v>
      </c>
      <c r="N115" s="38">
        <f>'Total Property Damage 95%'!N115+Summary!AP115</f>
        <v>2071313701.2398884</v>
      </c>
      <c r="O115" s="38">
        <f>'Total Property Damage 95%'!O115+Summary!AQ115</f>
        <v>3725038515.135148</v>
      </c>
      <c r="P115" s="38">
        <f>'Total Property Damage 95%'!P115+Summary!AR115</f>
        <v>2760132015.0870457</v>
      </c>
      <c r="Q115" s="38">
        <f>'Total Property Damage 95%'!Q115+Summary!AS115</f>
        <v>974715458.41953206</v>
      </c>
      <c r="R115" s="38">
        <f>'Total Property Damage 95%'!R115+Summary!AT115</f>
        <v>667845664.93048763</v>
      </c>
      <c r="S115" s="38">
        <f>'Total Property Damage 95%'!S115+Summary!AU115</f>
        <v>375986582.28547341</v>
      </c>
    </row>
    <row r="116" spans="1:19" x14ac:dyDescent="0.35">
      <c r="A116">
        <v>2135</v>
      </c>
      <c r="B116" s="36">
        <f>'Total Property Damage 95%'!B116+Summary!AD116</f>
        <v>78198019.595692575</v>
      </c>
      <c r="C116" s="36">
        <f>'Total Property Damage 95%'!C116+Summary!AE116</f>
        <v>100323815.83788466</v>
      </c>
      <c r="D116" s="36">
        <f>'Total Property Damage 95%'!D116+Summary!AF116</f>
        <v>105779491.62363066</v>
      </c>
      <c r="E116" s="36">
        <f>'Total Property Damage 95%'!E116+Summary!AG116</f>
        <v>69559866.268261433</v>
      </c>
      <c r="F116" s="36">
        <f>'Total Property Damage 95%'!F116+Summary!AH116</f>
        <v>57890781.948749155</v>
      </c>
      <c r="G116" s="36">
        <f>'Total Property Damage 95%'!G116+Summary!AI116</f>
        <v>34704159.859328687</v>
      </c>
      <c r="H116" s="37">
        <f>'Total Property Damage 95%'!H116+Summary!AJ116</f>
        <v>12982802.446422961</v>
      </c>
      <c r="I116" s="37">
        <f>'Total Property Damage 95%'!I116+Summary!AK116</f>
        <v>13827921.462901622</v>
      </c>
      <c r="J116" s="37">
        <f>'Total Property Damage 95%'!J116+Summary!AL116</f>
        <v>8746067.6421642825</v>
      </c>
      <c r="K116" s="37">
        <f>'Total Property Damage 95%'!K116+Summary!AM116</f>
        <v>6510338.0998659804</v>
      </c>
      <c r="L116" s="37">
        <f>'Total Property Damage 95%'!L116+Summary!AN116</f>
        <v>5817339.6959605971</v>
      </c>
      <c r="M116" s="37">
        <f>'Total Property Damage 95%'!M116+Summary!AO116</f>
        <v>2485751.0699537024</v>
      </c>
      <c r="N116" s="38">
        <f>'Total Property Damage 95%'!N116+Summary!AP116</f>
        <v>2089548532.1422601</v>
      </c>
      <c r="O116" s="38">
        <f>'Total Property Damage 95%'!O116+Summary!AQ116</f>
        <v>3757998300.985992</v>
      </c>
      <c r="P116" s="38">
        <f>'Total Property Damage 95%'!P116+Summary!AR116</f>
        <v>2784728118.183537</v>
      </c>
      <c r="Q116" s="38">
        <f>'Total Property Damage 95%'!Q116+Summary!AS116</f>
        <v>983673647.19899487</v>
      </c>
      <c r="R116" s="38">
        <f>'Total Property Damage 95%'!R116+Summary!AT116</f>
        <v>673915588.18667305</v>
      </c>
      <c r="S116" s="38">
        <f>'Total Property Damage 95%'!S116+Summary!AU116</f>
        <v>379376766.59408569</v>
      </c>
    </row>
    <row r="117" spans="1:19" x14ac:dyDescent="0.35">
      <c r="A117">
        <v>2136</v>
      </c>
      <c r="B117" s="36">
        <f>'Total Property Damage 95%'!B117+Summary!AD117</f>
        <v>79986295.22369203</v>
      </c>
      <c r="C117" s="36">
        <f>'Total Property Damage 95%'!C117+Summary!AE117</f>
        <v>102618076.43039559</v>
      </c>
      <c r="D117" s="36">
        <f>'Total Property Damage 95%'!D117+Summary!AF117</f>
        <v>108198515.6320485</v>
      </c>
      <c r="E117" s="36">
        <f>'Total Property Damage 95%'!E117+Summary!AG117</f>
        <v>71150599.821074888</v>
      </c>
      <c r="F117" s="36">
        <f>'Total Property Damage 95%'!F117+Summary!AH117</f>
        <v>59214660.417539448</v>
      </c>
      <c r="G117" s="36">
        <f>'Total Property Damage 95%'!G117+Summary!AI117</f>
        <v>35497793.810514487</v>
      </c>
      <c r="H117" s="37">
        <f>'Total Property Damage 95%'!H117+Summary!AJ117</f>
        <v>12986219.111510644</v>
      </c>
      <c r="I117" s="37">
        <f>'Total Property Damage 95%'!I117+Summary!AK117</f>
        <v>13831695.689723941</v>
      </c>
      <c r="J117" s="37">
        <f>'Total Property Damage 95%'!J117+Summary!AL117</f>
        <v>8748577.5562117938</v>
      </c>
      <c r="K117" s="37">
        <f>'Total Property Damage 95%'!K117+Summary!AM117</f>
        <v>6512634.818960431</v>
      </c>
      <c r="L117" s="37">
        <f>'Total Property Damage 95%'!L117+Summary!AN117</f>
        <v>5819248.3827954652</v>
      </c>
      <c r="M117" s="37">
        <f>'Total Property Damage 95%'!M117+Summary!AO117</f>
        <v>2486524.4649033174</v>
      </c>
      <c r="N117" s="38">
        <f>'Total Property Damage 95%'!N117+Summary!AP117</f>
        <v>2107953370.8129683</v>
      </c>
      <c r="O117" s="38">
        <f>'Total Property Damage 95%'!O117+Summary!AQ117</f>
        <v>3791267454.088418</v>
      </c>
      <c r="P117" s="38">
        <f>'Total Property Damage 95%'!P117+Summary!AR117</f>
        <v>2809557244.3513536</v>
      </c>
      <c r="Q117" s="38">
        <f>'Total Property Damage 95%'!Q117+Summary!AS117</f>
        <v>992720061.02706134</v>
      </c>
      <c r="R117" s="38">
        <f>'Total Property Damage 95%'!R117+Summary!AT117</f>
        <v>680044479.3694787</v>
      </c>
      <c r="S117" s="38">
        <f>'Total Property Damage 95%'!S117+Summary!AU117</f>
        <v>382799558.52769351</v>
      </c>
    </row>
    <row r="118" spans="1:19" x14ac:dyDescent="0.35">
      <c r="A118">
        <v>2137</v>
      </c>
      <c r="B118" s="36">
        <f>'Total Property Damage 95%'!B118+Summary!AD118</f>
        <v>81815466.129324213</v>
      </c>
      <c r="C118" s="36">
        <f>'Total Property Damage 95%'!C118+Summary!AE118</f>
        <v>104964803.44498572</v>
      </c>
      <c r="D118" s="36">
        <f>'Total Property Damage 95%'!D118+Summary!AF118</f>
        <v>110672859.22145018</v>
      </c>
      <c r="E118" s="36">
        <f>'Total Property Damage 95%'!E118+Summary!AG118</f>
        <v>72777711.149922118</v>
      </c>
      <c r="F118" s="36">
        <f>'Total Property Damage 95%'!F118+Summary!AH118</f>
        <v>60568814.072484203</v>
      </c>
      <c r="G118" s="36">
        <f>'Total Property Damage 95%'!G118+Summary!AI118</f>
        <v>36309577.022510163</v>
      </c>
      <c r="H118" s="37">
        <f>'Total Property Damage 95%'!H118+Summary!AJ118</f>
        <v>12989649.482906234</v>
      </c>
      <c r="I118" s="37">
        <f>'Total Property Damage 95%'!I118+Summary!AK118</f>
        <v>13835485.342957636</v>
      </c>
      <c r="J118" s="37">
        <f>'Total Property Damage 95%'!J118+Summary!AL118</f>
        <v>8751097.979217587</v>
      </c>
      <c r="K118" s="37">
        <f>'Total Property Damage 95%'!K118+Summary!AM118</f>
        <v>6514941.9848702168</v>
      </c>
      <c r="L118" s="37">
        <f>'Total Property Damage 95%'!L118+Summary!AN118</f>
        <v>5821165.5250644954</v>
      </c>
      <c r="M118" s="37">
        <f>'Total Property Damage 95%'!M118+Summary!AO118</f>
        <v>2487301.2144403839</v>
      </c>
      <c r="N118" s="38">
        <f>'Total Property Damage 95%'!N118+Summary!AP118</f>
        <v>2126529920.4847457</v>
      </c>
      <c r="O118" s="38">
        <f>'Total Property Damage 95%'!O118+Summary!AQ118</f>
        <v>3824849098.2964582</v>
      </c>
      <c r="P118" s="38">
        <f>'Total Property Damage 95%'!P118+Summary!AR118</f>
        <v>2834621771.8124876</v>
      </c>
      <c r="Q118" s="38">
        <f>'Total Property Damage 95%'!Q118+Summary!AS118</f>
        <v>1001855639.2130411</v>
      </c>
      <c r="R118" s="38">
        <f>'Total Property Damage 95%'!R118+Summary!AT118</f>
        <v>686232957.24260771</v>
      </c>
      <c r="S118" s="38">
        <f>'Total Property Damage 95%'!S118+Summary!AU118</f>
        <v>386255296.54659384</v>
      </c>
    </row>
    <row r="119" spans="1:19" x14ac:dyDescent="0.35">
      <c r="A119">
        <v>2138</v>
      </c>
      <c r="B119" s="36">
        <f>'Total Property Damage 95%'!B119+Summary!AD119</f>
        <v>83686467.528450996</v>
      </c>
      <c r="C119" s="36">
        <f>'Total Property Damage 95%'!C119+Summary!AE119</f>
        <v>107365196.71285766</v>
      </c>
      <c r="D119" s="36">
        <f>'Total Property Damage 95%'!D119+Summary!AF119</f>
        <v>113203787.47065656</v>
      </c>
      <c r="E119" s="36">
        <f>'Total Property Damage 95%'!E119+Summary!AG119</f>
        <v>74442032.16193606</v>
      </c>
      <c r="F119" s="36">
        <f>'Total Property Damage 95%'!F119+Summary!AH119</f>
        <v>61953935.263310619</v>
      </c>
      <c r="G119" s="36">
        <f>'Total Property Damage 95%'!G119+Summary!AI119</f>
        <v>37139924.542665266</v>
      </c>
      <c r="H119" s="37">
        <f>'Total Property Damage 95%'!H119+Summary!AJ119</f>
        <v>12993093.642667742</v>
      </c>
      <c r="I119" s="37">
        <f>'Total Property Damage 95%'!I119+Summary!AK119</f>
        <v>13839290.514998401</v>
      </c>
      <c r="J119" s="37">
        <f>'Total Property Damage 95%'!J119+Summary!AL119</f>
        <v>8753628.9741585795</v>
      </c>
      <c r="K119" s="37">
        <f>'Total Property Damage 95%'!K119+Summary!AM119</f>
        <v>6517259.6603101967</v>
      </c>
      <c r="L119" s="37">
        <f>'Total Property Damage 95%'!L119+Summary!AN119</f>
        <v>5823091.1735000946</v>
      </c>
      <c r="M119" s="37">
        <f>'Total Property Damage 95%'!M119+Summary!AO119</f>
        <v>2488081.3386833654</v>
      </c>
      <c r="N119" s="38">
        <f>'Total Property Damage 95%'!N119+Summary!AP119</f>
        <v>2145279902.8464794</v>
      </c>
      <c r="O119" s="38">
        <f>'Total Property Damage 95%'!O119+Summary!AQ119</f>
        <v>3858746391.5819554</v>
      </c>
      <c r="P119" s="38">
        <f>'Total Property Damage 95%'!P119+Summary!AR119</f>
        <v>2859924105.0378323</v>
      </c>
      <c r="Q119" s="38">
        <f>'Total Property Damage 95%'!Q119+Summary!AS119</f>
        <v>1011081331.8519884</v>
      </c>
      <c r="R119" s="38">
        <f>'Total Property Damage 95%'!R119+Summary!AT119</f>
        <v>692481647.58143616</v>
      </c>
      <c r="S119" s="38">
        <f>'Total Property Damage 95%'!S119+Summary!AU119</f>
        <v>389744322.90772331</v>
      </c>
    </row>
    <row r="120" spans="1:19" x14ac:dyDescent="0.35">
      <c r="A120">
        <v>2139</v>
      </c>
      <c r="B120" s="36">
        <f>'Total Property Damage 95%'!B120+Summary!AD120</f>
        <v>85600256.023968577</v>
      </c>
      <c r="C120" s="36">
        <f>'Total Property Damage 95%'!C120+Summary!AE120</f>
        <v>109820483.5036186</v>
      </c>
      <c r="D120" s="36">
        <f>'Total Property Damage 95%'!D120+Summary!AF120</f>
        <v>115792594.38901176</v>
      </c>
      <c r="E120" s="36">
        <f>'Total Property Damage 95%'!E120+Summary!AG120</f>
        <v>76144413.788762748</v>
      </c>
      <c r="F120" s="36">
        <f>'Total Property Damage 95%'!F120+Summary!AH120</f>
        <v>63370732.172782943</v>
      </c>
      <c r="G120" s="36">
        <f>'Total Property Damage 95%'!G120+Summary!AI120</f>
        <v>37989260.909862027</v>
      </c>
      <c r="H120" s="37">
        <f>'Total Property Damage 95%'!H120+Summary!AJ120</f>
        <v>12996551.673348216</v>
      </c>
      <c r="I120" s="37">
        <f>'Total Property Damage 95%'!I120+Summary!AK120</f>
        <v>13843111.298799314</v>
      </c>
      <c r="J120" s="37">
        <f>'Total Property Damage 95%'!J120+Summary!AL120</f>
        <v>8756170.6043916028</v>
      </c>
      <c r="K120" s="37">
        <f>'Total Property Damage 95%'!K120+Summary!AM120</f>
        <v>6519587.9083735785</v>
      </c>
      <c r="L120" s="37">
        <f>'Total Property Damage 95%'!L120+Summary!AN120</f>
        <v>5825025.3791407291</v>
      </c>
      <c r="M120" s="37">
        <f>'Total Property Damage 95%'!M120+Summary!AO120</f>
        <v>2488864.857872095</v>
      </c>
      <c r="N120" s="38">
        <f>'Total Property Damage 95%'!N120+Summary!AP120</f>
        <v>2164205058.2584581</v>
      </c>
      <c r="O120" s="38">
        <f>'Total Property Damage 95%'!O120+Summary!AQ120</f>
        <v>3892962526.4351859</v>
      </c>
      <c r="P120" s="38">
        <f>'Total Property Damage 95%'!P120+Summary!AR120</f>
        <v>2885466675.0581675</v>
      </c>
      <c r="Q120" s="38">
        <f>'Total Property Damage 95%'!Q120+Summary!AS120</f>
        <v>1020398099.9566485</v>
      </c>
      <c r="R120" s="38">
        <f>'Total Property Damage 95%'!R120+Summary!AT120</f>
        <v>698791183.25789642</v>
      </c>
      <c r="S120" s="38">
        <f>'Total Property Damage 95%'!S120+Summary!AU120</f>
        <v>393266983.71024543</v>
      </c>
    </row>
    <row r="121" spans="1:19" x14ac:dyDescent="0.35">
      <c r="A121">
        <v>2140</v>
      </c>
      <c r="B121" s="36">
        <f>'Total Property Damage 95%'!B121+Summary!AD121</f>
        <v>87557810.094898105</v>
      </c>
      <c r="C121" s="36">
        <f>'Total Property Damage 95%'!C121+Summary!AE121</f>
        <v>112331919.15275687</v>
      </c>
      <c r="D121" s="36">
        <f>'Total Property Damage 95%'!D121+Summary!AF121</f>
        <v>118440603.57798232</v>
      </c>
      <c r="E121" s="36">
        <f>'Total Property Damage 95%'!E121+Summary!AG121</f>
        <v>77885726.421624482</v>
      </c>
      <c r="F121" s="36">
        <f>'Total Property Damage 95%'!F121+Summary!AH121</f>
        <v>64819929.178781159</v>
      </c>
      <c r="G121" s="36">
        <f>'Total Property Damage 95%'!G121+Summary!AI121</f>
        <v>38858020.371573001</v>
      </c>
      <c r="H121" s="37">
        <f>'Total Property Damage 95%'!H121+Summary!AJ121</f>
        <v>13000023.657998707</v>
      </c>
      <c r="I121" s="37">
        <f>'Total Property Damage 95%'!I121+Summary!AK121</f>
        <v>13846947.787874218</v>
      </c>
      <c r="J121" s="37">
        <f>'Total Property Damage 95%'!J121+Summary!AL121</f>
        <v>8758722.9336557053</v>
      </c>
      <c r="K121" s="37">
        <f>'Total Property Damage 95%'!K121+Summary!AM121</f>
        <v>6521926.7925342061</v>
      </c>
      <c r="L121" s="37">
        <f>'Total Property Damage 95%'!L121+Summary!AN121</f>
        <v>5826968.1933327746</v>
      </c>
      <c r="M121" s="37">
        <f>'Total Property Damage 95%'!M121+Summary!AO121</f>
        <v>2489651.7923685089</v>
      </c>
      <c r="N121" s="38">
        <f>'Total Property Damage 95%'!N121+Summary!AP121</f>
        <v>2183307145.9702873</v>
      </c>
      <c r="O121" s="38">
        <f>'Total Property Damage 95%'!O121+Summary!AQ121</f>
        <v>3927500730.2704625</v>
      </c>
      <c r="P121" s="38">
        <f>'Total Property Damage 95%'!P121+Summary!AR121</f>
        <v>2911251939.7790403</v>
      </c>
      <c r="Q121" s="38">
        <f>'Total Property Damage 95%'!Q121+Summary!AS121</f>
        <v>1029806915.5910952</v>
      </c>
      <c r="R121" s="38">
        <f>'Total Property Damage 95%'!R121+Summary!AT121</f>
        <v>705162204.32644212</v>
      </c>
      <c r="S121" s="38">
        <f>'Total Property Damage 95%'!S121+Summary!AU121</f>
        <v>396823628.9417153</v>
      </c>
    </row>
    <row r="122" spans="1:19" x14ac:dyDescent="0.35">
      <c r="A122">
        <v>2141</v>
      </c>
      <c r="B122" s="36">
        <f>'Total Property Damage 95%'!B122+Summary!AD122</f>
        <v>89560130.596660972</v>
      </c>
      <c r="C122" s="36">
        <f>'Total Property Damage 95%'!C122+Summary!AE122</f>
        <v>114900787.70346814</v>
      </c>
      <c r="D122" s="36">
        <f>'Total Property Damage 95%'!D122+Summary!AF122</f>
        <v>121149168.90788634</v>
      </c>
      <c r="E122" s="36">
        <f>'Total Property Damage 95%'!E122+Summary!AG122</f>
        <v>79666860.356332153</v>
      </c>
      <c r="F122" s="36">
        <f>'Total Property Damage 95%'!F122+Summary!AH122</f>
        <v>66302267.224659868</v>
      </c>
      <c r="G122" s="36">
        <f>'Total Property Damage 95%'!G122+Summary!AI122</f>
        <v>39746647.105882488</v>
      </c>
      <c r="H122" s="37">
        <f>'Total Property Damage 95%'!H122+Summary!AJ122</f>
        <v>13003509.680171283</v>
      </c>
      <c r="I122" s="37">
        <f>'Total Property Damage 95%'!I122+Summary!AK122</f>
        <v>13850800.076301087</v>
      </c>
      <c r="J122" s="37">
        <f>'Total Property Damage 95%'!J122+Summary!AL122</f>
        <v>8761286.0260744561</v>
      </c>
      <c r="K122" s="37">
        <f>'Total Property Damage 95%'!K122+Summary!AM122</f>
        <v>6524276.3766488526</v>
      </c>
      <c r="L122" s="37">
        <f>'Total Property Damage 95%'!L122+Summary!AN122</f>
        <v>5828919.667732371</v>
      </c>
      <c r="M122" s="37">
        <f>'Total Property Damage 95%'!M122+Summary!AO122</f>
        <v>2490442.1626573834</v>
      </c>
      <c r="N122" s="38">
        <f>'Total Property Damage 95%'!N122+Summary!AP122</f>
        <v>2202587944.3415008</v>
      </c>
      <c r="O122" s="38">
        <f>'Total Property Damage 95%'!O122+Summary!AQ122</f>
        <v>3962364265.8367968</v>
      </c>
      <c r="P122" s="38">
        <f>'Total Property Damage 95%'!P122+Summary!AR122</f>
        <v>2937282384.2995882</v>
      </c>
      <c r="Q122" s="38">
        <f>'Total Property Damage 95%'!Q122+Summary!AS122</f>
        <v>1039308762.0060834</v>
      </c>
      <c r="R122" s="38">
        <f>'Total Property Damage 95%'!R122+Summary!AT122</f>
        <v>711595358.11110544</v>
      </c>
      <c r="S122" s="38">
        <f>'Total Property Damage 95%'!S122+Summary!AU122</f>
        <v>400414612.52482736</v>
      </c>
    </row>
    <row r="123" spans="1:19" x14ac:dyDescent="0.35">
      <c r="A123">
        <v>2142</v>
      </c>
      <c r="B123" s="36">
        <f>'Total Property Damage 95%'!B123+Summary!AD123</f>
        <v>91608241.272794738</v>
      </c>
      <c r="C123" s="36">
        <f>'Total Property Damage 95%'!C123+Summary!AE123</f>
        <v>117528402.56315914</v>
      </c>
      <c r="D123" s="36">
        <f>'Total Property Damage 95%'!D123+Summary!AF123</f>
        <v>123919675.2100983</v>
      </c>
      <c r="E123" s="36">
        <f>'Total Property Damage 95%'!E123+Summary!AG123</f>
        <v>81488726.248474389</v>
      </c>
      <c r="F123" s="36">
        <f>'Total Property Damage 95%'!F123+Summary!AH123</f>
        <v>67818504.198076725</v>
      </c>
      <c r="G123" s="36">
        <f>'Total Property Damage 95%'!G123+Summary!AI123</f>
        <v>40655595.448585264</v>
      </c>
      <c r="H123" s="37">
        <f>'Total Property Damage 95%'!H123+Summary!AJ123</f>
        <v>13007009.823922062</v>
      </c>
      <c r="I123" s="37">
        <f>'Total Property Damage 95%'!I123+Summary!AK123</f>
        <v>13854668.258725442</v>
      </c>
      <c r="J123" s="37">
        <f>'Total Property Damage 95%'!J123+Summary!AL123</f>
        <v>8763859.9461582638</v>
      </c>
      <c r="K123" s="37">
        <f>'Total Property Damage 95%'!K123+Summary!AM123</f>
        <v>6526636.7249595346</v>
      </c>
      <c r="L123" s="37">
        <f>'Total Property Damage 95%'!L123+Summary!AN123</f>
        <v>5830879.8543072883</v>
      </c>
      <c r="M123" s="37">
        <f>'Total Property Damage 95%'!M123+Summary!AO123</f>
        <v>2491235.9893470756</v>
      </c>
      <c r="N123" s="38">
        <f>'Total Property Damage 95%'!N123+Summary!AP123</f>
        <v>2222049251.0649123</v>
      </c>
      <c r="O123" s="38">
        <f>'Total Property Damage 95%'!O123+Summary!AQ123</f>
        <v>3997556431.6336665</v>
      </c>
      <c r="P123" s="38">
        <f>'Total Property Damage 95%'!P123+Summary!AR123</f>
        <v>2963560521.2353668</v>
      </c>
      <c r="Q123" s="38">
        <f>'Total Property Damage 95%'!Q123+Summary!AS123</f>
        <v>1048904633.7761376</v>
      </c>
      <c r="R123" s="38">
        <f>'Total Property Damage 95%'!R123+Summary!AT123</f>
        <v>718091299.29366565</v>
      </c>
      <c r="S123" s="38">
        <f>'Total Property Damage 95%'!S123+Summary!AU123</f>
        <v>404040292.36475593</v>
      </c>
    </row>
    <row r="124" spans="1:19" x14ac:dyDescent="0.35">
      <c r="A124">
        <v>2143</v>
      </c>
      <c r="B124" s="36">
        <f>'Total Property Damage 95%'!B124+Summary!AD124</f>
        <v>93703189.278371274</v>
      </c>
      <c r="C124" s="36">
        <f>'Total Property Damage 95%'!C124+Summary!AE124</f>
        <v>120216107.1749647</v>
      </c>
      <c r="D124" s="36">
        <f>'Total Property Damage 95%'!D124+Summary!AF124</f>
        <v>126753538.98508362</v>
      </c>
      <c r="E124" s="36">
        <f>'Total Property Damage 95%'!E124+Summary!AG124</f>
        <v>83352255.579016313</v>
      </c>
      <c r="F124" s="36">
        <f>'Total Property Damage 95%'!F124+Summary!AH124</f>
        <v>69369415.318484157</v>
      </c>
      <c r="G124" s="36">
        <f>'Total Property Damage 95%'!G124+Summary!AI124</f>
        <v>41585330.12547873</v>
      </c>
      <c r="H124" s="37">
        <f>'Total Property Damage 95%'!H124+Summary!AJ124</f>
        <v>13010524.173814232</v>
      </c>
      <c r="I124" s="37">
        <f>'Total Property Damage 95%'!I124+Summary!AK124</f>
        <v>13858552.430363774</v>
      </c>
      <c r="J124" s="37">
        <f>'Total Property Damage 95%'!J124+Summary!AL124</f>
        <v>8766444.7588067148</v>
      </c>
      <c r="K124" s="37">
        <f>'Total Property Damage 95%'!K124+Summary!AM124</f>
        <v>6529007.9020958357</v>
      </c>
      <c r="L124" s="37">
        <f>'Total Property Damage 95%'!L124+Summary!AN124</f>
        <v>5832848.8053388158</v>
      </c>
      <c r="M124" s="37">
        <f>'Total Property Damage 95%'!M124+Summary!AO124</f>
        <v>2492033.2931702673</v>
      </c>
      <c r="N124" s="38">
        <f>'Total Property Damage 95%'!N124+Summary!AP124</f>
        <v>2241692883.3927288</v>
      </c>
      <c r="O124" s="38">
        <f>'Total Property Damage 95%'!O124+Summary!AQ124</f>
        <v>4033080562.3319755</v>
      </c>
      <c r="P124" s="38">
        <f>'Total Property Damage 95%'!P124+Summary!AR124</f>
        <v>2990088891.0452232</v>
      </c>
      <c r="Q124" s="38">
        <f>'Total Property Damage 95%'!Q124+Summary!AS124</f>
        <v>1058595536.9384009</v>
      </c>
      <c r="R124" s="38">
        <f>'Total Property Damage 95%'!R124+Summary!AT124</f>
        <v>724650690.00293934</v>
      </c>
      <c r="S124" s="38">
        <f>'Total Property Damage 95%'!S124+Summary!AU124</f>
        <v>407701030.3970958</v>
      </c>
    </row>
    <row r="125" spans="1:19" x14ac:dyDescent="0.35">
      <c r="A125">
        <v>2144</v>
      </c>
      <c r="B125" s="36">
        <f>'Total Property Damage 95%'!B125+Summary!AD125</f>
        <v>95846045.715384677</v>
      </c>
      <c r="C125" s="36">
        <f>'Total Property Damage 95%'!C125+Summary!AE125</f>
        <v>122965275.70462142</v>
      </c>
      <c r="D125" s="36">
        <f>'Total Property Damage 95%'!D125+Summary!AF125</f>
        <v>129652209.12662499</v>
      </c>
      <c r="E125" s="36">
        <f>'Total Property Damage 95%'!E125+Summary!AG125</f>
        <v>85258401.130545676</v>
      </c>
      <c r="F125" s="36">
        <f>'Total Property Damage 95%'!F125+Summary!AH125</f>
        <v>70955793.533482447</v>
      </c>
      <c r="G125" s="36">
        <f>'Total Property Damage 95%'!G125+Summary!AI125</f>
        <v>42536326.489967227</v>
      </c>
      <c r="H125" s="37">
        <f>'Total Property Damage 95%'!H125+Summary!AJ125</f>
        <v>13014052.814921129</v>
      </c>
      <c r="I125" s="37">
        <f>'Total Property Damage 95%'!I125+Summary!AK125</f>
        <v>13862452.687006982</v>
      </c>
      <c r="J125" s="37">
        <f>'Total Property Damage 95%'!J125+Summary!AL125</f>
        <v>8769040.5293109156</v>
      </c>
      <c r="K125" s="37">
        <f>'Total Property Damage 95%'!K125+Summary!AM125</f>
        <v>6531389.9730772376</v>
      </c>
      <c r="L125" s="37">
        <f>'Total Property Damage 95%'!L125+Summary!AN125</f>
        <v>5834826.5734236417</v>
      </c>
      <c r="M125" s="37">
        <f>'Total Property Damage 95%'!M125+Summary!AO125</f>
        <v>2492834.0949847191</v>
      </c>
      <c r="N125" s="38">
        <f>'Total Property Damage 95%'!N125+Summary!AP125</f>
        <v>2261520678.3654771</v>
      </c>
      <c r="O125" s="38">
        <f>'Total Property Damage 95%'!O125+Summary!AQ125</f>
        <v>4068940029.2002559</v>
      </c>
      <c r="P125" s="38">
        <f>'Total Property Damage 95%'!P125+Summary!AR125</f>
        <v>3016870062.3622732</v>
      </c>
      <c r="Q125" s="38">
        <f>'Total Property Damage 95%'!Q125+Summary!AS125</f>
        <v>1068382489.1332651</v>
      </c>
      <c r="R125" s="38">
        <f>'Total Property Damage 95%'!R125+Summary!AT125</f>
        <v>731274199.90521014</v>
      </c>
      <c r="S125" s="38">
        <f>'Total Property Damage 95%'!S125+Summary!AU125</f>
        <v>411397192.63640928</v>
      </c>
    </row>
    <row r="126" spans="1:19" x14ac:dyDescent="0.35">
      <c r="A126">
        <v>2145</v>
      </c>
      <c r="B126" s="36">
        <f>'Total Property Damage 95%'!B126+Summary!AD126</f>
        <v>98037906.180382743</v>
      </c>
      <c r="C126" s="36">
        <f>'Total Property Damage 95%'!C126+Summary!AE126</f>
        <v>125777313.74304917</v>
      </c>
      <c r="D126" s="36">
        <f>'Total Property Damage 95%'!D126+Summary!AF126</f>
        <v>132617167.66261075</v>
      </c>
      <c r="E126" s="36">
        <f>'Total Property Damage 95%'!E126+Summary!AG126</f>
        <v>87208137.474410236</v>
      </c>
      <c r="F126" s="36">
        <f>'Total Property Damage 95%'!F126+Summary!AH126</f>
        <v>72578449.924236834</v>
      </c>
      <c r="G126" s="36">
        <f>'Total Property Damage 95%'!G126+Summary!AI126</f>
        <v>43509070.766100094</v>
      </c>
      <c r="H126" s="37">
        <f>'Total Property Damage 95%'!H126+Summary!AJ126</f>
        <v>13017595.832829304</v>
      </c>
      <c r="I126" s="37">
        <f>'Total Property Damage 95%'!I126+Summary!AK126</f>
        <v>13866369.125023844</v>
      </c>
      <c r="J126" s="37">
        <f>'Total Property Damage 95%'!J126+Summary!AL126</f>
        <v>8771647.3233558536</v>
      </c>
      <c r="K126" s="37">
        <f>'Total Property Damage 95%'!K126+Summary!AM126</f>
        <v>6533783.0033154823</v>
      </c>
      <c r="L126" s="37">
        <f>'Total Property Damage 95%'!L126+Summary!AN126</f>
        <v>5836813.21147577</v>
      </c>
      <c r="M126" s="37">
        <f>'Total Property Damage 95%'!M126+Summary!AO126</f>
        <v>2493638.4157740208</v>
      </c>
      <c r="N126" s="38">
        <f>'Total Property Damage 95%'!N126+Summary!AP126</f>
        <v>2281534493.0437665</v>
      </c>
      <c r="O126" s="38">
        <f>'Total Property Damage 95%'!O126+Summary!AQ126</f>
        <v>4105138240.5361915</v>
      </c>
      <c r="P126" s="38">
        <f>'Total Property Damage 95%'!P126+Summary!AR126</f>
        <v>3043906632.3290353</v>
      </c>
      <c r="Q126" s="38">
        <f>'Total Property Damage 95%'!Q126+Summary!AS126</f>
        <v>1078266519.74681</v>
      </c>
      <c r="R126" s="38">
        <f>'Total Property Damage 95%'!R126+Summary!AT126</f>
        <v>737962506.29581094</v>
      </c>
      <c r="S126" s="38">
        <f>'Total Property Damage 95%'!S126+Summary!AU126</f>
        <v>415129149.22539008</v>
      </c>
    </row>
    <row r="127" spans="1:19" x14ac:dyDescent="0.35">
      <c r="A127">
        <v>2146</v>
      </c>
      <c r="B127" s="36">
        <f>'Total Property Damage 95%'!B127+Summary!AD127</f>
        <v>100279891.32462201</v>
      </c>
      <c r="C127" s="36">
        <f>'Total Property Damage 95%'!C127+Summary!AE127</f>
        <v>128653659.02499956</v>
      </c>
      <c r="D127" s="36">
        <f>'Total Property Damage 95%'!D127+Summary!AF127</f>
        <v>135649930.51276389</v>
      </c>
      <c r="E127" s="36">
        <f>'Total Property Damage 95%'!E127+Summary!AG127</f>
        <v>89202461.468995169</v>
      </c>
      <c r="F127" s="36">
        <f>'Total Property Damage 95%'!F127+Summary!AH127</f>
        <v>74238214.120165914</v>
      </c>
      <c r="G127" s="36">
        <f>'Total Property Damage 95%'!G127+Summary!AI127</f>
        <v>44504060.297167525</v>
      </c>
      <c r="H127" s="37">
        <f>'Total Property Damage 95%'!H127+Summary!AJ127</f>
        <v>13021153.313641626</v>
      </c>
      <c r="I127" s="37">
        <f>'Total Property Damage 95%'!I127+Summary!AK127</f>
        <v>13870301.841364497</v>
      </c>
      <c r="J127" s="37">
        <f>'Total Property Damage 95%'!J127+Summary!AL127</f>
        <v>8774265.2070227861</v>
      </c>
      <c r="K127" s="37">
        <f>'Total Property Damage 95%'!K127+Summary!AM127</f>
        <v>6536187.0586169343</v>
      </c>
      <c r="L127" s="37">
        <f>'Total Property Damage 95%'!L127+Summary!AN127</f>
        <v>5838808.7727284199</v>
      </c>
      <c r="M127" s="37">
        <f>'Total Property Damage 95%'!M127+Summary!AO127</f>
        <v>2494446.2766483524</v>
      </c>
      <c r="N127" s="38">
        <f>'Total Property Damage 95%'!N127+Summary!AP127</f>
        <v>2301736204.7429352</v>
      </c>
      <c r="O127" s="38">
        <f>'Total Property Damage 95%'!O127+Summary!AQ127</f>
        <v>4141678642.103528</v>
      </c>
      <c r="P127" s="38">
        <f>'Total Property Damage 95%'!P127+Summary!AR127</f>
        <v>3071201226.9367805</v>
      </c>
      <c r="Q127" s="38">
        <f>'Total Property Damage 95%'!Q127+Summary!AS127</f>
        <v>1088248670.0550709</v>
      </c>
      <c r="R127" s="38">
        <f>'Total Property Damage 95%'!R127+Summary!AT127</f>
        <v>744716294.1918745</v>
      </c>
      <c r="S127" s="38">
        <f>'Total Property Damage 95%'!S127+Summary!AU127</f>
        <v>418897274.48464996</v>
      </c>
    </row>
    <row r="128" spans="1:19" x14ac:dyDescent="0.35">
      <c r="A128">
        <v>2147</v>
      </c>
      <c r="B128" s="36">
        <f>'Total Property Damage 95%'!B128+Summary!AD128</f>
        <v>102573147.42703272</v>
      </c>
      <c r="C128" s="36">
        <f>'Total Property Damage 95%'!C128+Summary!AE128</f>
        <v>131595782.16413887</v>
      </c>
      <c r="D128" s="36">
        <f>'Total Property Damage 95%'!D128+Summary!AF128</f>
        <v>138752048.26369929</v>
      </c>
      <c r="E128" s="36">
        <f>'Total Property Damage 95%'!E128+Summary!AG128</f>
        <v>91242392.769395381</v>
      </c>
      <c r="F128" s="36">
        <f>'Total Property Damage 95%'!F128+Summary!AH128</f>
        <v>75935934.723113373</v>
      </c>
      <c r="G128" s="36">
        <f>'Total Property Damage 95%'!G128+Summary!AI128</f>
        <v>45521803.799981572</v>
      </c>
      <c r="H128" s="37">
        <f>'Total Property Damage 95%'!H128+Summary!AJ128</f>
        <v>13024725.343980389</v>
      </c>
      <c r="I128" s="37">
        <f>'Total Property Damage 95%'!I128+Summary!AK128</f>
        <v>13874250.933563963</v>
      </c>
      <c r="J128" s="37">
        <f>'Total Property Damage 95%'!J128+Summary!AL128</f>
        <v>8776894.2467916142</v>
      </c>
      <c r="K128" s="37">
        <f>'Total Property Damage 95%'!K128+Summary!AM128</f>
        <v>6538602.2051849617</v>
      </c>
      <c r="L128" s="37">
        <f>'Total Property Damage 95%'!L128+Summary!AN128</f>
        <v>5840813.3107359642</v>
      </c>
      <c r="M128" s="37">
        <f>'Total Property Damage 95%'!M128+Summary!AO128</f>
        <v>2495257.6988452491</v>
      </c>
      <c r="N128" s="38">
        <f>'Total Property Damage 95%'!N128+Summary!AP128</f>
        <v>2322127711.2706075</v>
      </c>
      <c r="O128" s="38">
        <f>'Total Property Damage 95%'!O128+Summary!AQ128</f>
        <v>4178564717.5744376</v>
      </c>
      <c r="P128" s="38">
        <f>'Total Property Damage 95%'!P128+Summary!AR128</f>
        <v>3098756501.3691382</v>
      </c>
      <c r="Q128" s="38">
        <f>'Total Property Damage 95%'!Q128+Summary!AS128</f>
        <v>1098329993.3701625</v>
      </c>
      <c r="R128" s="38">
        <f>'Total Property Damage 95%'!R128+Summary!AT128</f>
        <v>751536256.42626905</v>
      </c>
      <c r="S128" s="38">
        <f>'Total Property Damage 95%'!S128+Summary!AU128</f>
        <v>422701946.96313775</v>
      </c>
    </row>
    <row r="129" spans="1:19" x14ac:dyDescent="0.35">
      <c r="A129">
        <v>2148</v>
      </c>
      <c r="B129" s="36">
        <f>'Total Property Damage 95%'!B129+Summary!AD129</f>
        <v>104918846.98028663</v>
      </c>
      <c r="C129" s="36">
        <f>'Total Property Damage 95%'!C129+Summary!AE129</f>
        <v>134605187.40494138</v>
      </c>
      <c r="D129" s="36">
        <f>'Total Property Damage 95%'!D129+Summary!AF129</f>
        <v>141925106.96170554</v>
      </c>
      <c r="E129" s="36">
        <f>'Total Property Damage 95%'!E129+Summary!AG129</f>
        <v>93328974.348743349</v>
      </c>
      <c r="F129" s="36">
        <f>'Total Property Damage 95%'!F129+Summary!AH129</f>
        <v>77672479.741219938</v>
      </c>
      <c r="G129" s="36">
        <f>'Total Property Damage 95%'!G129+Summary!AI129</f>
        <v>46562821.624972165</v>
      </c>
      <c r="H129" s="37">
        <f>'Total Property Damage 95%'!H129+Summary!AJ129</f>
        <v>13028312.010990452</v>
      </c>
      <c r="I129" s="37">
        <f>'Total Property Damage 95%'!I129+Summary!AK129</f>
        <v>13878216.499745646</v>
      </c>
      <c r="J129" s="37">
        <f>'Total Property Damage 95%'!J129+Summary!AL129</f>
        <v>8779534.5095433015</v>
      </c>
      <c r="K129" s="37">
        <f>'Total Property Damage 95%'!K129+Summary!AM129</f>
        <v>6541028.5096223317</v>
      </c>
      <c r="L129" s="37">
        <f>'Total Property Damage 95%'!L129+Summary!AN129</f>
        <v>5842826.8793758592</v>
      </c>
      <c r="M129" s="37">
        <f>'Total Property Damage 95%'!M129+Summary!AO129</f>
        <v>2496072.7037303671</v>
      </c>
      <c r="N129" s="38">
        <f>'Total Property Damage 95%'!N129+Summary!AP129</f>
        <v>2342710931.1672091</v>
      </c>
      <c r="O129" s="38">
        <f>'Total Property Damage 95%'!O129+Summary!AQ129</f>
        <v>4215799988.9774175</v>
      </c>
      <c r="P129" s="38">
        <f>'Total Property Damage 95%'!P129+Summary!AR129</f>
        <v>3126575140.3500347</v>
      </c>
      <c r="Q129" s="38">
        <f>'Total Property Damage 95%'!Q129+Summary!AS129</f>
        <v>1108511555.1882799</v>
      </c>
      <c r="R129" s="38">
        <f>'Total Property Damage 95%'!R129+Summary!AT129</f>
        <v>758423093.74273205</v>
      </c>
      <c r="S129" s="38">
        <f>'Total Property Damage 95%'!S129+Summary!AU129</f>
        <v>426543549.48919863</v>
      </c>
    </row>
    <row r="130" spans="1:19" x14ac:dyDescent="0.35">
      <c r="A130">
        <v>2149</v>
      </c>
      <c r="B130" s="36">
        <f>'Total Property Damage 95%'!B130+Summary!AD130</f>
        <v>107318189.29026738</v>
      </c>
      <c r="C130" s="36">
        <f>'Total Property Damage 95%'!C130+Summary!AE130</f>
        <v>137683413.39177716</v>
      </c>
      <c r="D130" s="36">
        <f>'Total Property Damage 95%'!D130+Summary!AF130</f>
        <v>145170728.92365626</v>
      </c>
      <c r="E130" s="36">
        <f>'Total Property Damage 95%'!E130+Summary!AG130</f>
        <v>95463273.03145878</v>
      </c>
      <c r="F130" s="36">
        <f>'Total Property Damage 95%'!F130+Summary!AH130</f>
        <v>79448737.032717317</v>
      </c>
      <c r="G130" s="36">
        <f>'Total Property Damage 95%'!G130+Summary!AI130</f>
        <v>47627646.022231065</v>
      </c>
      <c r="H130" s="37">
        <f>'Total Property Damage 95%'!H130+Summary!AJ130</f>
        <v>13031913.402342396</v>
      </c>
      <c r="I130" s="37">
        <f>'Total Property Damage 95%'!I130+Summary!AK130</f>
        <v>13882198.638624918</v>
      </c>
      <c r="J130" s="37">
        <f>'Total Property Damage 95%'!J130+Summary!AL130</f>
        <v>8782186.062562285</v>
      </c>
      <c r="K130" s="37">
        <f>'Total Property Damage 95%'!K130+Summary!AM130</f>
        <v>6543466.0389336217</v>
      </c>
      <c r="L130" s="37">
        <f>'Total Property Damage 95%'!L130+Summary!AN130</f>
        <v>5844849.5328505989</v>
      </c>
      <c r="M130" s="37">
        <f>'Total Property Damage 95%'!M130+Summary!AO130</f>
        <v>2496891.3127982593</v>
      </c>
      <c r="N130" s="38">
        <f>'Total Property Damage 95%'!N130+Summary!AP130</f>
        <v>2363487803.9494734</v>
      </c>
      <c r="O130" s="38">
        <f>'Total Property Damage 95%'!O130+Summary!AQ130</f>
        <v>4253388017.1507788</v>
      </c>
      <c r="P130" s="38">
        <f>'Total Property Damage 95%'!P130+Summary!AR130</f>
        <v>3154659858.4959993</v>
      </c>
      <c r="Q130" s="38">
        <f>'Total Property Damage 95%'!Q130+Summary!AS130</f>
        <v>1118794433.3396075</v>
      </c>
      <c r="R130" s="38">
        <f>'Total Property Damage 95%'!R130+Summary!AT130</f>
        <v>765377514.89222026</v>
      </c>
      <c r="S130" s="38">
        <f>'Total Property Damage 95%'!S130+Summary!AU130</f>
        <v>430422469.22228146</v>
      </c>
    </row>
    <row r="131" spans="1:19" x14ac:dyDescent="0.35">
      <c r="A131">
        <v>2150</v>
      </c>
      <c r="B131" s="36">
        <f>'Total Property Damage 95%'!B131+Summary!AD131</f>
        <v>109772401.08924991</v>
      </c>
      <c r="C131" s="36">
        <f>'Total Property Damage 95%'!C131+Summary!AE131</f>
        <v>140832033.95558807</v>
      </c>
      <c r="D131" s="36">
        <f>'Total Property Damage 95%'!D131+Summary!AF131</f>
        <v>148490573.56646594</v>
      </c>
      <c r="E131" s="36">
        <f>'Total Property Damage 95%'!E131+Summary!AG131</f>
        <v>97646380.038693249</v>
      </c>
      <c r="F131" s="36">
        <f>'Total Property Damage 95%'!F131+Summary!AH131</f>
        <v>81265614.759871066</v>
      </c>
      <c r="G131" s="36">
        <f>'Total Property Damage 95%'!G131+Summary!AI131</f>
        <v>48716821.413639985</v>
      </c>
      <c r="H131" s="37">
        <f>'Total Property Damage 95%'!H131+Summary!AJ131</f>
        <v>13035529.606235687</v>
      </c>
      <c r="I131" s="37">
        <f>'Total Property Damage 95%'!I131+Summary!AK131</f>
        <v>13886197.449512661</v>
      </c>
      <c r="J131" s="37">
        <f>'Total Property Damage 95%'!J131+Summary!AL131</f>
        <v>8784848.9735389147</v>
      </c>
      <c r="K131" s="37">
        <f>'Total Property Damage 95%'!K131+Summary!AM131</f>
        <v>6545914.8605276383</v>
      </c>
      <c r="L131" s="37">
        <f>'Total Property Damage 95%'!L131+Summary!AN131</f>
        <v>5846881.3256896734</v>
      </c>
      <c r="M131" s="37">
        <f>'Total Property Damage 95%'!M131+Summary!AO131</f>
        <v>2497713.5476731495</v>
      </c>
      <c r="N131" s="38">
        <f>'Total Property Damage 95%'!N131+Summary!AP131</f>
        <v>2384460290.3569765</v>
      </c>
      <c r="O131" s="38">
        <f>'Total Property Damage 95%'!O131+Summary!AQ131</f>
        <v>4291332402.2018185</v>
      </c>
      <c r="P131" s="38">
        <f>'Total Property Damage 95%'!P131+Summary!AR131</f>
        <v>3183013400.672915</v>
      </c>
      <c r="Q131" s="38">
        <f>'Total Property Damage 95%'!Q131+Summary!AS131</f>
        <v>1129179718.1401536</v>
      </c>
      <c r="R131" s="38">
        <f>'Total Property Damage 95%'!R131+Summary!AT131</f>
        <v>772400236.7304908</v>
      </c>
      <c r="S131" s="38">
        <f>'Total Property Damage 95%'!S131+Summary!AU131</f>
        <v>434339097.70530367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747BB-129E-4A22-BBEC-2FB3463455FB}">
  <dimension ref="A1:S131"/>
  <sheetViews>
    <sheetView workbookViewId="0">
      <selection activeCell="D11" sqref="D11"/>
    </sheetView>
  </sheetViews>
  <sheetFormatPr defaultColWidth="8.81640625" defaultRowHeight="14.5" x14ac:dyDescent="0.35"/>
  <cols>
    <col min="2" max="2" width="13.453125" style="30" bestFit="1" customWidth="1"/>
    <col min="3" max="4" width="14.453125" style="30" bestFit="1" customWidth="1"/>
    <col min="5" max="7" width="13.453125" style="30" bestFit="1" customWidth="1"/>
    <col min="8" max="9" width="14.453125" style="32" bestFit="1" customWidth="1"/>
    <col min="10" max="13" width="13.453125" style="32" bestFit="1" customWidth="1"/>
    <col min="14" max="17" width="16" style="34" bestFit="1" customWidth="1"/>
    <col min="18" max="19" width="14.453125" style="34" bestFit="1" customWidth="1"/>
  </cols>
  <sheetData>
    <row r="1" spans="1:19" x14ac:dyDescent="0.35">
      <c r="A1" t="s">
        <v>197</v>
      </c>
      <c r="D1" s="97">
        <v>0.95</v>
      </c>
    </row>
    <row r="2" spans="1:19" x14ac:dyDescent="0.35">
      <c r="A2" t="str">
        <f>'[1]Annual Cost 95%'!$B$1</f>
        <v>Low Emissions</v>
      </c>
      <c r="B2" s="31" t="s">
        <v>126</v>
      </c>
      <c r="H2" s="33" t="s">
        <v>127</v>
      </c>
      <c r="N2" s="35" t="s">
        <v>128</v>
      </c>
    </row>
    <row r="3" spans="1:19" x14ac:dyDescent="0.35">
      <c r="A3" s="1" t="s">
        <v>0</v>
      </c>
      <c r="B3" s="31" t="s">
        <v>1</v>
      </c>
      <c r="C3" s="31" t="s">
        <v>2</v>
      </c>
      <c r="D3" s="31" t="s">
        <v>3</v>
      </c>
      <c r="E3" s="31" t="s">
        <v>4</v>
      </c>
      <c r="F3" s="31" t="s">
        <v>5</v>
      </c>
      <c r="G3" s="31" t="s">
        <v>6</v>
      </c>
      <c r="H3" s="33" t="s">
        <v>1</v>
      </c>
      <c r="I3" s="33" t="s">
        <v>2</v>
      </c>
      <c r="J3" s="33" t="s">
        <v>3</v>
      </c>
      <c r="K3" s="33" t="s">
        <v>4</v>
      </c>
      <c r="L3" s="33" t="s">
        <v>5</v>
      </c>
      <c r="M3" s="33" t="s">
        <v>6</v>
      </c>
      <c r="N3" s="35" t="s">
        <v>1</v>
      </c>
      <c r="O3" s="35" t="s">
        <v>2</v>
      </c>
      <c r="P3" s="35" t="s">
        <v>3</v>
      </c>
      <c r="Q3" s="35" t="s">
        <v>4</v>
      </c>
      <c r="R3" s="35" t="s">
        <v>5</v>
      </c>
      <c r="S3" s="35" t="s">
        <v>6</v>
      </c>
    </row>
    <row r="4" spans="1:19" x14ac:dyDescent="0.35">
      <c r="A4">
        <v>2023</v>
      </c>
      <c r="B4" s="36">
        <f>'[1]Annual Cost 95%'!B4</f>
        <v>6674349.6537678214</v>
      </c>
      <c r="C4" s="36">
        <f>'[1]Annual Cost 95%'!C4</f>
        <v>8562828.4317718931</v>
      </c>
      <c r="D4" s="36">
        <f>'[1]Annual Cost 95%'!D4</f>
        <v>9028480.7331975549</v>
      </c>
      <c r="E4" s="36">
        <f>'[1]Annual Cost 95%'!E4</f>
        <v>5937066.8431771901</v>
      </c>
      <c r="F4" s="36">
        <f>'[1]Annual Cost 95%'!F4</f>
        <v>4941088.3095723009</v>
      </c>
      <c r="G4" s="36">
        <f>'[1]Annual Cost 95%'!G4</f>
        <v>2962066.0285132383</v>
      </c>
      <c r="H4" s="37">
        <f>'[1]Annual Cost 95%'!H4</f>
        <v>13404078.934426229</v>
      </c>
      <c r="I4" s="37">
        <f>'[1]Annual Cost 95%'!I4</f>
        <v>14252438.360655738</v>
      </c>
      <c r="J4" s="37">
        <f>'[1]Annual Cost 95%'!J4</f>
        <v>8992609.9180327877</v>
      </c>
      <c r="K4" s="37">
        <f>'[1]Annual Cost 95%'!K4</f>
        <v>6617203.5245901635</v>
      </c>
      <c r="L4" s="37">
        <f>'[1]Annual Cost 95%'!L4</f>
        <v>5938515.9836065583</v>
      </c>
      <c r="M4" s="37">
        <f>'[1]Annual Cost 95%'!M4</f>
        <v>2545078.2786885244</v>
      </c>
      <c r="N4" s="38">
        <f>'[1]Annual Cost 95%'!N4</f>
        <v>788977640</v>
      </c>
      <c r="O4" s="38">
        <f>'[1]Annual Cost 95%'!O4</f>
        <v>1406438401.7391303</v>
      </c>
      <c r="P4" s="38">
        <f>'[1]Annual Cost 95%'!P4</f>
        <v>1029101269.5652174</v>
      </c>
      <c r="Q4" s="38">
        <f>'[1]Annual Cost 95%'!Q4</f>
        <v>343033756.52173913</v>
      </c>
      <c r="R4" s="38">
        <f>'[1]Annual Cost 95%'!R4</f>
        <v>240123629.56521741</v>
      </c>
      <c r="S4" s="38">
        <f>'[1]Annual Cost 95%'!S4</f>
        <v>137213502.60869566</v>
      </c>
    </row>
    <row r="5" spans="1:19" x14ac:dyDescent="0.35">
      <c r="A5">
        <v>2024</v>
      </c>
      <c r="B5" s="36">
        <f>'[1]Annual Cost 95%'!B5</f>
        <v>6826982.3787433393</v>
      </c>
      <c r="C5" s="36">
        <f>'[1]Annual Cost 95%'!C5</f>
        <v>8758647.9355195556</v>
      </c>
      <c r="D5" s="36">
        <f>'[1]Annual Cost 95%'!D5</f>
        <v>9234949.0317109507</v>
      </c>
      <c r="E5" s="36">
        <f>'[1]Annual Cost 95%'!E5</f>
        <v>6072838.9764402956</v>
      </c>
      <c r="F5" s="36">
        <f>'[1]Annual Cost 95%'!F5</f>
        <v>5054083.8540309211</v>
      </c>
      <c r="G5" s="36">
        <f>'[1]Annual Cost 95%'!G5</f>
        <v>3029804.1952174897</v>
      </c>
      <c r="H5" s="37">
        <f>'[1]Annual Cost 95%'!H5</f>
        <v>13405314.904836213</v>
      </c>
      <c r="I5" s="37">
        <f>'[1]Annual Cost 95%'!I5</f>
        <v>14253752.557041038</v>
      </c>
      <c r="J5" s="37">
        <f>'[1]Annual Cost 95%'!J5</f>
        <v>8993439.1133711301</v>
      </c>
      <c r="K5" s="37">
        <f>'[1]Annual Cost 95%'!K5</f>
        <v>6617813.6871976238</v>
      </c>
      <c r="L5" s="37">
        <f>'[1]Annual Cost 95%'!L5</f>
        <v>5939063.5654337658</v>
      </c>
      <c r="M5" s="37">
        <f>'[1]Annual Cost 95%'!M5</f>
        <v>2545312.9566144706</v>
      </c>
      <c r="N5" s="38">
        <f>'[1]Annual Cost 95%'!N5</f>
        <v>795213957.41277611</v>
      </c>
      <c r="O5" s="38">
        <f>'[1]Annual Cost 95%'!O5</f>
        <v>1417555315.3879921</v>
      </c>
      <c r="P5" s="38">
        <f>'[1]Annual Cost 95%'!P5</f>
        <v>1037235596.6253601</v>
      </c>
      <c r="Q5" s="38">
        <f>'[1]Annual Cost 95%'!Q5</f>
        <v>345745198.87512004</v>
      </c>
      <c r="R5" s="38">
        <f>'[1]Annual Cost 95%'!R5</f>
        <v>242021639.21258405</v>
      </c>
      <c r="S5" s="38">
        <f>'[1]Annual Cost 95%'!S5</f>
        <v>138298079.55004802</v>
      </c>
    </row>
    <row r="6" spans="1:19" x14ac:dyDescent="0.35">
      <c r="A6">
        <v>2025</v>
      </c>
      <c r="B6" s="36">
        <f>'[1]Annual Cost 95%'!B6</f>
        <v>6983105.5934207719</v>
      </c>
      <c r="C6" s="36">
        <f>'[1]Annual Cost 95%'!C6</f>
        <v>8958945.5481483545</v>
      </c>
      <c r="D6" s="36">
        <f>'[1]Annual Cost 95%'!D6</f>
        <v>9446138.961642826</v>
      </c>
      <c r="E6" s="36">
        <f>'[1]Annual Cost 95%'!E6</f>
        <v>6211716.0220545242</v>
      </c>
      <c r="F6" s="36">
        <f>'[1]Annual Cost 95%'!F6</f>
        <v>5169663.4431913458</v>
      </c>
      <c r="G6" s="36">
        <f>'[1]Annual Cost 95%'!G6</f>
        <v>3099091.4358398388</v>
      </c>
      <c r="H6" s="37">
        <f>'[1]Annual Cost 95%'!H6</f>
        <v>13406550.989213211</v>
      </c>
      <c r="I6" s="37">
        <f>'[1]Annual Cost 95%'!I6</f>
        <v>14255066.874606453</v>
      </c>
      <c r="J6" s="37">
        <f>'[1]Annual Cost 95%'!J6</f>
        <v>8994268.3851683568</v>
      </c>
      <c r="K6" s="37">
        <f>'[1]Annual Cost 95%'!K6</f>
        <v>6618423.906067281</v>
      </c>
      <c r="L6" s="37">
        <f>'[1]Annual Cost 95%'!L6</f>
        <v>5939611.197752689</v>
      </c>
      <c r="M6" s="37">
        <f>'[1]Annual Cost 95%'!M6</f>
        <v>2545547.6561797233</v>
      </c>
      <c r="N6" s="38">
        <f>'[1]Annual Cost 95%'!N6</f>
        <v>801499568.56076241</v>
      </c>
      <c r="O6" s="38">
        <f>'[1]Annual Cost 95%'!O6</f>
        <v>1428760100.4778807</v>
      </c>
      <c r="P6" s="38">
        <f>'[1]Annual Cost 95%'!P6</f>
        <v>1045434219.861864</v>
      </c>
      <c r="Q6" s="38">
        <f>'[1]Annual Cost 95%'!Q6</f>
        <v>348478073.28728801</v>
      </c>
      <c r="R6" s="38">
        <f>'[1]Annual Cost 95%'!R6</f>
        <v>243934651.30110162</v>
      </c>
      <c r="S6" s="38">
        <f>'[1]Annual Cost 95%'!S6</f>
        <v>139391229.31491521</v>
      </c>
    </row>
    <row r="7" spans="1:19" x14ac:dyDescent="0.35">
      <c r="A7">
        <v>2026</v>
      </c>
      <c r="B7" s="36">
        <f>'[1]Annual Cost 95%'!B7</f>
        <v>7142799.1202520933</v>
      </c>
      <c r="C7" s="36">
        <f>'[1]Annual Cost 95%'!C7</f>
        <v>9163823.6775327232</v>
      </c>
      <c r="D7" s="36">
        <f>'[1]Annual Cost 95%'!D7</f>
        <v>9662158.4998758938</v>
      </c>
      <c r="E7" s="36">
        <f>'[1]Annual Cost 95%'!E7</f>
        <v>6353768.9848754089</v>
      </c>
      <c r="F7" s="36">
        <f>'[1]Annual Cost 95%'!F7</f>
        <v>5287886.1704191854</v>
      </c>
      <c r="G7" s="36">
        <f>'[1]Annual Cost 95%'!G7</f>
        <v>3169963.1754607158</v>
      </c>
      <c r="H7" s="37">
        <f>'[1]Annual Cost 95%'!H7</f>
        <v>13407787.187567731</v>
      </c>
      <c r="I7" s="37">
        <f>'[1]Annual Cost 95%'!I7</f>
        <v>14256381.313363159</v>
      </c>
      <c r="J7" s="37">
        <f>'[1]Annual Cost 95%'!J7</f>
        <v>8995097.7334315162</v>
      </c>
      <c r="K7" s="37">
        <f>'[1]Annual Cost 95%'!K7</f>
        <v>6619034.1812043227</v>
      </c>
      <c r="L7" s="37">
        <f>'[1]Annual Cost 95%'!L7</f>
        <v>5940158.8805679828</v>
      </c>
      <c r="M7" s="37">
        <f>'[1]Annual Cost 95%'!M7</f>
        <v>2545782.377386278</v>
      </c>
      <c r="N7" s="38">
        <f>'[1]Annual Cost 95%'!N7</f>
        <v>807834863.07652092</v>
      </c>
      <c r="O7" s="38">
        <f>'[1]Annual Cost 95%'!O7</f>
        <v>1440053451.5711894</v>
      </c>
      <c r="P7" s="38">
        <f>'[1]Annual Cost 95%'!P7</f>
        <v>1053697647.4911143</v>
      </c>
      <c r="Q7" s="38">
        <f>'[1]Annual Cost 95%'!Q7</f>
        <v>351232549.16370475</v>
      </c>
      <c r="R7" s="38">
        <f>'[1]Annual Cost 95%'!R7</f>
        <v>245862784.41459334</v>
      </c>
      <c r="S7" s="38">
        <f>'[1]Annual Cost 95%'!S7</f>
        <v>140493019.6654819</v>
      </c>
    </row>
    <row r="8" spans="1:19" x14ac:dyDescent="0.35">
      <c r="A8">
        <v>2027</v>
      </c>
      <c r="B8" s="36">
        <f>'[1]Annual Cost 95%'!B8</f>
        <v>7306144.6071133269</v>
      </c>
      <c r="C8" s="36">
        <f>'[1]Annual Cost 95%'!C8</f>
        <v>9373387.0734670963</v>
      </c>
      <c r="D8" s="36">
        <f>'[1]Annual Cost 95%'!D8</f>
        <v>9883118.0925680269</v>
      </c>
      <c r="E8" s="36">
        <f>'[1]Annual Cost 95%'!E8</f>
        <v>6499070.4935368551</v>
      </c>
      <c r="F8" s="36">
        <f>'[1]Annual Cost 95%'!F8</f>
        <v>5408812.4804598652</v>
      </c>
      <c r="G8" s="36">
        <f>'[1]Annual Cost 95%'!G8</f>
        <v>3242455.6492809146</v>
      </c>
      <c r="H8" s="37">
        <f>'[1]Annual Cost 95%'!H8</f>
        <v>13409023.499910286</v>
      </c>
      <c r="I8" s="37">
        <f>'[1]Annual Cost 95%'!I8</f>
        <v>14257695.873322329</v>
      </c>
      <c r="J8" s="37">
        <f>'[1]Annual Cost 95%'!J8</f>
        <v>8995927.1581676602</v>
      </c>
      <c r="K8" s="37">
        <f>'[1]Annual Cost 95%'!K8</f>
        <v>6619644.5126139382</v>
      </c>
      <c r="L8" s="37">
        <f>'[1]Annual Cost 95%'!L8</f>
        <v>5940706.6138843037</v>
      </c>
      <c r="M8" s="37">
        <f>'[1]Annual Cost 95%'!M8</f>
        <v>2546017.12023613</v>
      </c>
      <c r="N8" s="38">
        <f>'[1]Annual Cost 95%'!N8</f>
        <v>814220233.67238688</v>
      </c>
      <c r="O8" s="38">
        <f>'[1]Annual Cost 95%'!O8</f>
        <v>1451436068.7203417</v>
      </c>
      <c r="P8" s="38">
        <f>'[1]Annual Cost 95%'!P8</f>
        <v>1062026391.7465916</v>
      </c>
      <c r="Q8" s="38">
        <f>'[1]Annual Cost 95%'!Q8</f>
        <v>354008797.24886388</v>
      </c>
      <c r="R8" s="38">
        <f>'[1]Annual Cost 95%'!R8</f>
        <v>247806158.07420471</v>
      </c>
      <c r="S8" s="38">
        <f>'[1]Annual Cost 95%'!S8</f>
        <v>141603518.89954555</v>
      </c>
    </row>
    <row r="9" spans="1:19" x14ac:dyDescent="0.35">
      <c r="A9">
        <v>2028</v>
      </c>
      <c r="B9" s="36">
        <f>'[1]Annual Cost 95%'!B9</f>
        <v>7473225.5690493509</v>
      </c>
      <c r="C9" s="36">
        <f>'[1]Annual Cost 95%'!C9</f>
        <v>9587742.8812222276</v>
      </c>
      <c r="D9" s="36">
        <f>'[1]Annual Cost 95%'!D9</f>
        <v>10109130.71162102</v>
      </c>
      <c r="E9" s="36">
        <f>'[1]Annual Cost 95%'!E9</f>
        <v>6647694.8375845961</v>
      </c>
      <c r="F9" s="36">
        <f>'[1]Annual Cost 95%'!F9</f>
        <v>5532504.2003427353</v>
      </c>
      <c r="G9" s="36">
        <f>'[1]Annual Cost 95%'!G9</f>
        <v>3316605.9211478704</v>
      </c>
      <c r="H9" s="37">
        <f>'[1]Annual Cost 95%'!H9</f>
        <v>13410259.926251383</v>
      </c>
      <c r="I9" s="37">
        <f>'[1]Annual Cost 95%'!I9</f>
        <v>14259010.554495141</v>
      </c>
      <c r="J9" s="37">
        <f>'[1]Annual Cost 95%'!J9</f>
        <v>8996756.659383839</v>
      </c>
      <c r="K9" s="37">
        <f>'[1]Annual Cost 95%'!K9</f>
        <v>6620254.9003013149</v>
      </c>
      <c r="L9" s="37">
        <f>'[1]Annual Cost 95%'!L9</f>
        <v>5941254.3977063093</v>
      </c>
      <c r="M9" s="37">
        <f>'[1]Annual Cost 95%'!M9</f>
        <v>2546251.884731275</v>
      </c>
      <c r="N9" s="38">
        <f>'[1]Annual Cost 95%'!N9</f>
        <v>820656076.16481268</v>
      </c>
      <c r="O9" s="38">
        <f>'[1]Annual Cost 95%'!O9</f>
        <v>1462908657.5111878</v>
      </c>
      <c r="P9" s="38">
        <f>'[1]Annual Cost 95%'!P9</f>
        <v>1070420968.9106252</v>
      </c>
      <c r="Q9" s="38">
        <f>'[1]Annual Cost 95%'!Q9</f>
        <v>356806989.63687509</v>
      </c>
      <c r="R9" s="38">
        <f>'[1]Annual Cost 95%'!R9</f>
        <v>249764892.74581257</v>
      </c>
      <c r="S9" s="38">
        <f>'[1]Annual Cost 95%'!S9</f>
        <v>142722795.85475004</v>
      </c>
    </row>
    <row r="10" spans="1:19" x14ac:dyDescent="0.35">
      <c r="A10">
        <v>2029</v>
      </c>
      <c r="B10" s="36">
        <f>'[1]Annual Cost 95%'!B10</f>
        <v>7644127.4309733491</v>
      </c>
      <c r="C10" s="36">
        <f>'[1]Annual Cost 95%'!C10</f>
        <v>9807000.6963262726</v>
      </c>
      <c r="D10" s="36">
        <f>'[1]Annual Cost 95%'!D10</f>
        <v>10340311.912440691</v>
      </c>
      <c r="E10" s="36">
        <f>'[1]Annual Cost 95%'!E10</f>
        <v>6799718.0054588504</v>
      </c>
      <c r="F10" s="36">
        <f>'[1]Annual Cost 95%'!F10</f>
        <v>5659024.570991897</v>
      </c>
      <c r="G10" s="36">
        <f>'[1]Annual Cost 95%'!G10</f>
        <v>3392451.9025056139</v>
      </c>
      <c r="H10" s="37">
        <f>'[1]Annual Cost 95%'!H10</f>
        <v>13411496.466601534</v>
      </c>
      <c r="I10" s="37">
        <f>'[1]Annual Cost 95%'!I10</f>
        <v>14260325.35689277</v>
      </c>
      <c r="J10" s="37">
        <f>'[1]Annual Cost 95%'!J10</f>
        <v>8997586.2370871045</v>
      </c>
      <c r="K10" s="37">
        <f>'[1]Annual Cost 95%'!K10</f>
        <v>6620865.3442716431</v>
      </c>
      <c r="L10" s="37">
        <f>'[1]Annual Cost 95%'!L10</f>
        <v>5941802.2320386544</v>
      </c>
      <c r="M10" s="37">
        <f>'[1]Annual Cost 95%'!M10</f>
        <v>2546486.6708737086</v>
      </c>
      <c r="N10" s="38">
        <f>'[1]Annual Cost 95%'!N10</f>
        <v>827142789.49890304</v>
      </c>
      <c r="O10" s="38">
        <f>'[1]Annual Cost 95%'!O10</f>
        <v>1474471929.1067402</v>
      </c>
      <c r="P10" s="38">
        <f>'[1]Annual Cost 95%'!P10</f>
        <v>1078881899.3463953</v>
      </c>
      <c r="Q10" s="38">
        <f>'[1]Annual Cost 95%'!Q10</f>
        <v>359627299.78213173</v>
      </c>
      <c r="R10" s="38">
        <f>'[1]Annual Cost 95%'!R10</f>
        <v>251739109.84749225</v>
      </c>
      <c r="S10" s="38">
        <f>'[1]Annual Cost 95%'!S10</f>
        <v>143850919.9128527</v>
      </c>
    </row>
    <row r="11" spans="1:19" x14ac:dyDescent="0.35">
      <c r="A11">
        <v>2030</v>
      </c>
      <c r="B11" s="36">
        <f>'[1]Annual Cost 95%'!B11</f>
        <v>8670457.1221094523</v>
      </c>
      <c r="C11" s="36">
        <f>'[1]Annual Cost 95%'!C11</f>
        <v>11123725.997745072</v>
      </c>
      <c r="D11" s="36">
        <f>'[1]Annual Cost 95%'!D11</f>
        <v>11728641.610915499</v>
      </c>
      <c r="E11" s="36">
        <f>'[1]Annual Cost 95%'!E11</f>
        <v>7712674.0679229433</v>
      </c>
      <c r="F11" s="36">
        <f>'[1]Annual Cost 95%'!F11</f>
        <v>6418826.7841973063</v>
      </c>
      <c r="G11" s="36">
        <f>'[1]Annual Cost 95%'!G11</f>
        <v>3847935.4282229934</v>
      </c>
      <c r="H11" s="37">
        <f>'[1]Annual Cost 95%'!H11</f>
        <v>14873443.655812098</v>
      </c>
      <c r="I11" s="37">
        <f>'[1]Annual Cost 95%'!I11</f>
        <v>15814800.849217925</v>
      </c>
      <c r="J11" s="37">
        <f>'[1]Annual Cost 95%'!J11</f>
        <v>9978386.2501017842</v>
      </c>
      <c r="K11" s="37">
        <f>'[1]Annual Cost 95%'!K11</f>
        <v>7342586.1085654646</v>
      </c>
      <c r="L11" s="37">
        <f>'[1]Annual Cost 95%'!L11</f>
        <v>6589500.3538408028</v>
      </c>
      <c r="M11" s="37">
        <f>'[1]Annual Cost 95%'!M11</f>
        <v>2824071.5802174862</v>
      </c>
      <c r="N11" s="38">
        <f>'[1]Annual Cost 95%'!N11</f>
        <v>924472583.89181316</v>
      </c>
      <c r="O11" s="38">
        <f>'[1]Annual Cost 95%'!O11</f>
        <v>1647972866.9375799</v>
      </c>
      <c r="P11" s="38">
        <f>'[1]Annual Cost 95%'!P11</f>
        <v>1205833805.076278</v>
      </c>
      <c r="Q11" s="38">
        <f>'[1]Annual Cost 95%'!Q11</f>
        <v>401944601.69209266</v>
      </c>
      <c r="R11" s="38">
        <f>'[1]Annual Cost 95%'!R11</f>
        <v>281361221.18446487</v>
      </c>
      <c r="S11" s="38">
        <f>'[1]Annual Cost 95%'!S11</f>
        <v>160777840.67683706</v>
      </c>
    </row>
    <row r="12" spans="1:19" x14ac:dyDescent="0.35">
      <c r="A12">
        <v>2031</v>
      </c>
      <c r="B12" s="36">
        <f>'[1]Annual Cost 95%'!B12</f>
        <v>8868737.9383660387</v>
      </c>
      <c r="C12" s="36">
        <f>'[1]Annual Cost 95%'!C12</f>
        <v>11378109.525578136</v>
      </c>
      <c r="D12" s="36">
        <f>'[1]Annual Cost 95%'!D12</f>
        <v>11996858.684068788</v>
      </c>
      <c r="E12" s="36">
        <f>'[1]Annual Cost 95%'!E12</f>
        <v>7889051.7707558377</v>
      </c>
      <c r="F12" s="36">
        <f>'[1]Annual Cost 95%'!F12</f>
        <v>6565616.0706508262</v>
      </c>
      <c r="G12" s="36">
        <f>'[1]Annual Cost 95%'!G12</f>
        <v>3935932.1470655487</v>
      </c>
      <c r="H12" s="37">
        <f>'[1]Annual Cost 95%'!H12</f>
        <v>14874815.114182573</v>
      </c>
      <c r="I12" s="37">
        <f>'[1]Annual Cost 95%'!I12</f>
        <v>15816259.108751088</v>
      </c>
      <c r="J12" s="37">
        <f>'[1]Annual Cost 95%'!J12</f>
        <v>9979306.3424262814</v>
      </c>
      <c r="K12" s="37">
        <f>'[1]Annual Cost 95%'!K12</f>
        <v>7343263.1576344334</v>
      </c>
      <c r="L12" s="37">
        <f>'[1]Annual Cost 95%'!L12</f>
        <v>6590107.9619796202</v>
      </c>
      <c r="M12" s="37">
        <f>'[1]Annual Cost 95%'!M12</f>
        <v>2824331.9837055509</v>
      </c>
      <c r="N12" s="38">
        <f>'[1]Annual Cost 95%'!N12</f>
        <v>931779894.23911119</v>
      </c>
      <c r="O12" s="38">
        <f>'[1]Annual Cost 95%'!O12</f>
        <v>1660998941.9045024</v>
      </c>
      <c r="P12" s="38">
        <f>'[1]Annual Cost 95%'!P12</f>
        <v>1215365079.4423189</v>
      </c>
      <c r="Q12" s="38">
        <f>'[1]Annual Cost 95%'!Q12</f>
        <v>405121693.1474396</v>
      </c>
      <c r="R12" s="38">
        <f>'[1]Annual Cost 95%'!R12</f>
        <v>283585185.20320773</v>
      </c>
      <c r="S12" s="38">
        <f>'[1]Annual Cost 95%'!S12</f>
        <v>162048677.25897583</v>
      </c>
    </row>
    <row r="13" spans="1:19" x14ac:dyDescent="0.35">
      <c r="A13">
        <v>2032</v>
      </c>
      <c r="B13" s="36">
        <f>'[1]Annual Cost 95%'!B13</f>
        <v>9071553.1501616016</v>
      </c>
      <c r="C13" s="36">
        <f>'[1]Annual Cost 95%'!C13</f>
        <v>11638310.436835233</v>
      </c>
      <c r="D13" s="36">
        <f>'[1]Annual Cost 95%'!D13</f>
        <v>12271209.493823253</v>
      </c>
      <c r="E13" s="36">
        <f>'[1]Annual Cost 95%'!E13</f>
        <v>8069462.9765972402</v>
      </c>
      <c r="F13" s="36">
        <f>'[1]Annual Cost 95%'!F13</f>
        <v>6715762.215817309</v>
      </c>
      <c r="G13" s="36">
        <f>'[1]Annual Cost 95%'!G13</f>
        <v>4025941.2236182308</v>
      </c>
      <c r="H13" s="37">
        <f>'[1]Annual Cost 95%'!H13</f>
        <v>14876186.699013209</v>
      </c>
      <c r="I13" s="37">
        <f>'[1]Annual Cost 95%'!I13</f>
        <v>15817717.502748221</v>
      </c>
      <c r="J13" s="37">
        <f>'[1]Annual Cost 95%'!J13</f>
        <v>9980226.5195911378</v>
      </c>
      <c r="K13" s="37">
        <f>'[1]Annual Cost 95%'!K13</f>
        <v>7343940.2691331021</v>
      </c>
      <c r="L13" s="37">
        <f>'[1]Annual Cost 95%'!L13</f>
        <v>6590715.6261450928</v>
      </c>
      <c r="M13" s="37">
        <f>'[1]Annual Cost 95%'!M13</f>
        <v>2824592.4112050389</v>
      </c>
      <c r="N13" s="38">
        <f>'[1]Annual Cost 95%'!N13</f>
        <v>939144963.77304387</v>
      </c>
      <c r="O13" s="38">
        <f>'[1]Annual Cost 95%'!O13</f>
        <v>1674127978.8997738</v>
      </c>
      <c r="P13" s="38">
        <f>'[1]Annual Cost 95%'!P13</f>
        <v>1224971691.8778834</v>
      </c>
      <c r="Q13" s="38">
        <f>'[1]Annual Cost 95%'!Q13</f>
        <v>408323897.29262775</v>
      </c>
      <c r="R13" s="38">
        <f>'[1]Annual Cost 95%'!R13</f>
        <v>285826728.10483944</v>
      </c>
      <c r="S13" s="38">
        <f>'[1]Annual Cost 95%'!S13</f>
        <v>163329558.91705111</v>
      </c>
    </row>
    <row r="14" spans="1:19" x14ac:dyDescent="0.35">
      <c r="A14">
        <v>2033</v>
      </c>
      <c r="B14" s="36">
        <f>'[1]Annual Cost 95%'!B14</f>
        <v>9279006.452565046</v>
      </c>
      <c r="C14" s="36">
        <f>'[1]Annual Cost 95%'!C14</f>
        <v>11904461.766662907</v>
      </c>
      <c r="D14" s="36">
        <f>'[1]Annual Cost 95%'!D14</f>
        <v>12551834.309865119</v>
      </c>
      <c r="E14" s="36">
        <f>'[1]Annual Cost 95%'!E14</f>
        <v>8253999.9258282101</v>
      </c>
      <c r="F14" s="36">
        <f>'[1]Annual Cost 95%'!F14</f>
        <v>6869341.9862012537</v>
      </c>
      <c r="G14" s="36">
        <f>'[1]Annual Cost 95%'!G14</f>
        <v>4118008.6775918519</v>
      </c>
      <c r="H14" s="37">
        <f>'[1]Annual Cost 95%'!H14</f>
        <v>14877558.410315664</v>
      </c>
      <c r="I14" s="37">
        <f>'[1]Annual Cost 95%'!I14</f>
        <v>15819176.031221718</v>
      </c>
      <c r="J14" s="37">
        <f>'[1]Annual Cost 95%'!J14</f>
        <v>9981146.7816041782</v>
      </c>
      <c r="K14" s="37">
        <f>'[1]Annual Cost 95%'!K14</f>
        <v>7344617.4430672266</v>
      </c>
      <c r="L14" s="37">
        <f>'[1]Annual Cost 95%'!L14</f>
        <v>6591323.346342383</v>
      </c>
      <c r="M14" s="37">
        <f>'[1]Annual Cost 95%'!M14</f>
        <v>2824852.8627181635</v>
      </c>
      <c r="N14" s="38">
        <f>'[1]Annual Cost 95%'!N14</f>
        <v>946568249.03965664</v>
      </c>
      <c r="O14" s="38">
        <f>'[1]Annual Cost 95%'!O14</f>
        <v>1687360791.7663443</v>
      </c>
      <c r="P14" s="38">
        <f>'[1]Annual Cost 95%'!P14</f>
        <v>1234654237.8778131</v>
      </c>
      <c r="Q14" s="38">
        <f>'[1]Annual Cost 95%'!Q14</f>
        <v>411551412.62593764</v>
      </c>
      <c r="R14" s="38">
        <f>'[1]Annual Cost 95%'!R14</f>
        <v>288085988.8381564</v>
      </c>
      <c r="S14" s="38">
        <f>'[1]Annual Cost 95%'!S14</f>
        <v>164620565.05037507</v>
      </c>
    </row>
    <row r="15" spans="1:19" x14ac:dyDescent="0.35">
      <c r="A15">
        <v>2034</v>
      </c>
      <c r="B15" s="36">
        <f>'[1]Annual Cost 95%'!B15</f>
        <v>9491203.9120015465</v>
      </c>
      <c r="C15" s="36">
        <f>'[1]Annual Cost 95%'!C15</f>
        <v>12176699.592529116</v>
      </c>
      <c r="D15" s="36">
        <f>'[1]Annual Cost 95%'!D15</f>
        <v>12838876.609645503</v>
      </c>
      <c r="E15" s="36">
        <f>'[1]Annual Cost 95%'!E15</f>
        <v>8442756.9682339337</v>
      </c>
      <c r="F15" s="36">
        <f>'[1]Annual Cost 95%'!F15</f>
        <v>7026433.9038461046</v>
      </c>
      <c r="G15" s="36">
        <f>'[1]Annual Cost 95%'!G15</f>
        <v>4212181.5811014613</v>
      </c>
      <c r="H15" s="37">
        <f>'[1]Annual Cost 95%'!H15</f>
        <v>14878930.248101603</v>
      </c>
      <c r="I15" s="37">
        <f>'[1]Annual Cost 95%'!I15</f>
        <v>15820634.694183981</v>
      </c>
      <c r="J15" s="37">
        <f>'[1]Annual Cost 95%'!J15</f>
        <v>9982067.128473226</v>
      </c>
      <c r="K15" s="37">
        <f>'[1]Annual Cost 95%'!K15</f>
        <v>7345294.6794425631</v>
      </c>
      <c r="L15" s="37">
        <f>'[1]Annual Cost 95%'!L15</f>
        <v>6591931.1225766595</v>
      </c>
      <c r="M15" s="37">
        <f>'[1]Annual Cost 95%'!M15</f>
        <v>2825113.338247139</v>
      </c>
      <c r="N15" s="38">
        <f>'[1]Annual Cost 95%'!N15</f>
        <v>954050210.19367254</v>
      </c>
      <c r="O15" s="38">
        <f>'[1]Annual Cost 95%'!O15</f>
        <v>1700698200.7800248</v>
      </c>
      <c r="P15" s="38">
        <f>'[1]Annual Cost 95%'!P15</f>
        <v>1244413317.6439207</v>
      </c>
      <c r="Q15" s="38">
        <f>'[1]Annual Cost 95%'!Q15</f>
        <v>414804439.2146402</v>
      </c>
      <c r="R15" s="38">
        <f>'[1]Annual Cost 95%'!R15</f>
        <v>290363107.45024818</v>
      </c>
      <c r="S15" s="38">
        <f>'[1]Annual Cost 95%'!S15</f>
        <v>165921775.68585607</v>
      </c>
    </row>
    <row r="16" spans="1:19" x14ac:dyDescent="0.35">
      <c r="A16">
        <v>2035</v>
      </c>
      <c r="B16" s="36">
        <f>'[1]Annual Cost 95%'!B16</f>
        <v>9708254.0204820465</v>
      </c>
      <c r="C16" s="36">
        <f>'[1]Annual Cost 95%'!C16</f>
        <v>12455163.103796734</v>
      </c>
      <c r="D16" s="36">
        <f>'[1]Annual Cost 95%'!D16</f>
        <v>13132483.151737342</v>
      </c>
      <c r="E16" s="36">
        <f>'[1]Annual Cost 95%'!E16</f>
        <v>8635830.6112427507</v>
      </c>
      <c r="F16" s="36">
        <f>'[1]Annual Cost 95%'!F16</f>
        <v>7187118.2864808943</v>
      </c>
      <c r="G16" s="36">
        <f>'[1]Annual Cost 95%'!G16</f>
        <v>4308508.0827333117</v>
      </c>
      <c r="H16" s="37">
        <f>'[1]Annual Cost 95%'!H16</f>
        <v>14880302.212382687</v>
      </c>
      <c r="I16" s="37">
        <f>'[1]Annual Cost 95%'!I16</f>
        <v>15822093.491647413</v>
      </c>
      <c r="J16" s="37">
        <f>'[1]Annual Cost 95%'!J16</f>
        <v>9982987.5602061041</v>
      </c>
      <c r="K16" s="37">
        <f>'[1]Annual Cost 95%'!K16</f>
        <v>7345971.9782648701</v>
      </c>
      <c r="L16" s="37">
        <f>'[1]Annual Cost 95%'!L16</f>
        <v>6592538.9548530895</v>
      </c>
      <c r="M16" s="37">
        <f>'[1]Annual Cost 95%'!M16</f>
        <v>2825373.8377941805</v>
      </c>
      <c r="N16" s="38">
        <f>'[1]Annual Cost 95%'!N16</f>
        <v>961591311.02701628</v>
      </c>
      <c r="O16" s="38">
        <f>'[1]Annual Cost 95%'!O16</f>
        <v>1714141032.7003334</v>
      </c>
      <c r="P16" s="38">
        <f>'[1]Annual Cost 95%'!P16</f>
        <v>1254249536.1221952</v>
      </c>
      <c r="Q16" s="38">
        <f>'[1]Annual Cost 95%'!Q16</f>
        <v>418083178.70739836</v>
      </c>
      <c r="R16" s="38">
        <f>'[1]Annual Cost 95%'!R16</f>
        <v>292658225.0951789</v>
      </c>
      <c r="S16" s="38">
        <f>'[1]Annual Cost 95%'!S16</f>
        <v>167233271.48295936</v>
      </c>
    </row>
    <row r="17" spans="1:19" x14ac:dyDescent="0.35">
      <c r="A17">
        <v>2036</v>
      </c>
      <c r="B17" s="36">
        <f>'[1]Annual Cost 95%'!B17</f>
        <v>9930267.7510728911</v>
      </c>
      <c r="C17" s="36">
        <f>'[1]Annual Cost 95%'!C17</f>
        <v>12739994.672888089</v>
      </c>
      <c r="D17" s="36">
        <f>'[1]Annual Cost 95%'!D17</f>
        <v>13432804.050869917</v>
      </c>
      <c r="E17" s="36">
        <f>'[1]Annual Cost 95%'!E17</f>
        <v>8833319.5692683291</v>
      </c>
      <c r="F17" s="36">
        <f>'[1]Annual Cost 95%'!F17</f>
        <v>7351477.288584969</v>
      </c>
      <c r="G17" s="36">
        <f>'[1]Annual Cost 95%'!G17</f>
        <v>4407037.4321621945</v>
      </c>
      <c r="H17" s="37">
        <f>'[1]Annual Cost 95%'!H17</f>
        <v>14881674.303170579</v>
      </c>
      <c r="I17" s="37">
        <f>'[1]Annual Cost 95%'!I17</f>
        <v>15823552.423624413</v>
      </c>
      <c r="J17" s="37">
        <f>'[1]Annual Cost 95%'!J17</f>
        <v>9983908.0768106394</v>
      </c>
      <c r="K17" s="37">
        <f>'[1]Annual Cost 95%'!K17</f>
        <v>7346649.339539906</v>
      </c>
      <c r="L17" s="37">
        <f>'[1]Annual Cost 95%'!L17</f>
        <v>6593146.8431768389</v>
      </c>
      <c r="M17" s="37">
        <f>'[1]Annual Cost 95%'!M17</f>
        <v>2825634.3613615017</v>
      </c>
      <c r="N17" s="38">
        <f>'[1]Annual Cost 95%'!N17</f>
        <v>969192018.9975642</v>
      </c>
      <c r="O17" s="38">
        <f>'[1]Annual Cost 95%'!O17</f>
        <v>1727690120.8217447</v>
      </c>
      <c r="P17" s="38">
        <f>'[1]Annual Cost 95%'!P17</f>
        <v>1264163503.0403011</v>
      </c>
      <c r="Q17" s="38">
        <f>'[1]Annual Cost 95%'!Q17</f>
        <v>421387834.34676701</v>
      </c>
      <c r="R17" s="38">
        <f>'[1]Annual Cost 95%'!R17</f>
        <v>294971484.04273695</v>
      </c>
      <c r="S17" s="38">
        <f>'[1]Annual Cost 95%'!S17</f>
        <v>168555133.7387068</v>
      </c>
    </row>
    <row r="18" spans="1:19" x14ac:dyDescent="0.35">
      <c r="A18">
        <v>2037</v>
      </c>
      <c r="B18" s="36">
        <f>'[1]Annual Cost 95%'!B18</f>
        <v>10157358.614633976</v>
      </c>
      <c r="C18" s="36">
        <f>'[1]Annual Cost 95%'!C18</f>
        <v>13031339.928076923</v>
      </c>
      <c r="D18" s="36">
        <f>'[1]Annual Cost 95%'!D18</f>
        <v>13739992.854679292</v>
      </c>
      <c r="E18" s="36">
        <f>'[1]Annual Cost 95%'!E18</f>
        <v>9035324.8141802233</v>
      </c>
      <c r="F18" s="36">
        <f>'[1]Annual Cost 95%'!F18</f>
        <v>7519594.9433918186</v>
      </c>
      <c r="G18" s="36">
        <f>'[1]Annual Cost 95%'!G18</f>
        <v>4507820.0053317454</v>
      </c>
      <c r="H18" s="37">
        <f>'[1]Annual Cost 95%'!H18</f>
        <v>14883046.520476947</v>
      </c>
      <c r="I18" s="37">
        <f>'[1]Annual Cost 95%'!I18</f>
        <v>15825011.490127385</v>
      </c>
      <c r="J18" s="37">
        <f>'[1]Annual Cost 95%'!J18</f>
        <v>9984828.6782946587</v>
      </c>
      <c r="K18" s="37">
        <f>'[1]Annual Cost 95%'!K18</f>
        <v>7347326.7632734291</v>
      </c>
      <c r="L18" s="37">
        <f>'[1]Annual Cost 95%'!L18</f>
        <v>6593754.7875530776</v>
      </c>
      <c r="M18" s="37">
        <f>'[1]Annual Cost 95%'!M18</f>
        <v>2825894.9089513184</v>
      </c>
      <c r="N18" s="38">
        <f>'[1]Annual Cost 95%'!N18</f>
        <v>976852805.25812054</v>
      </c>
      <c r="O18" s="38">
        <f>'[1]Annual Cost 95%'!O18</f>
        <v>1741346305.0253453</v>
      </c>
      <c r="P18" s="38">
        <f>'[1]Annual Cost 95%'!P18</f>
        <v>1274155832.9453747</v>
      </c>
      <c r="Q18" s="38">
        <f>'[1]Annual Cost 95%'!Q18</f>
        <v>424718610.98179156</v>
      </c>
      <c r="R18" s="38">
        <f>'[1]Annual Cost 95%'!R18</f>
        <v>297303027.68725413</v>
      </c>
      <c r="S18" s="38">
        <f>'[1]Annual Cost 95%'!S18</f>
        <v>169887444.39271662</v>
      </c>
    </row>
    <row r="19" spans="1:19" x14ac:dyDescent="0.35">
      <c r="A19">
        <v>2038</v>
      </c>
      <c r="B19" s="36">
        <f>'[1]Annual Cost 95%'!B19</f>
        <v>10389642.71785442</v>
      </c>
      <c r="C19" s="36">
        <f>'[1]Annual Cost 95%'!C19</f>
        <v>13329347.827945011</v>
      </c>
      <c r="D19" s="36">
        <f>'[1]Annual Cost 95%'!D19</f>
        <v>14054206.622213924</v>
      </c>
      <c r="E19" s="36">
        <f>'[1]Annual Cost 95%'!E19</f>
        <v>9241949.6269286424</v>
      </c>
      <c r="F19" s="36">
        <f>'[1]Annual Cost 95%'!F19</f>
        <v>7691557.205853465</v>
      </c>
      <c r="G19" s="36">
        <f>'[1]Annual Cost 95%'!G19</f>
        <v>4610907.3302105861</v>
      </c>
      <c r="H19" s="37">
        <f>'[1]Annual Cost 95%'!H19</f>
        <v>14884418.864313455</v>
      </c>
      <c r="I19" s="37">
        <f>'[1]Annual Cost 95%'!I19</f>
        <v>15826470.691168735</v>
      </c>
      <c r="J19" s="37">
        <f>'[1]Annual Cost 95%'!J19</f>
        <v>9985749.364665987</v>
      </c>
      <c r="K19" s="37">
        <f>'[1]Annual Cost 95%'!K19</f>
        <v>7348004.2494711988</v>
      </c>
      <c r="L19" s="37">
        <f>'[1]Annual Cost 95%'!L19</f>
        <v>6594362.7879869733</v>
      </c>
      <c r="M19" s="37">
        <f>'[1]Annual Cost 95%'!M19</f>
        <v>2826155.480565845</v>
      </c>
      <c r="N19" s="38">
        <f>'[1]Annual Cost 95%'!N19</f>
        <v>984574144.68562376</v>
      </c>
      <c r="O19" s="38">
        <f>'[1]Annual Cost 95%'!O19</f>
        <v>1755110431.8308945</v>
      </c>
      <c r="P19" s="38">
        <f>'[1]Annual Cost 95%'!P19</f>
        <v>1284227145.2421179</v>
      </c>
      <c r="Q19" s="38">
        <f>'[1]Annual Cost 95%'!Q19</f>
        <v>428075715.080706</v>
      </c>
      <c r="R19" s="38">
        <f>'[1]Annual Cost 95%'!R19</f>
        <v>299653000.55649418</v>
      </c>
      <c r="S19" s="38">
        <f>'[1]Annual Cost 95%'!S19</f>
        <v>171230286.03228238</v>
      </c>
    </row>
    <row r="20" spans="1:19" x14ac:dyDescent="0.35">
      <c r="A20">
        <v>2039</v>
      </c>
      <c r="B20" s="36">
        <f>'[1]Annual Cost 95%'!B20</f>
        <v>10627238.82261542</v>
      </c>
      <c r="C20" s="36">
        <f>'[1]Annual Cost 95%'!C20</f>
        <v>13634170.737541489</v>
      </c>
      <c r="D20" s="36">
        <f>'[1]Annual Cost 95%'!D20</f>
        <v>14375606.004235588</v>
      </c>
      <c r="E20" s="36">
        <f>'[1]Annual Cost 95%'!E20</f>
        <v>9453299.6503497642</v>
      </c>
      <c r="F20" s="36">
        <f>'[1]Annual Cost 95%'!F20</f>
        <v>7867451.9965873836</v>
      </c>
      <c r="G20" s="36">
        <f>'[1]Annual Cost 95%'!G20</f>
        <v>4716352.113137464</v>
      </c>
      <c r="H20" s="37">
        <f>'[1]Annual Cost 95%'!H20</f>
        <v>14885791.33469177</v>
      </c>
      <c r="I20" s="37">
        <f>'[1]Annual Cost 95%'!I20</f>
        <v>15827930.026760869</v>
      </c>
      <c r="J20" s="37">
        <f>'[1]Annual Cost 95%'!J20</f>
        <v>9986670.1359324511</v>
      </c>
      <c r="K20" s="37">
        <f>'[1]Annual Cost 95%'!K20</f>
        <v>7348681.7981389742</v>
      </c>
      <c r="L20" s="37">
        <f>'[1]Annual Cost 95%'!L20</f>
        <v>6594970.8444836959</v>
      </c>
      <c r="M20" s="37">
        <f>'[1]Annual Cost 95%'!M20</f>
        <v>2826416.0762072974</v>
      </c>
      <c r="N20" s="38">
        <f>'[1]Annual Cost 95%'!N20</f>
        <v>992356515.91058278</v>
      </c>
      <c r="O20" s="38">
        <f>'[1]Annual Cost 95%'!O20</f>
        <v>1768983354.4492998</v>
      </c>
      <c r="P20" s="38">
        <f>'[1]Annual Cost 95%'!P20</f>
        <v>1294378064.231195</v>
      </c>
      <c r="Q20" s="38">
        <f>'[1]Annual Cost 95%'!Q20</f>
        <v>431459354.74373168</v>
      </c>
      <c r="R20" s="38">
        <f>'[1]Annual Cost 95%'!R20</f>
        <v>302021548.32061219</v>
      </c>
      <c r="S20" s="38">
        <f>'[1]Annual Cost 95%'!S20</f>
        <v>172583741.89749268</v>
      </c>
    </row>
    <row r="21" spans="1:19" x14ac:dyDescent="0.35">
      <c r="A21">
        <v>2040</v>
      </c>
      <c r="B21" s="36">
        <f>'[1]Annual Cost 95%'!B21</f>
        <v>11668798.784437073</v>
      </c>
      <c r="C21" s="36">
        <f>'[1]Annual Cost 95%'!C21</f>
        <v>14970435.649801051</v>
      </c>
      <c r="D21" s="36">
        <f>'[1]Annual Cost 95%'!D21</f>
        <v>15784537.890575731</v>
      </c>
      <c r="E21" s="36">
        <f>'[1]Annual Cost 95%'!E21</f>
        <v>10379803.569877164</v>
      </c>
      <c r="F21" s="36">
        <f>'[1]Annual Cost 95%'!F21</f>
        <v>8638529.3326646555</v>
      </c>
      <c r="G21" s="36">
        <f>'[1]Annual Cost 95%'!G21</f>
        <v>5178594.8093722668</v>
      </c>
      <c r="H21" s="37">
        <f>'[1]Annual Cost 95%'!H21</f>
        <v>15980775.624804525</v>
      </c>
      <c r="I21" s="37">
        <f>'[1]Annual Cost 95%'!I21</f>
        <v>16992217.120045315</v>
      </c>
      <c r="J21" s="37">
        <f>'[1]Annual Cost 95%'!J21</f>
        <v>10721279.849552402</v>
      </c>
      <c r="K21" s="37">
        <f>'[1]Annual Cost 95%'!K21</f>
        <v>7889243.6628781818</v>
      </c>
      <c r="L21" s="37">
        <f>'[1]Annual Cost 95%'!L21</f>
        <v>7080090.4666855494</v>
      </c>
      <c r="M21" s="37">
        <f>'[1]Annual Cost 95%'!M21</f>
        <v>3034324.4857223774</v>
      </c>
      <c r="N21" s="38">
        <f>'[1]Annual Cost 95%'!N21</f>
        <v>1073675165.2078179</v>
      </c>
      <c r="O21" s="38">
        <f>'[1]Annual Cost 95%'!O21</f>
        <v>1913942685.8052402</v>
      </c>
      <c r="P21" s="38">
        <f>'[1]Annual Cost 95%'!P21</f>
        <v>1400445867.6623712</v>
      </c>
      <c r="Q21" s="38">
        <f>'[1]Annual Cost 95%'!Q21</f>
        <v>466815289.22079039</v>
      </c>
      <c r="R21" s="38">
        <f>'[1]Annual Cost 95%'!R21</f>
        <v>326770702.45455325</v>
      </c>
      <c r="S21" s="38">
        <f>'[1]Annual Cost 95%'!S21</f>
        <v>186726115.68831614</v>
      </c>
    </row>
    <row r="22" spans="1:19" x14ac:dyDescent="0.35">
      <c r="A22">
        <v>2041</v>
      </c>
      <c r="B22" s="36">
        <f>'[1]Annual Cost 95%'!B22</f>
        <v>11935647.338685982</v>
      </c>
      <c r="C22" s="36">
        <f>'[1]Annual Cost 95%'!C22</f>
        <v>15312787.864748295</v>
      </c>
      <c r="D22" s="36">
        <f>'[1]Annual Cost 95%'!D22</f>
        <v>16145507.446517084</v>
      </c>
      <c r="E22" s="36">
        <f>'[1]Annual Cost 95%'!E22</f>
        <v>10617174.667552067</v>
      </c>
      <c r="F22" s="36">
        <f>'[1]Annual Cost 95%'!F22</f>
        <v>8836080.0065465979</v>
      </c>
      <c r="G22" s="36">
        <f>'[1]Annual Cost 95%'!G22</f>
        <v>5297021.7840292444</v>
      </c>
      <c r="H22" s="37">
        <f>'[1]Annual Cost 95%'!H22</f>
        <v>15982249.188627705</v>
      </c>
      <c r="I22" s="37">
        <f>'[1]Annual Cost 95%'!I22</f>
        <v>16993783.947401609</v>
      </c>
      <c r="J22" s="37">
        <f>'[1]Annual Cost 95%'!J22</f>
        <v>10722268.443003397</v>
      </c>
      <c r="K22" s="37">
        <f>'[1]Annual Cost 95%'!K22</f>
        <v>7889971.1184364613</v>
      </c>
      <c r="L22" s="37">
        <f>'[1]Annual Cost 95%'!L22</f>
        <v>7080743.3114173384</v>
      </c>
      <c r="M22" s="37">
        <f>'[1]Annual Cost 95%'!M22</f>
        <v>3034604.2763217157</v>
      </c>
      <c r="N22" s="38">
        <f>'[1]Annual Cost 95%'!N22</f>
        <v>1082161817.7933724</v>
      </c>
      <c r="O22" s="38">
        <f>'[1]Annual Cost 95%'!O22</f>
        <v>1929071066.501229</v>
      </c>
      <c r="P22" s="38">
        <f>'[1]Annual Cost 95%'!P22</f>
        <v>1411515414.5130947</v>
      </c>
      <c r="Q22" s="38">
        <f>'[1]Annual Cost 95%'!Q22</f>
        <v>470505138.17103153</v>
      </c>
      <c r="R22" s="38">
        <f>'[1]Annual Cost 95%'!R22</f>
        <v>329353596.71972209</v>
      </c>
      <c r="S22" s="38">
        <f>'[1]Annual Cost 95%'!S22</f>
        <v>188202055.26841259</v>
      </c>
    </row>
    <row r="23" spans="1:19" x14ac:dyDescent="0.35">
      <c r="A23">
        <v>2042</v>
      </c>
      <c r="B23" s="36">
        <f>'[1]Annual Cost 95%'!B23</f>
        <v>12208598.333487701</v>
      </c>
      <c r="C23" s="36">
        <f>'[1]Annual Cost 95%'!C23</f>
        <v>15662969.179784607</v>
      </c>
      <c r="D23" s="36">
        <f>'[1]Annual Cost 95%'!D23</f>
        <v>16514731.854213983</v>
      </c>
      <c r="E23" s="36">
        <f>'[1]Annual Cost 95%'!E23</f>
        <v>10859974.098974526</v>
      </c>
      <c r="F23" s="36">
        <f>'[1]Annual Cost 95%'!F23</f>
        <v>9038148.3786672503</v>
      </c>
      <c r="G23" s="36">
        <f>'[1]Annual Cost 95%'!G23</f>
        <v>5418157.0123424102</v>
      </c>
      <c r="H23" s="37">
        <f>'[1]Annual Cost 95%'!H23</f>
        <v>15983722.888326041</v>
      </c>
      <c r="I23" s="37">
        <f>'[1]Annual Cost 95%'!I23</f>
        <v>16995350.919232752</v>
      </c>
      <c r="J23" s="37">
        <f>'[1]Annual Cost 95%'!J23</f>
        <v>10723257.127611142</v>
      </c>
      <c r="K23" s="37">
        <f>'[1]Annual Cost 95%'!K23</f>
        <v>7890698.6410723487</v>
      </c>
      <c r="L23" s="37">
        <f>'[1]Annual Cost 95%'!L23</f>
        <v>7081396.216346981</v>
      </c>
      <c r="M23" s="37">
        <f>'[1]Annual Cost 95%'!M23</f>
        <v>3034884.0927201342</v>
      </c>
      <c r="N23" s="38">
        <f>'[1]Annual Cost 95%'!N23</f>
        <v>1090715551.4425876</v>
      </c>
      <c r="O23" s="38">
        <f>'[1]Annual Cost 95%'!O23</f>
        <v>1944319026.4846122</v>
      </c>
      <c r="P23" s="38">
        <f>'[1]Annual Cost 95%'!P23</f>
        <v>1422672458.4033751</v>
      </c>
      <c r="Q23" s="38">
        <f>'[1]Annual Cost 95%'!Q23</f>
        <v>474224152.80112505</v>
      </c>
      <c r="R23" s="38">
        <f>'[1]Annual Cost 95%'!R23</f>
        <v>331956906.96078753</v>
      </c>
      <c r="S23" s="38">
        <f>'[1]Annual Cost 95%'!S23</f>
        <v>189689661.12045002</v>
      </c>
    </row>
    <row r="24" spans="1:19" x14ac:dyDescent="0.35">
      <c r="A24">
        <v>2043</v>
      </c>
      <c r="B24" s="36">
        <f>'[1]Annual Cost 95%'!B24</f>
        <v>12487791.322833089</v>
      </c>
      <c r="C24" s="36">
        <f>'[1]Annual Cost 95%'!C24</f>
        <v>16021158.635107568</v>
      </c>
      <c r="D24" s="36">
        <f>'[1]Annual Cost 95%'!D24</f>
        <v>16892399.890188947</v>
      </c>
      <c r="E24" s="36">
        <f>'[1]Annual Cost 95%'!E24</f>
        <v>11108326.002287574</v>
      </c>
      <c r="F24" s="36">
        <f>'[1]Annual Cost 95%'!F24</f>
        <v>9244837.7622524016</v>
      </c>
      <c r="G24" s="36">
        <f>'[1]Annual Cost 95%'!G24</f>
        <v>5542062.4281565454</v>
      </c>
      <c r="H24" s="37">
        <f>'[1]Annual Cost 95%'!H24</f>
        <v>15985196.72391206</v>
      </c>
      <c r="I24" s="37">
        <f>'[1]Annual Cost 95%'!I24</f>
        <v>16996918.035552062</v>
      </c>
      <c r="J24" s="37">
        <f>'[1]Annual Cost 95%'!J24</f>
        <v>10724245.903384039</v>
      </c>
      <c r="K24" s="37">
        <f>'[1]Annual Cost 95%'!K24</f>
        <v>7891426.2307920279</v>
      </c>
      <c r="L24" s="37">
        <f>'[1]Annual Cost 95%'!L24</f>
        <v>7082049.1814800268</v>
      </c>
      <c r="M24" s="37">
        <f>'[1]Annual Cost 95%'!M24</f>
        <v>3035163.9349200111</v>
      </c>
      <c r="N24" s="38">
        <f>'[1]Annual Cost 95%'!N24</f>
        <v>1099336896.384438</v>
      </c>
      <c r="O24" s="38">
        <f>'[1]Annual Cost 95%'!O24</f>
        <v>1959687510.946172</v>
      </c>
      <c r="P24" s="38">
        <f>'[1]Annual Cost 95%'!P24</f>
        <v>1433917690.9362237</v>
      </c>
      <c r="Q24" s="38">
        <f>'[1]Annual Cost 95%'!Q24</f>
        <v>477972563.64540792</v>
      </c>
      <c r="R24" s="38">
        <f>'[1]Annual Cost 95%'!R24</f>
        <v>334580794.55178553</v>
      </c>
      <c r="S24" s="38">
        <f>'[1]Annual Cost 95%'!S24</f>
        <v>191189025.45816314</v>
      </c>
    </row>
    <row r="25" spans="1:19" x14ac:dyDescent="0.35">
      <c r="A25">
        <v>2044</v>
      </c>
      <c r="B25" s="36">
        <f>'[1]Annual Cost 95%'!B25</f>
        <v>12773369.052110972</v>
      </c>
      <c r="C25" s="36">
        <f>'[1]Annual Cost 95%'!C25</f>
        <v>16387539.365305161</v>
      </c>
      <c r="D25" s="36">
        <f>'[1]Annual Cost 95%'!D25</f>
        <v>17278704.648010578</v>
      </c>
      <c r="E25" s="36">
        <f>'[1]Annual Cost 95%'!E25</f>
        <v>11362357.354494063</v>
      </c>
      <c r="F25" s="36">
        <f>'[1]Annual Cost 95%'!F25</f>
        <v>9456253.8331519198</v>
      </c>
      <c r="G25" s="36">
        <f>'[1]Annual Cost 95%'!G25</f>
        <v>5668801.3816539003</v>
      </c>
      <c r="H25" s="37">
        <f>'[1]Annual Cost 95%'!H25</f>
        <v>15986670.69539829</v>
      </c>
      <c r="I25" s="37">
        <f>'[1]Annual Cost 95%'!I25</f>
        <v>16998485.296372864</v>
      </c>
      <c r="J25" s="37">
        <f>'[1]Annual Cost 95%'!J25</f>
        <v>10725234.770330498</v>
      </c>
      <c r="K25" s="37">
        <f>'[1]Annual Cost 95%'!K25</f>
        <v>7892153.8876016857</v>
      </c>
      <c r="L25" s="37">
        <f>'[1]Annual Cost 95%'!L25</f>
        <v>7082702.2068220275</v>
      </c>
      <c r="M25" s="37">
        <f>'[1]Annual Cost 95%'!M25</f>
        <v>3035443.8029237255</v>
      </c>
      <c r="N25" s="38">
        <f>'[1]Annual Cost 95%'!N25</f>
        <v>1108026387.0389888</v>
      </c>
      <c r="O25" s="38">
        <f>'[1]Annual Cost 95%'!O25</f>
        <v>1975177472.5477626</v>
      </c>
      <c r="P25" s="38">
        <f>'[1]Annual Cost 95%'!P25</f>
        <v>1445251809.1812899</v>
      </c>
      <c r="Q25" s="38">
        <f>'[1]Annual Cost 95%'!Q25</f>
        <v>481750603.06042999</v>
      </c>
      <c r="R25" s="38">
        <f>'[1]Annual Cost 95%'!R25</f>
        <v>337225422.14230096</v>
      </c>
      <c r="S25" s="38">
        <f>'[1]Annual Cost 95%'!S25</f>
        <v>192700241.224172</v>
      </c>
    </row>
    <row r="26" spans="1:19" x14ac:dyDescent="0.35">
      <c r="A26">
        <v>2045</v>
      </c>
      <c r="B26" s="36">
        <f>'[1]Annual Cost 95%'!B26</f>
        <v>13065477.531090798</v>
      </c>
      <c r="C26" s="36">
        <f>'[1]Annual Cost 95%'!C26</f>
        <v>16762298.692988582</v>
      </c>
      <c r="D26" s="36">
        <f>'[1]Annual Cost 95%'!D26</f>
        <v>17673843.63701817</v>
      </c>
      <c r="E26" s="36">
        <f>'[1]Annual Cost 95%'!E26</f>
        <v>11622198.036377281</v>
      </c>
      <c r="F26" s="36">
        <f>'[1]Annual Cost 95%'!F26</f>
        <v>9672504.6838695426</v>
      </c>
      <c r="G26" s="36">
        <f>'[1]Annual Cost 95%'!G26</f>
        <v>5798438.6717437841</v>
      </c>
      <c r="H26" s="37">
        <f>'[1]Annual Cost 95%'!H26</f>
        <v>15988144.802797263</v>
      </c>
      <c r="I26" s="37">
        <f>'[1]Annual Cost 95%'!I26</f>
        <v>17000052.701708481</v>
      </c>
      <c r="J26" s="37">
        <f>'[1]Annual Cost 95%'!J26</f>
        <v>10726223.728458922</v>
      </c>
      <c r="K26" s="37">
        <f>'[1]Annual Cost 95%'!K26</f>
        <v>7892881.611507508</v>
      </c>
      <c r="L26" s="37">
        <f>'[1]Annual Cost 95%'!L26</f>
        <v>7083355.2923785346</v>
      </c>
      <c r="M26" s="37">
        <f>'[1]Annual Cost 95%'!M26</f>
        <v>3035723.6967336573</v>
      </c>
      <c r="N26" s="38">
        <f>'[1]Annual Cost 95%'!N26</f>
        <v>1116784562.0505223</v>
      </c>
      <c r="O26" s="38">
        <f>'[1]Annual Cost 95%'!O26</f>
        <v>1990789871.4813659</v>
      </c>
      <c r="P26" s="38">
        <f>'[1]Annual Cost 95%'!P26</f>
        <v>1456675515.7180729</v>
      </c>
      <c r="Q26" s="38">
        <f>'[1]Annual Cost 95%'!Q26</f>
        <v>485558505.23935759</v>
      </c>
      <c r="R26" s="38">
        <f>'[1]Annual Cost 95%'!R26</f>
        <v>339890953.66755033</v>
      </c>
      <c r="S26" s="38">
        <f>'[1]Annual Cost 95%'!S26</f>
        <v>194223402.09574303</v>
      </c>
    </row>
    <row r="27" spans="1:19" x14ac:dyDescent="0.35">
      <c r="A27">
        <v>2046</v>
      </c>
      <c r="B27" s="36">
        <f>'[1]Annual Cost 95%'!B27</f>
        <v>13364266.108574301</v>
      </c>
      <c r="C27" s="36">
        <f>'[1]Annual Cost 95%'!C27</f>
        <v>17145628.224566255</v>
      </c>
      <c r="D27" s="36">
        <f>'[1]Annual Cost 95%'!D27</f>
        <v>18078018.883303996</v>
      </c>
      <c r="E27" s="36">
        <f>'[1]Annual Cost 95%'!E27</f>
        <v>11887980.89890621</v>
      </c>
      <c r="F27" s="36">
        <f>'[1]Annual Cost 95%'!F27</f>
        <v>9893700.878828261</v>
      </c>
      <c r="G27" s="36">
        <f>'[1]Annual Cost 95%'!G27</f>
        <v>5931040.5791928582</v>
      </c>
      <c r="H27" s="37">
        <f>'[1]Annual Cost 95%'!H27</f>
        <v>15989619.046121512</v>
      </c>
      <c r="I27" s="37">
        <f>'[1]Annual Cost 95%'!I27</f>
        <v>17001620.25157224</v>
      </c>
      <c r="J27" s="37">
        <f>'[1]Annual Cost 95%'!J27</f>
        <v>10727212.777777722</v>
      </c>
      <c r="K27" s="37">
        <f>'[1]Annual Cost 95%'!K27</f>
        <v>7893609.4025156815</v>
      </c>
      <c r="L27" s="37">
        <f>'[1]Annual Cost 95%'!L27</f>
        <v>7084008.4381551007</v>
      </c>
      <c r="M27" s="37">
        <f>'[1]Annual Cost 95%'!M27</f>
        <v>3036003.6163521851</v>
      </c>
      <c r="N27" s="38">
        <f>'[1]Annual Cost 95%'!N27</f>
        <v>1125611964.3209281</v>
      </c>
      <c r="O27" s="38">
        <f>'[1]Annual Cost 95%'!O27</f>
        <v>2006525675.5286107</v>
      </c>
      <c r="P27" s="38">
        <f>'[1]Annual Cost 95%'!P27</f>
        <v>1468189518.6794715</v>
      </c>
      <c r="Q27" s="38">
        <f>'[1]Annual Cost 95%'!Q27</f>
        <v>489396506.22649044</v>
      </c>
      <c r="R27" s="38">
        <f>'[1]Annual Cost 95%'!R27</f>
        <v>342577554.35854334</v>
      </c>
      <c r="S27" s="38">
        <f>'[1]Annual Cost 95%'!S27</f>
        <v>195758602.49059618</v>
      </c>
    </row>
    <row r="28" spans="1:19" x14ac:dyDescent="0.35">
      <c r="A28">
        <v>2047</v>
      </c>
      <c r="B28" s="36">
        <f>'[1]Annual Cost 95%'!B28</f>
        <v>13669887.548754338</v>
      </c>
      <c r="C28" s="36">
        <f>'[1]Annual Cost 95%'!C28</f>
        <v>17537723.948208086</v>
      </c>
      <c r="D28" s="36">
        <f>'[1]Annual Cost 95%'!D28</f>
        <v>18491437.033004899</v>
      </c>
      <c r="E28" s="36">
        <f>'[1]Annual Cost 95%'!E28</f>
        <v>12159841.831159383</v>
      </c>
      <c r="F28" s="36">
        <f>'[1]Annual Cost 95%'!F28</f>
        <v>10119955.510899529</v>
      </c>
      <c r="G28" s="36">
        <f>'[1]Annual Cost 95%'!G28</f>
        <v>6066674.9005130688</v>
      </c>
      <c r="H28" s="37">
        <f>'[1]Annual Cost 95%'!H28</f>
        <v>15991093.42538357</v>
      </c>
      <c r="I28" s="37">
        <f>'[1]Annual Cost 95%'!I28</f>
        <v>17003187.945977468</v>
      </c>
      <c r="J28" s="37">
        <f>'[1]Annual Cost 95%'!J28</f>
        <v>10728201.918295305</v>
      </c>
      <c r="K28" s="37">
        <f>'[1]Annual Cost 95%'!K28</f>
        <v>7894337.2606323939</v>
      </c>
      <c r="L28" s="37">
        <f>'[1]Annual Cost 95%'!L28</f>
        <v>7084661.6441572784</v>
      </c>
      <c r="M28" s="37">
        <f>'[1]Annual Cost 95%'!M28</f>
        <v>3036283.56178169</v>
      </c>
      <c r="N28" s="38">
        <f>'[1]Annual Cost 95%'!N28</f>
        <v>1134509141.0433555</v>
      </c>
      <c r="O28" s="38">
        <f>'[1]Annual Cost 95%'!O28</f>
        <v>2022385860.120764</v>
      </c>
      <c r="P28" s="38">
        <f>'[1]Annual Cost 95%'!P28</f>
        <v>1479794531.7956812</v>
      </c>
      <c r="Q28" s="38">
        <f>'[1]Annual Cost 95%'!Q28</f>
        <v>493264843.93189371</v>
      </c>
      <c r="R28" s="38">
        <f>'[1]Annual Cost 95%'!R28</f>
        <v>345285390.75232559</v>
      </c>
      <c r="S28" s="38">
        <f>'[1]Annual Cost 95%'!S28</f>
        <v>197305937.57275748</v>
      </c>
    </row>
    <row r="29" spans="1:19" x14ac:dyDescent="0.35">
      <c r="A29">
        <v>2048</v>
      </c>
      <c r="B29" s="36">
        <f>'[1]Annual Cost 95%'!B29</f>
        <v>13982498.109319953</v>
      </c>
      <c r="C29" s="36">
        <f>'[1]Annual Cost 95%'!C29</f>
        <v>17938786.334050018</v>
      </c>
      <c r="D29" s="36">
        <f>'[1]Annual Cost 95%'!D29</f>
        <v>18914309.457956061</v>
      </c>
      <c r="E29" s="36">
        <f>'[1]Annual Cost 95%'!E29</f>
        <v>12437919.829802053</v>
      </c>
      <c r="F29" s="36">
        <f>'[1]Annual Cost 95%'!F29</f>
        <v>10351384.259225236</v>
      </c>
      <c r="G29" s="36">
        <f>'[1]Annual Cost 95%'!G29</f>
        <v>6205410.9826245531</v>
      </c>
      <c r="H29" s="37">
        <f>'[1]Annual Cost 95%'!H29</f>
        <v>15992567.940595973</v>
      </c>
      <c r="I29" s="37">
        <f>'[1]Annual Cost 95%'!I29</f>
        <v>17004755.78493749</v>
      </c>
      <c r="J29" s="37">
        <f>'[1]Annual Cost 95%'!J29</f>
        <v>10729191.150020082</v>
      </c>
      <c r="K29" s="37">
        <f>'[1]Annual Cost 95%'!K29</f>
        <v>7895065.1858638329</v>
      </c>
      <c r="L29" s="37">
        <f>'[1]Annual Cost 95%'!L29</f>
        <v>7085314.9103906211</v>
      </c>
      <c r="M29" s="37">
        <f>'[1]Annual Cost 95%'!M29</f>
        <v>3036563.5330245513</v>
      </c>
      <c r="N29" s="38">
        <f>'[1]Annual Cost 95%'!N29</f>
        <v>1143476643.7361345</v>
      </c>
      <c r="O29" s="38">
        <f>'[1]Annual Cost 95%'!O29</f>
        <v>2038371408.3991961</v>
      </c>
      <c r="P29" s="38">
        <f>'[1]Annual Cost 95%'!P29</f>
        <v>1491491274.4384365</v>
      </c>
      <c r="Q29" s="38">
        <f>'[1]Annual Cost 95%'!Q29</f>
        <v>497163758.14614546</v>
      </c>
      <c r="R29" s="38">
        <f>'[1]Annual Cost 95%'!R29</f>
        <v>348014630.70230186</v>
      </c>
      <c r="S29" s="38">
        <f>'[1]Annual Cost 95%'!S29</f>
        <v>198865503.25845817</v>
      </c>
    </row>
    <row r="30" spans="1:19" x14ac:dyDescent="0.35">
      <c r="A30">
        <v>2049</v>
      </c>
      <c r="B30" s="36">
        <f>'[1]Annual Cost 95%'!B30</f>
        <v>14302257.621347578</v>
      </c>
      <c r="C30" s="36">
        <f>'[1]Annual Cost 95%'!C30</f>
        <v>18349020.436690107</v>
      </c>
      <c r="D30" s="36">
        <f>'[1]Annual Cost 95%'!D30</f>
        <v>19346852.36376087</v>
      </c>
      <c r="E30" s="36">
        <f>'[1]Annual Cost 95%'!E30</f>
        <v>12722357.070152206</v>
      </c>
      <c r="F30" s="36">
        <f>'[1]Annual Cost 95%'!F30</f>
        <v>10588105.448361965</v>
      </c>
      <c r="G30" s="36">
        <f>'[1]Annual Cost 95%'!G30</f>
        <v>6347319.7583112307</v>
      </c>
      <c r="H30" s="37">
        <f>'[1]Annual Cost 95%'!H30</f>
        <v>15994042.591771254</v>
      </c>
      <c r="I30" s="37">
        <f>'[1]Annual Cost 95%'!I30</f>
        <v>17006323.768465638</v>
      </c>
      <c r="J30" s="37">
        <f>'[1]Annual Cost 95%'!J30</f>
        <v>10730180.472960461</v>
      </c>
      <c r="K30" s="37">
        <f>'[1]Annual Cost 95%'!K30</f>
        <v>7895793.1782161873</v>
      </c>
      <c r="L30" s="37">
        <f>'[1]Annual Cost 95%'!L30</f>
        <v>7085968.2368606832</v>
      </c>
      <c r="M30" s="37">
        <f>'[1]Annual Cost 95%'!M30</f>
        <v>3036843.5300831492</v>
      </c>
      <c r="N30" s="38">
        <f>'[1]Annual Cost 95%'!N30</f>
        <v>1152515028.276962</v>
      </c>
      <c r="O30" s="38">
        <f>'[1]Annual Cost 95%'!O30</f>
        <v>2054483311.2763233</v>
      </c>
      <c r="P30" s="38">
        <f>'[1]Annual Cost 95%'!P30</f>
        <v>1503280471.6656027</v>
      </c>
      <c r="Q30" s="38">
        <f>'[1]Annual Cost 95%'!Q30</f>
        <v>501093490.55520087</v>
      </c>
      <c r="R30" s="38">
        <f>'[1]Annual Cost 95%'!R30</f>
        <v>350765443.38864064</v>
      </c>
      <c r="S30" s="38">
        <f>'[1]Annual Cost 95%'!S30</f>
        <v>200437396.22208035</v>
      </c>
    </row>
    <row r="31" spans="1:19" x14ac:dyDescent="0.35">
      <c r="A31">
        <v>2050</v>
      </c>
      <c r="B31" s="36">
        <f>'[1]Annual Cost 95%'!B31</f>
        <v>15177771.945333185</v>
      </c>
      <c r="C31" s="36">
        <f>'[1]Annual Cost 95%'!C31</f>
        <v>19472257.805834431</v>
      </c>
      <c r="D31" s="36">
        <f>'[1]Annual Cost 95%'!D31</f>
        <v>20531172.127601862</v>
      </c>
      <c r="E31" s="36">
        <f>'[1]Annual Cost 95%'!E31</f>
        <v>13501157.60253475</v>
      </c>
      <c r="F31" s="36">
        <f>'[1]Annual Cost 95%'!F31</f>
        <v>11236257.525421076</v>
      </c>
      <c r="G31" s="36">
        <f>'[1]Annual Cost 95%'!G31</f>
        <v>6735871.6579094939</v>
      </c>
      <c r="H31" s="37">
        <f>'[1]Annual Cost 95%'!H31</f>
        <v>16595177.089032982</v>
      </c>
      <c r="I31" s="37">
        <f>'[1]Annual Cost 95%'!I31</f>
        <v>17645504.752895828</v>
      </c>
      <c r="J31" s="37">
        <f>'[1]Annual Cost 95%'!J31</f>
        <v>11133473.236946177</v>
      </c>
      <c r="K31" s="37">
        <f>'[1]Annual Cost 95%'!K31</f>
        <v>8192555.7781302053</v>
      </c>
      <c r="L31" s="37">
        <f>'[1]Annual Cost 95%'!L31</f>
        <v>7352293.6470399294</v>
      </c>
      <c r="M31" s="37">
        <f>'[1]Annual Cost 95%'!M31</f>
        <v>3150982.9915885404</v>
      </c>
      <c r="N31" s="38">
        <f>'[1]Annual Cost 95%'!N31</f>
        <v>1205173282.1165533</v>
      </c>
      <c r="O31" s="38">
        <f>'[1]Annual Cost 95%'!O31</f>
        <v>2148352372.4686379</v>
      </c>
      <c r="P31" s="38">
        <f>'[1]Annual Cost 95%'!P31</f>
        <v>1571965150.5868084</v>
      </c>
      <c r="Q31" s="38">
        <f>'[1]Annual Cost 95%'!Q31</f>
        <v>523988383.52893621</v>
      </c>
      <c r="R31" s="38">
        <f>'[1]Annual Cost 95%'!R31</f>
        <v>366791868.47025532</v>
      </c>
      <c r="S31" s="38">
        <f>'[1]Annual Cost 95%'!S31</f>
        <v>209595353.41157448</v>
      </c>
    </row>
    <row r="32" spans="1:19" x14ac:dyDescent="0.35">
      <c r="A32">
        <v>2051</v>
      </c>
      <c r="B32" s="36">
        <f>'[1]Annual Cost 95%'!B32</f>
        <v>15524865.641535539</v>
      </c>
      <c r="C32" s="36">
        <f>'[1]Annual Cost 95%'!C32</f>
        <v>19917560.183520395</v>
      </c>
      <c r="D32" s="36">
        <f>'[1]Annual Cost 95%'!D32</f>
        <v>21000690.344557762</v>
      </c>
      <c r="E32" s="36">
        <f>'[1]Annual Cost 95%'!E32</f>
        <v>13809909.55322638</v>
      </c>
      <c r="F32" s="36">
        <f>'[1]Annual Cost 95%'!F32</f>
        <v>11493214.486563129</v>
      </c>
      <c r="G32" s="36">
        <f>'[1]Annual Cost 95%'!G32</f>
        <v>6889911.302154338</v>
      </c>
      <c r="H32" s="37">
        <f>'[1]Annual Cost 95%'!H32</f>
        <v>16596707.3059118</v>
      </c>
      <c r="I32" s="37">
        <f>'[1]Annual Cost 95%'!I32</f>
        <v>17647131.818944193</v>
      </c>
      <c r="J32" s="37">
        <f>'[1]Annual Cost 95%'!J32</f>
        <v>11134499.83814336</v>
      </c>
      <c r="K32" s="37">
        <f>'[1]Annual Cost 95%'!K32</f>
        <v>8193311.20165266</v>
      </c>
      <c r="L32" s="37">
        <f>'[1]Annual Cost 95%'!L32</f>
        <v>7352971.5912267473</v>
      </c>
      <c r="M32" s="37">
        <f>'[1]Annual Cost 95%'!M32</f>
        <v>3151273.5390971769</v>
      </c>
      <c r="N32" s="38">
        <f>'[1]Annual Cost 95%'!N32</f>
        <v>1214699335.509747</v>
      </c>
      <c r="O32" s="38">
        <f>'[1]Annual Cost 95%'!O32</f>
        <v>2165333598.0825925</v>
      </c>
      <c r="P32" s="38">
        <f>'[1]Annual Cost 95%'!P32</f>
        <v>1584390437.6214092</v>
      </c>
      <c r="Q32" s="38">
        <f>'[1]Annual Cost 95%'!Q32</f>
        <v>528130145.87380308</v>
      </c>
      <c r="R32" s="38">
        <f>'[1]Annual Cost 95%'!R32</f>
        <v>369691102.11166215</v>
      </c>
      <c r="S32" s="38">
        <f>'[1]Annual Cost 95%'!S32</f>
        <v>211252058.34952122</v>
      </c>
    </row>
    <row r="33" spans="1:19" x14ac:dyDescent="0.35">
      <c r="A33">
        <v>2052</v>
      </c>
      <c r="B33" s="36">
        <f>'[1]Annual Cost 95%'!B33</f>
        <v>15879896.868646735</v>
      </c>
      <c r="C33" s="36">
        <f>'[1]Annual Cost 95%'!C33</f>
        <v>20373045.982643675</v>
      </c>
      <c r="D33" s="36">
        <f>'[1]Annual Cost 95%'!D33</f>
        <v>21480945.76417717</v>
      </c>
      <c r="E33" s="36">
        <f>'[1]Annual Cost 95%'!E33</f>
        <v>14125722.214552036</v>
      </c>
      <c r="F33" s="36">
        <f>'[1]Annual Cost 95%'!F33</f>
        <v>11756047.681827618</v>
      </c>
      <c r="G33" s="36">
        <f>'[1]Annual Cost 95%'!G33</f>
        <v>7047473.6103102751</v>
      </c>
      <c r="H33" s="37">
        <f>'[1]Annual Cost 95%'!H33</f>
        <v>16598237.663889667</v>
      </c>
      <c r="I33" s="37">
        <f>'[1]Annual Cost 95%'!I33</f>
        <v>17648759.035021927</v>
      </c>
      <c r="J33" s="37">
        <f>'[1]Annual Cost 95%'!J33</f>
        <v>11135526.534001928</v>
      </c>
      <c r="K33" s="37">
        <f>'[1]Annual Cost 95%'!K33</f>
        <v>8194066.6948316069</v>
      </c>
      <c r="L33" s="37">
        <f>'[1]Annual Cost 95%'!L33</f>
        <v>7353649.5979258027</v>
      </c>
      <c r="M33" s="37">
        <f>'[1]Annual Cost 95%'!M33</f>
        <v>3151564.1133967722</v>
      </c>
      <c r="N33" s="38">
        <f>'[1]Annual Cost 95%'!N33</f>
        <v>1224300685.7043192</v>
      </c>
      <c r="O33" s="38">
        <f>'[1]Annual Cost 95%'!O33</f>
        <v>2182449048.4294381</v>
      </c>
      <c r="P33" s="38">
        <f>'[1]Annual Cost 95%'!P33</f>
        <v>1596913937.8751988</v>
      </c>
      <c r="Q33" s="38">
        <f>'[1]Annual Cost 95%'!Q33</f>
        <v>532304645.95839965</v>
      </c>
      <c r="R33" s="38">
        <f>'[1]Annual Cost 95%'!R33</f>
        <v>372613252.17087972</v>
      </c>
      <c r="S33" s="38">
        <f>'[1]Annual Cost 95%'!S33</f>
        <v>212921858.38335985</v>
      </c>
    </row>
    <row r="34" spans="1:19" x14ac:dyDescent="0.35">
      <c r="A34">
        <v>2053</v>
      </c>
      <c r="B34" s="36">
        <f>'[1]Annual Cost 95%'!B34</f>
        <v>16243047.146520395</v>
      </c>
      <c r="C34" s="36">
        <f>'[1]Annual Cost 95%'!C34</f>
        <v>20838948.083326548</v>
      </c>
      <c r="D34" s="36">
        <f>'[1]Annual Cost 95%'!D34</f>
        <v>21972183.930758204</v>
      </c>
      <c r="E34" s="36">
        <f>'[1]Annual Cost 95%'!E34</f>
        <v>14448757.054753605</v>
      </c>
      <c r="F34" s="36">
        <f>'[1]Annual Cost 95%'!F34</f>
        <v>12024891.492191453</v>
      </c>
      <c r="G34" s="36">
        <f>'[1]Annual Cost 95%'!G34</f>
        <v>7208639.1406069193</v>
      </c>
      <c r="H34" s="37">
        <f>'[1]Annual Cost 95%'!H34</f>
        <v>16599768.162979594</v>
      </c>
      <c r="I34" s="37">
        <f>'[1]Annual Cost 95%'!I34</f>
        <v>17650386.401142858</v>
      </c>
      <c r="J34" s="37">
        <f>'[1]Annual Cost 95%'!J34</f>
        <v>11136553.324530613</v>
      </c>
      <c r="K34" s="37">
        <f>'[1]Annual Cost 95%'!K34</f>
        <v>8194822.2576734694</v>
      </c>
      <c r="L34" s="37">
        <f>'[1]Annual Cost 95%'!L34</f>
        <v>7354327.6671428587</v>
      </c>
      <c r="M34" s="37">
        <f>'[1]Annual Cost 95%'!M34</f>
        <v>3151854.7144897962</v>
      </c>
      <c r="N34" s="38">
        <f>'[1]Annual Cost 95%'!N34</f>
        <v>1233977927.8689153</v>
      </c>
      <c r="O34" s="38">
        <f>'[1]Annual Cost 95%'!O34</f>
        <v>2199699784.4619794</v>
      </c>
      <c r="P34" s="38">
        <f>'[1]Annual Cost 95%'!P34</f>
        <v>1609536427.655107</v>
      </c>
      <c r="Q34" s="38">
        <f>'[1]Annual Cost 95%'!Q34</f>
        <v>536512142.55170232</v>
      </c>
      <c r="R34" s="38">
        <f>'[1]Annual Cost 95%'!R34</f>
        <v>375558499.78619164</v>
      </c>
      <c r="S34" s="38">
        <f>'[1]Annual Cost 95%'!S34</f>
        <v>214604857.02068093</v>
      </c>
    </row>
    <row r="35" spans="1:19" x14ac:dyDescent="0.35">
      <c r="A35">
        <v>2054</v>
      </c>
      <c r="B35" s="36">
        <f>'[1]Annual Cost 95%'!B35</f>
        <v>16614502.146106705</v>
      </c>
      <c r="C35" s="36">
        <f>'[1]Annual Cost 95%'!C35</f>
        <v>21315504.691322938</v>
      </c>
      <c r="D35" s="36">
        <f>'[1]Annual Cost 95%'!D35</f>
        <v>22474656.003842015</v>
      </c>
      <c r="E35" s="36">
        <f>'[1]Annual Cost 95%'!E35</f>
        <v>14779179.234618172</v>
      </c>
      <c r="F35" s="36">
        <f>'[1]Annual Cost 95%'!F35</f>
        <v>12299883.371730154</v>
      </c>
      <c r="G35" s="36">
        <f>'[1]Annual Cost 95%'!G35</f>
        <v>7373490.2935240995</v>
      </c>
      <c r="H35" s="37">
        <f>'[1]Annual Cost 95%'!H35</f>
        <v>16601298.80319459</v>
      </c>
      <c r="I35" s="37">
        <f>'[1]Annual Cost 95%'!I35</f>
        <v>17652013.917320829</v>
      </c>
      <c r="J35" s="37">
        <f>'[1]Annual Cost 95%'!J35</f>
        <v>11137580.209738143</v>
      </c>
      <c r="K35" s="37">
        <f>'[1]Annual Cost 95%'!K35</f>
        <v>8195577.8901846698</v>
      </c>
      <c r="L35" s="37">
        <f>'[1]Annual Cost 95%'!L35</f>
        <v>7355005.7988836803</v>
      </c>
      <c r="M35" s="37">
        <f>'[1]Annual Cost 95%'!M35</f>
        <v>3152145.3423787192</v>
      </c>
      <c r="N35" s="38">
        <f>'[1]Annual Cost 95%'!N35</f>
        <v>1243731661.876574</v>
      </c>
      <c r="O35" s="38">
        <f>'[1]Annual Cost 95%'!O35</f>
        <v>2217086875.5191102</v>
      </c>
      <c r="P35" s="38">
        <f>'[1]Annual Cost 95%'!P35</f>
        <v>1622258689.4042273</v>
      </c>
      <c r="Q35" s="38">
        <f>'[1]Annual Cost 95%'!Q35</f>
        <v>540752896.46807575</v>
      </c>
      <c r="R35" s="38">
        <f>'[1]Annual Cost 95%'!R35</f>
        <v>378527027.52765298</v>
      </c>
      <c r="S35" s="38">
        <f>'[1]Annual Cost 95%'!S35</f>
        <v>216301158.58723029</v>
      </c>
    </row>
    <row r="36" spans="1:19" x14ac:dyDescent="0.35">
      <c r="A36">
        <v>2055</v>
      </c>
      <c r="B36" s="36">
        <f>'[1]Annual Cost 95%'!B36</f>
        <v>16994451.784381989</v>
      </c>
      <c r="C36" s="36">
        <f>'[1]Annual Cost 95%'!C36</f>
        <v>21802959.459807895</v>
      </c>
      <c r="D36" s="36">
        <f>'[1]Annual Cost 95%'!D36</f>
        <v>22988618.886625245</v>
      </c>
      <c r="E36" s="36">
        <f>'[1]Annual Cost 95%'!E36</f>
        <v>15117157.691921188</v>
      </c>
      <c r="F36" s="36">
        <f>'[1]Annual Cost 95%'!F36</f>
        <v>12581163.91789519</v>
      </c>
      <c r="G36" s="36">
        <f>'[1]Annual Cost 95%'!G36</f>
        <v>7542111.3539214637</v>
      </c>
      <c r="H36" s="37">
        <f>'[1]Annual Cost 95%'!H36</f>
        <v>16602829.584547671</v>
      </c>
      <c r="I36" s="37">
        <f>'[1]Annual Cost 95%'!I36</f>
        <v>17653641.583569676</v>
      </c>
      <c r="J36" s="37">
        <f>'[1]Annual Cost 95%'!J36</f>
        <v>11138607.189633247</v>
      </c>
      <c r="K36" s="37">
        <f>'[1]Annual Cost 95%'!K36</f>
        <v>8196333.5923716333</v>
      </c>
      <c r="L36" s="37">
        <f>'[1]Annual Cost 95%'!L36</f>
        <v>7355683.9931540322</v>
      </c>
      <c r="M36" s="37">
        <f>'[1]Annual Cost 95%'!M36</f>
        <v>3152435.997066013</v>
      </c>
      <c r="N36" s="38">
        <f>'[1]Annual Cost 95%'!N36</f>
        <v>1253562492.3419113</v>
      </c>
      <c r="O36" s="38">
        <f>'[1]Annual Cost 95%'!O36</f>
        <v>2234611399.3921027</v>
      </c>
      <c r="P36" s="38">
        <f>'[1]Annual Cost 95%'!P36</f>
        <v>1635081511.7503192</v>
      </c>
      <c r="Q36" s="38">
        <f>'[1]Annual Cost 95%'!Q36</f>
        <v>545027170.58343971</v>
      </c>
      <c r="R36" s="38">
        <f>'[1]Annual Cost 95%'!R36</f>
        <v>381519019.40840781</v>
      </c>
      <c r="S36" s="38">
        <f>'[1]Annual Cost 95%'!S36</f>
        <v>218010868.23337591</v>
      </c>
    </row>
    <row r="37" spans="1:19" x14ac:dyDescent="0.35">
      <c r="A37">
        <v>2056</v>
      </c>
      <c r="B37" s="36">
        <f>'[1]Annual Cost 95%'!B37</f>
        <v>17383090.321449187</v>
      </c>
      <c r="C37" s="36">
        <f>'[1]Annual Cost 95%'!C37</f>
        <v>22301561.613952246</v>
      </c>
      <c r="D37" s="36">
        <f>'[1]Annual Cost 95%'!D37</f>
        <v>23514335.357309166</v>
      </c>
      <c r="E37" s="36">
        <f>'[1]Annual Cost 95%'!E37</f>
        <v>15462865.227800729</v>
      </c>
      <c r="F37" s="36">
        <f>'[1]Annual Cost 95%'!F37</f>
        <v>12868876.943398425</v>
      </c>
      <c r="G37" s="36">
        <f>'[1]Annual Cost 95%'!G37</f>
        <v>7714588.5341315186</v>
      </c>
      <c r="H37" s="37">
        <f>'[1]Annual Cost 95%'!H37</f>
        <v>16604360.50705185</v>
      </c>
      <c r="I37" s="37">
        <f>'[1]Annual Cost 95%'!I37</f>
        <v>17655269.399903234</v>
      </c>
      <c r="J37" s="37">
        <f>'[1]Annual Cost 95%'!J37</f>
        <v>11139634.264224658</v>
      </c>
      <c r="K37" s="37">
        <f>'[1]Annual Cost 95%'!K37</f>
        <v>8197089.3642407851</v>
      </c>
      <c r="L37" s="37">
        <f>'[1]Annual Cost 95%'!L37</f>
        <v>7356362.2499596812</v>
      </c>
      <c r="M37" s="37">
        <f>'[1]Annual Cost 95%'!M37</f>
        <v>3152726.6785541484</v>
      </c>
      <c r="N37" s="38">
        <f>'[1]Annual Cost 95%'!N37</f>
        <v>1263471028.6585996</v>
      </c>
      <c r="O37" s="38">
        <f>'[1]Annual Cost 95%'!O37</f>
        <v>2252274442.3914165</v>
      </c>
      <c r="P37" s="38">
        <f>'[1]Annual Cost 95%'!P37</f>
        <v>1648005689.5546954</v>
      </c>
      <c r="Q37" s="38">
        <f>'[1]Annual Cost 95%'!Q37</f>
        <v>549335229.85156512</v>
      </c>
      <c r="R37" s="38">
        <f>'[1]Annual Cost 95%'!R37</f>
        <v>384534660.89609557</v>
      </c>
      <c r="S37" s="38">
        <f>'[1]Annual Cost 95%'!S37</f>
        <v>219734091.94062603</v>
      </c>
    </row>
    <row r="38" spans="1:19" x14ac:dyDescent="0.35">
      <c r="A38">
        <v>2057</v>
      </c>
      <c r="B38" s="36">
        <f>'[1]Annual Cost 95%'!B38</f>
        <v>17780616.459858872</v>
      </c>
      <c r="C38" s="36">
        <f>'[1]Annual Cost 95%'!C38</f>
        <v>22811566.078346066</v>
      </c>
      <c r="D38" s="36">
        <f>'[1]Annual Cost 95%'!D38</f>
        <v>24052074.203452501</v>
      </c>
      <c r="E38" s="36">
        <f>'[1]Annual Cost 95%'!E38</f>
        <v>15816478.595107017</v>
      </c>
      <c r="F38" s="36">
        <f>'[1]Annual Cost 95%'!F38</f>
        <v>13163169.549740478</v>
      </c>
      <c r="G38" s="36">
        <f>'[1]Annual Cost 95%'!G38</f>
        <v>7891010.0180381415</v>
      </c>
      <c r="H38" s="37">
        <f>'[1]Annual Cost 95%'!H38</f>
        <v>16605891.57072014</v>
      </c>
      <c r="I38" s="37">
        <f>'[1]Annual Cost 95%'!I38</f>
        <v>17656897.36633534</v>
      </c>
      <c r="J38" s="37">
        <f>'[1]Annual Cost 95%'!J38</f>
        <v>11140661.433521107</v>
      </c>
      <c r="K38" s="37">
        <f>'[1]Annual Cost 95%'!K38</f>
        <v>8197845.2057985496</v>
      </c>
      <c r="L38" s="37">
        <f>'[1]Annual Cost 95%'!L38</f>
        <v>7357040.5693063922</v>
      </c>
      <c r="M38" s="37">
        <f>'[1]Annual Cost 95%'!M38</f>
        <v>3153017.3868455961</v>
      </c>
      <c r="N38" s="38">
        <f>'[1]Annual Cost 95%'!N38</f>
        <v>1273457885.0371428</v>
      </c>
      <c r="O38" s="38">
        <f>'[1]Annual Cost 95%'!O38</f>
        <v>2270077099.4140368</v>
      </c>
      <c r="P38" s="38">
        <f>'[1]Annual Cost 95%'!P38</f>
        <v>1661032023.9614904</v>
      </c>
      <c r="Q38" s="38">
        <f>'[1]Annual Cost 95%'!Q38</f>
        <v>553677341.3204968</v>
      </c>
      <c r="R38" s="38">
        <f>'[1]Annual Cost 95%'!R38</f>
        <v>387574138.92434776</v>
      </c>
      <c r="S38" s="38">
        <f>'[1]Annual Cost 95%'!S38</f>
        <v>221470936.52819872</v>
      </c>
    </row>
    <row r="39" spans="1:19" x14ac:dyDescent="0.35">
      <c r="A39">
        <v>2058</v>
      </c>
      <c r="B39" s="36">
        <f>'[1]Annual Cost 95%'!B39</f>
        <v>18187233.446201615</v>
      </c>
      <c r="C39" s="36">
        <f>'[1]Annual Cost 95%'!C39</f>
        <v>23333233.607336175</v>
      </c>
      <c r="D39" s="36">
        <f>'[1]Annual Cost 95%'!D39</f>
        <v>24602110.359396756</v>
      </c>
      <c r="E39" s="36">
        <f>'[1]Annual Cost 95%'!E39</f>
        <v>16178178.588772366</v>
      </c>
      <c r="F39" s="36">
        <f>'[1]Annual Cost 95%'!F39</f>
        <v>13464192.202420574</v>
      </c>
      <c r="G39" s="36">
        <f>'[1]Annual Cost 95%'!G39</f>
        <v>8071466.0061631193</v>
      </c>
      <c r="H39" s="37">
        <f>'[1]Annual Cost 95%'!H39</f>
        <v>16607422.775565563</v>
      </c>
      <c r="I39" s="37">
        <f>'[1]Annual Cost 95%'!I39</f>
        <v>17658525.48287984</v>
      </c>
      <c r="J39" s="37">
        <f>'[1]Annual Cost 95%'!J39</f>
        <v>11141688.697531326</v>
      </c>
      <c r="K39" s="37">
        <f>'[1]Annual Cost 95%'!K39</f>
        <v>8198601.1170513527</v>
      </c>
      <c r="L39" s="37">
        <f>'[1]Annual Cost 95%'!L39</f>
        <v>7357718.9511999339</v>
      </c>
      <c r="M39" s="37">
        <f>'[1]Annual Cost 95%'!M39</f>
        <v>3153308.1219428279</v>
      </c>
      <c r="N39" s="38">
        <f>'[1]Annual Cost 95%'!N39</f>
        <v>1283523680.5429499</v>
      </c>
      <c r="O39" s="38">
        <f>'[1]Annual Cost 95%'!O39</f>
        <v>2288020474.0113449</v>
      </c>
      <c r="P39" s="38">
        <f>'[1]Annual Cost 95%'!P39</f>
        <v>1674161322.4473259</v>
      </c>
      <c r="Q39" s="38">
        <f>'[1]Annual Cost 95%'!Q39</f>
        <v>558053774.14910865</v>
      </c>
      <c r="R39" s="38">
        <f>'[1]Annual Cost 95%'!R39</f>
        <v>390637641.90437603</v>
      </c>
      <c r="S39" s="38">
        <f>'[1]Annual Cost 95%'!S39</f>
        <v>223221509.65964344</v>
      </c>
    </row>
    <row r="40" spans="1:19" x14ac:dyDescent="0.35">
      <c r="A40">
        <v>2059</v>
      </c>
      <c r="B40" s="36">
        <f>'[1]Annual Cost 95%'!B40</f>
        <v>18603149.175023604</v>
      </c>
      <c r="C40" s="36">
        <f>'[1]Annual Cost 95%'!C40</f>
        <v>23866830.918344229</v>
      </c>
      <c r="D40" s="36">
        <f>'[1]Annual Cost 95%'!D40</f>
        <v>25164725.046834253</v>
      </c>
      <c r="E40" s="36">
        <f>'[1]Annual Cost 95%'!E40</f>
        <v>16548150.13824774</v>
      </c>
      <c r="F40" s="36">
        <f>'[1]Annual Cost 95%'!F40</f>
        <v>13772098.807866309</v>
      </c>
      <c r="G40" s="36">
        <f>'[1]Annual Cost 95%'!G40</f>
        <v>8256048.7617837312</v>
      </c>
      <c r="H40" s="37">
        <f>'[1]Annual Cost 95%'!H40</f>
        <v>16608954.121601131</v>
      </c>
      <c r="I40" s="37">
        <f>'[1]Annual Cost 95%'!I40</f>
        <v>17660153.74955057</v>
      </c>
      <c r="J40" s="37">
        <f>'[1]Annual Cost 95%'!J40</f>
        <v>11142716.05626405</v>
      </c>
      <c r="K40" s="37">
        <f>'[1]Annual Cost 95%'!K40</f>
        <v>8199357.0980056208</v>
      </c>
      <c r="L40" s="37">
        <f>'[1]Annual Cost 95%'!L40</f>
        <v>7358397.395646072</v>
      </c>
      <c r="M40" s="37">
        <f>'[1]Annual Cost 95%'!M40</f>
        <v>3153598.883848316</v>
      </c>
      <c r="N40" s="38">
        <f>'[1]Annual Cost 95%'!N40</f>
        <v>1293669039.1347098</v>
      </c>
      <c r="O40" s="38">
        <f>'[1]Annual Cost 95%'!O40</f>
        <v>2306105678.4575257</v>
      </c>
      <c r="P40" s="38">
        <f>'[1]Annual Cost 95%'!P40</f>
        <v>1687394398.8713605</v>
      </c>
      <c r="Q40" s="38">
        <f>'[1]Annual Cost 95%'!Q40</f>
        <v>562464799.62378693</v>
      </c>
      <c r="R40" s="38">
        <f>'[1]Annual Cost 95%'!R40</f>
        <v>393725359.73665082</v>
      </c>
      <c r="S40" s="38">
        <f>'[1]Annual Cost 95%'!S40</f>
        <v>224985919.84951475</v>
      </c>
    </row>
    <row r="41" spans="1:19" x14ac:dyDescent="0.35">
      <c r="A41">
        <v>2060</v>
      </c>
      <c r="B41" s="36">
        <f>'[1]Annual Cost 95%'!B41</f>
        <v>19211580.142822105</v>
      </c>
      <c r="C41" s="36">
        <f>'[1]Annual Cost 95%'!C41</f>
        <v>24647414.834395796</v>
      </c>
      <c r="D41" s="36">
        <f>'[1]Annual Cost 95%'!D41</f>
        <v>25987757.635057807</v>
      </c>
      <c r="E41" s="36">
        <f>'[1]Annual Cost 95%'!E41</f>
        <v>17089370.708440594</v>
      </c>
      <c r="F41" s="36">
        <f>'[1]Annual Cost 95%'!F41</f>
        <v>14222526.384802409</v>
      </c>
      <c r="G41" s="36">
        <f>'[1]Annual Cost 95%'!G41</f>
        <v>8526069.4819888808</v>
      </c>
      <c r="H41" s="37">
        <f>'[1]Annual Cost 95%'!H41</f>
        <v>16770233.91220716</v>
      </c>
      <c r="I41" s="37">
        <f>'[1]Annual Cost 95%'!I41</f>
        <v>17831641.121840525</v>
      </c>
      <c r="J41" s="37">
        <f>'[1]Annual Cost 95%'!J41</f>
        <v>11250916.422113664</v>
      </c>
      <c r="K41" s="37">
        <f>'[1]Annual Cost 95%'!K41</f>
        <v>8278976.2351402435</v>
      </c>
      <c r="L41" s="37">
        <f>'[1]Annual Cost 95%'!L41</f>
        <v>7429850.4674335532</v>
      </c>
      <c r="M41" s="37">
        <f>'[1]Annual Cost 95%'!M41</f>
        <v>3184221.6289000935</v>
      </c>
      <c r="N41" s="38">
        <f>'[1]Annual Cost 95%'!N41</f>
        <v>1316434557.1296697</v>
      </c>
      <c r="O41" s="38">
        <f>'[1]Annual Cost 95%'!O41</f>
        <v>2346687688.7963672</v>
      </c>
      <c r="P41" s="38">
        <f>'[1]Annual Cost 95%'!P41</f>
        <v>1717088552.7778301</v>
      </c>
      <c r="Q41" s="38">
        <f>'[1]Annual Cost 95%'!Q41</f>
        <v>572362850.92594337</v>
      </c>
      <c r="R41" s="38">
        <f>'[1]Annual Cost 95%'!R41</f>
        <v>400653995.64816034</v>
      </c>
      <c r="S41" s="38">
        <f>'[1]Annual Cost 95%'!S41</f>
        <v>228945140.37037733</v>
      </c>
    </row>
    <row r="42" spans="1:19" x14ac:dyDescent="0.35">
      <c r="A42">
        <v>2061</v>
      </c>
      <c r="B42" s="36">
        <f>'[1]Annual Cost 95%'!B42</f>
        <v>19650921.19931427</v>
      </c>
      <c r="C42" s="36">
        <f>'[1]Annual Cost 95%'!C42</f>
        <v>25211065.56966288</v>
      </c>
      <c r="D42" s="36">
        <f>'[1]Annual Cost 95%'!D42</f>
        <v>26582060.071940619</v>
      </c>
      <c r="E42" s="36">
        <f>'[1]Annual Cost 95%'!E42</f>
        <v>17480179.904041182</v>
      </c>
      <c r="F42" s="36">
        <f>'[1]Annual Cost 95%'!F42</f>
        <v>14547774.99639157</v>
      </c>
      <c r="G42" s="36">
        <f>'[1]Annual Cost 95%'!G42</f>
        <v>8721048.361711178</v>
      </c>
      <c r="H42" s="37">
        <f>'[1]Annual Cost 95%'!H42</f>
        <v>16771780.270818252</v>
      </c>
      <c r="I42" s="37">
        <f>'[1]Annual Cost 95%'!I42</f>
        <v>17833285.351249788</v>
      </c>
      <c r="J42" s="37">
        <f>'[1]Annual Cost 95%'!J42</f>
        <v>11251953.85257427</v>
      </c>
      <c r="K42" s="37">
        <f>'[1]Annual Cost 95%'!K42</f>
        <v>8279739.6273659719</v>
      </c>
      <c r="L42" s="37">
        <f>'[1]Annual Cost 95%'!L42</f>
        <v>7430535.5630207462</v>
      </c>
      <c r="M42" s="37">
        <f>'[1]Annual Cost 95%'!M42</f>
        <v>3184515.2412946047</v>
      </c>
      <c r="N42" s="38">
        <f>'[1]Annual Cost 95%'!N42</f>
        <v>1326840053.2238402</v>
      </c>
      <c r="O42" s="38">
        <f>'[1]Annual Cost 95%'!O42</f>
        <v>2365236616.6164107</v>
      </c>
      <c r="P42" s="38">
        <f>'[1]Annual Cost 95%'!P42</f>
        <v>1730660938.987618</v>
      </c>
      <c r="Q42" s="38">
        <f>'[1]Annual Cost 95%'!Q42</f>
        <v>576886979.66253924</v>
      </c>
      <c r="R42" s="38">
        <f>'[1]Annual Cost 95%'!R42</f>
        <v>403820885.76377749</v>
      </c>
      <c r="S42" s="38">
        <f>'[1]Annual Cost 95%'!S42</f>
        <v>230754791.86501572</v>
      </c>
    </row>
    <row r="43" spans="1:19" x14ac:dyDescent="0.35">
      <c r="A43">
        <v>2062</v>
      </c>
      <c r="B43" s="36">
        <f>'[1]Annual Cost 95%'!B43</f>
        <v>20100309.35044856</v>
      </c>
      <c r="C43" s="36">
        <f>'[1]Annual Cost 95%'!C43</f>
        <v>25787606.182164621</v>
      </c>
      <c r="D43" s="36">
        <f>'[1]Annual Cost 95%'!D43</f>
        <v>27189953.346149407</v>
      </c>
      <c r="E43" s="36">
        <f>'[1]Annual Cost 95%'!E43</f>
        <v>17879926.340805989</v>
      </c>
      <c r="F43" s="36">
        <f>'[1]Annual Cost 95%'!F43</f>
        <v>14880461.573394086</v>
      </c>
      <c r="G43" s="36">
        <f>'[1]Annual Cost 95%'!G43</f>
        <v>8920486.1264587604</v>
      </c>
      <c r="H43" s="37">
        <f>'[1]Annual Cost 95%'!H43</f>
        <v>16773326.772016797</v>
      </c>
      <c r="I43" s="37">
        <f>'[1]Annual Cost 95%'!I43</f>
        <v>17834929.732271027</v>
      </c>
      <c r="J43" s="37">
        <f>'[1]Annual Cost 95%'!J43</f>
        <v>11252991.378694814</v>
      </c>
      <c r="K43" s="37">
        <f>'[1]Annual Cost 95%'!K43</f>
        <v>8280503.0899829753</v>
      </c>
      <c r="L43" s="37">
        <f>'[1]Annual Cost 95%'!L43</f>
        <v>7431220.7217795951</v>
      </c>
      <c r="M43" s="37">
        <f>'[1]Annual Cost 95%'!M43</f>
        <v>3184808.8807626828</v>
      </c>
      <c r="N43" s="38">
        <f>'[1]Annual Cost 95%'!N43</f>
        <v>1337327797.4999502</v>
      </c>
      <c r="O43" s="38">
        <f>'[1]Annual Cost 95%'!O43</f>
        <v>2383932160.7607803</v>
      </c>
      <c r="P43" s="38">
        <f>'[1]Annual Cost 95%'!P43</f>
        <v>1744340605.4347179</v>
      </c>
      <c r="Q43" s="38">
        <f>'[1]Annual Cost 95%'!Q43</f>
        <v>581446868.47823918</v>
      </c>
      <c r="R43" s="38">
        <f>'[1]Annual Cost 95%'!R43</f>
        <v>407012807.93476748</v>
      </c>
      <c r="S43" s="38">
        <f>'[1]Annual Cost 95%'!S43</f>
        <v>232578747.39129567</v>
      </c>
    </row>
    <row r="44" spans="1:19" x14ac:dyDescent="0.35">
      <c r="A44">
        <v>2063</v>
      </c>
      <c r="B44" s="36">
        <f>'[1]Annual Cost 95%'!B44</f>
        <v>20559974.358750589</v>
      </c>
      <c r="C44" s="36">
        <f>'[1]Annual Cost 95%'!C44</f>
        <v>26377331.444753662</v>
      </c>
      <c r="D44" s="36">
        <f>'[1]Annual Cost 95%'!D44</f>
        <v>27811748.260480449</v>
      </c>
      <c r="E44" s="36">
        <f>'[1]Annual Cost 95%'!E44</f>
        <v>18288814.400516514</v>
      </c>
      <c r="F44" s="36">
        <f>'[1]Annual Cost 95%'!F44</f>
        <v>15220756.21132311</v>
      </c>
      <c r="G44" s="36">
        <f>'[1]Annual Cost 95%'!G44</f>
        <v>9124484.7444842737</v>
      </c>
      <c r="H44" s="37">
        <f>'[1]Annual Cost 95%'!H44</f>
        <v>16774873.415815942</v>
      </c>
      <c r="I44" s="37">
        <f>'[1]Annual Cost 95%'!I44</f>
        <v>17836574.264918219</v>
      </c>
      <c r="J44" s="37">
        <f>'[1]Annual Cost 95%'!J44</f>
        <v>11254029.000484115</v>
      </c>
      <c r="K44" s="37">
        <f>'[1]Annual Cost 95%'!K44</f>
        <v>8281266.622997744</v>
      </c>
      <c r="L44" s="37">
        <f>'[1]Annual Cost 95%'!L44</f>
        <v>7431905.9437159253</v>
      </c>
      <c r="M44" s="37">
        <f>'[1]Annual Cost 95%'!M44</f>
        <v>3185102.5473068245</v>
      </c>
      <c r="N44" s="38">
        <f>'[1]Annual Cost 95%'!N44</f>
        <v>1347898440.0724554</v>
      </c>
      <c r="O44" s="38">
        <f>'[1]Annual Cost 95%'!O44</f>
        <v>2402775480.1291595</v>
      </c>
      <c r="P44" s="38">
        <f>'[1]Annual Cost 95%'!P44</f>
        <v>1758128400.0945072</v>
      </c>
      <c r="Q44" s="38">
        <f>'[1]Annual Cost 95%'!Q44</f>
        <v>586042800.03150237</v>
      </c>
      <c r="R44" s="38">
        <f>'[1]Annual Cost 95%'!R44</f>
        <v>410229960.02205163</v>
      </c>
      <c r="S44" s="38">
        <f>'[1]Annual Cost 95%'!S44</f>
        <v>234417120.01260093</v>
      </c>
    </row>
    <row r="45" spans="1:19" x14ac:dyDescent="0.35">
      <c r="A45">
        <v>2064</v>
      </c>
      <c r="B45" s="36">
        <f>'[1]Annual Cost 95%'!B45</f>
        <v>21030151.241082687</v>
      </c>
      <c r="C45" s="36">
        <f>'[1]Annual Cost 95%'!C45</f>
        <v>26980542.871311508</v>
      </c>
      <c r="D45" s="36">
        <f>'[1]Annual Cost 95%'!D45</f>
        <v>28447762.725340534</v>
      </c>
      <c r="E45" s="36">
        <f>'[1]Annual Cost 95%'!E45</f>
        <v>18707053.138870068</v>
      </c>
      <c r="F45" s="36">
        <f>'[1]Annual Cost 95%'!F45</f>
        <v>15568832.895530205</v>
      </c>
      <c r="G45" s="36">
        <f>'[1]Annual Cost 95%'!G45</f>
        <v>9333148.5159068536</v>
      </c>
      <c r="H45" s="37">
        <f>'[1]Annual Cost 95%'!H45</f>
        <v>16776420.202228839</v>
      </c>
      <c r="I45" s="37">
        <f>'[1]Annual Cost 95%'!I45</f>
        <v>17838218.94920535</v>
      </c>
      <c r="J45" s="37">
        <f>'[1]Annual Cost 95%'!J45</f>
        <v>11255066.717950992</v>
      </c>
      <c r="K45" s="37">
        <f>'[1]Annual Cost 95%'!K45</f>
        <v>8282030.2264167685</v>
      </c>
      <c r="L45" s="37">
        <f>'[1]Annual Cost 95%'!L45</f>
        <v>7432591.2288355632</v>
      </c>
      <c r="M45" s="37">
        <f>'[1]Annual Cost 95%'!M45</f>
        <v>3185396.2409295263</v>
      </c>
      <c r="N45" s="38">
        <f>'[1]Annual Cost 95%'!N45</f>
        <v>1358552636.1945124</v>
      </c>
      <c r="O45" s="38">
        <f>'[1]Annual Cost 95%'!O45</f>
        <v>2421767742.7815218</v>
      </c>
      <c r="P45" s="38">
        <f>'[1]Annual Cost 95%'!P45</f>
        <v>1772025177.6450162</v>
      </c>
      <c r="Q45" s="38">
        <f>'[1]Annual Cost 95%'!Q45</f>
        <v>590675059.2150054</v>
      </c>
      <c r="R45" s="38">
        <f>'[1]Annual Cost 95%'!R45</f>
        <v>413472541.45050377</v>
      </c>
      <c r="S45" s="38">
        <f>'[1]Annual Cost 95%'!S45</f>
        <v>236270023.68600214</v>
      </c>
    </row>
    <row r="46" spans="1:19" x14ac:dyDescent="0.35">
      <c r="A46">
        <v>2065</v>
      </c>
      <c r="B46" s="36">
        <f>'[1]Annual Cost 95%'!B46</f>
        <v>21511080.388802972</v>
      </c>
      <c r="C46" s="36">
        <f>'[1]Annual Cost 95%'!C46</f>
        <v>27597548.870906137</v>
      </c>
      <c r="D46" s="36">
        <f>'[1]Annual Cost 95%'!D46</f>
        <v>29098321.921287742</v>
      </c>
      <c r="E46" s="36">
        <f>'[1]Annual Cost 95%'!E46</f>
        <v>19134856.392365437</v>
      </c>
      <c r="F46" s="36">
        <f>'[1]Annual Cost 95%'!F46</f>
        <v>15924869.590160338</v>
      </c>
      <c r="G46" s="36">
        <f>'[1]Annual Cost 95%'!G46</f>
        <v>9546584.126038529</v>
      </c>
      <c r="H46" s="37">
        <f>'[1]Annual Cost 95%'!H46</f>
        <v>16777967.131268635</v>
      </c>
      <c r="I46" s="37">
        <f>'[1]Annual Cost 95%'!I46</f>
        <v>17839863.7851464</v>
      </c>
      <c r="J46" s="37">
        <f>'[1]Annual Cost 95%'!J46</f>
        <v>11256104.531104274</v>
      </c>
      <c r="K46" s="37">
        <f>'[1]Annual Cost 95%'!K46</f>
        <v>8282793.9002465419</v>
      </c>
      <c r="L46" s="37">
        <f>'[1]Annual Cost 95%'!L46</f>
        <v>7433276.5771443341</v>
      </c>
      <c r="M46" s="37">
        <f>'[1]Annual Cost 95%'!M46</f>
        <v>3185689.961633285</v>
      </c>
      <c r="N46" s="38">
        <f>'[1]Annual Cost 95%'!N46</f>
        <v>1369291046.2985969</v>
      </c>
      <c r="O46" s="38">
        <f>'[1]Annual Cost 95%'!O46</f>
        <v>2440910126.0105419</v>
      </c>
      <c r="P46" s="38">
        <f>'[1]Annual Cost 95%'!P46</f>
        <v>1786031799.5199091</v>
      </c>
      <c r="Q46" s="38">
        <f>'[1]Annual Cost 95%'!Q46</f>
        <v>595343933.17330301</v>
      </c>
      <c r="R46" s="38">
        <f>'[1]Annual Cost 95%'!R46</f>
        <v>416740753.22131211</v>
      </c>
      <c r="S46" s="38">
        <f>'[1]Annual Cost 95%'!S46</f>
        <v>238137573.2693212</v>
      </c>
    </row>
    <row r="47" spans="1:19" x14ac:dyDescent="0.35">
      <c r="A47">
        <v>2066</v>
      </c>
      <c r="B47" s="36">
        <f>'[1]Annual Cost 95%'!B47</f>
        <v>22003007.690672293</v>
      </c>
      <c r="C47" s="36">
        <f>'[1]Annual Cost 95%'!C47</f>
        <v>28228664.905474912</v>
      </c>
      <c r="D47" s="36">
        <f>'[1]Annual Cost 95%'!D47</f>
        <v>29763758.465289261</v>
      </c>
      <c r="E47" s="36">
        <f>'[1]Annual Cost 95%'!E47</f>
        <v>19572442.88763291</v>
      </c>
      <c r="F47" s="36">
        <f>'[1]Annual Cost 95%'!F47</f>
        <v>16289048.329141114</v>
      </c>
      <c r="G47" s="36">
        <f>'[1]Annual Cost 95%'!G47</f>
        <v>9764900.6999301463</v>
      </c>
      <c r="H47" s="37">
        <f>'[1]Annual Cost 95%'!H47</f>
        <v>16779514.202948488</v>
      </c>
      <c r="I47" s="37">
        <f>'[1]Annual Cost 95%'!I47</f>
        <v>17841508.772755355</v>
      </c>
      <c r="J47" s="37">
        <f>'[1]Annual Cost 95%'!J47</f>
        <v>11257142.439952781</v>
      </c>
      <c r="K47" s="37">
        <f>'[1]Annual Cost 95%'!K47</f>
        <v>8283557.6444935566</v>
      </c>
      <c r="L47" s="37">
        <f>'[1]Annual Cost 95%'!L47</f>
        <v>7433961.9886480654</v>
      </c>
      <c r="M47" s="37">
        <f>'[1]Annual Cost 95%'!M47</f>
        <v>3185983.7094205986</v>
      </c>
      <c r="N47" s="38">
        <f>'[1]Annual Cost 95%'!N47</f>
        <v>1380114336.0374424</v>
      </c>
      <c r="O47" s="38">
        <f>'[1]Annual Cost 95%'!O47</f>
        <v>2460203816.4145708</v>
      </c>
      <c r="P47" s="38">
        <f>'[1]Annual Cost 95%'!P47</f>
        <v>1800149133.9618816</v>
      </c>
      <c r="Q47" s="38">
        <f>'[1]Annual Cost 95%'!Q47</f>
        <v>600049711.32062709</v>
      </c>
      <c r="R47" s="38">
        <f>'[1]Annual Cost 95%'!R47</f>
        <v>420034797.92443901</v>
      </c>
      <c r="S47" s="38">
        <f>'[1]Annual Cost 95%'!S47</f>
        <v>240019884.52825084</v>
      </c>
    </row>
    <row r="48" spans="1:19" x14ac:dyDescent="0.35">
      <c r="A48">
        <v>2067</v>
      </c>
      <c r="B48" s="36">
        <f>'[1]Annual Cost 95%'!B48</f>
        <v>22506184.658571884</v>
      </c>
      <c r="C48" s="36">
        <f>'[1]Annual Cost 95%'!C48</f>
        <v>28874213.65111354</v>
      </c>
      <c r="D48" s="36">
        <f>'[1]Annual Cost 95%'!D48</f>
        <v>30444412.580781344</v>
      </c>
      <c r="E48" s="36">
        <f>'[1]Annual Cost 95%'!E48</f>
        <v>20020036.353264526</v>
      </c>
      <c r="F48" s="36">
        <f>'[1]Annual Cost 95%'!F48</f>
        <v>16661555.309252826</v>
      </c>
      <c r="G48" s="36">
        <f>'[1]Annual Cost 95%'!G48</f>
        <v>9988209.858164655</v>
      </c>
      <c r="H48" s="37">
        <f>'[1]Annual Cost 95%'!H48</f>
        <v>16781061.417281542</v>
      </c>
      <c r="I48" s="37">
        <f>'[1]Annual Cost 95%'!I48</f>
        <v>17843153.912046198</v>
      </c>
      <c r="J48" s="37">
        <f>'[1]Annual Cost 95%'!J48</f>
        <v>11258180.444505338</v>
      </c>
      <c r="K48" s="37">
        <f>'[1]Annual Cost 95%'!K48</f>
        <v>8284321.4591643056</v>
      </c>
      <c r="L48" s="37">
        <f>'[1]Annual Cost 95%'!L48</f>
        <v>7434647.4633525833</v>
      </c>
      <c r="M48" s="37">
        <f>'[1]Annual Cost 95%'!M48</f>
        <v>3186277.4842939633</v>
      </c>
      <c r="N48" s="38">
        <f>'[1]Annual Cost 95%'!N48</f>
        <v>1391023176.3253019</v>
      </c>
      <c r="O48" s="38">
        <f>'[1]Annual Cost 95%'!O48</f>
        <v>2479650009.97119</v>
      </c>
      <c r="P48" s="38">
        <f>'[1]Annual Cost 95%'!P48</f>
        <v>1814378056.0764809</v>
      </c>
      <c r="Q48" s="38">
        <f>'[1]Annual Cost 95%'!Q48</f>
        <v>604792685.35882688</v>
      </c>
      <c r="R48" s="38">
        <f>'[1]Annual Cost 95%'!R48</f>
        <v>423354879.75117886</v>
      </c>
      <c r="S48" s="38">
        <f>'[1]Annual Cost 95%'!S48</f>
        <v>241917074.14353076</v>
      </c>
    </row>
    <row r="49" spans="1:19" x14ac:dyDescent="0.35">
      <c r="A49">
        <v>2068</v>
      </c>
      <c r="B49" s="36">
        <f>'[1]Annual Cost 95%'!B49</f>
        <v>23020868.55609601</v>
      </c>
      <c r="C49" s="36">
        <f>'[1]Annual Cost 95%'!C49</f>
        <v>29534525.163053405</v>
      </c>
      <c r="D49" s="36">
        <f>'[1]Annual Cost 95%'!D49</f>
        <v>31140632.271618243</v>
      </c>
      <c r="E49" s="36">
        <f>'[1]Annual Cost 95%'!E49</f>
        <v>20477865.634201683</v>
      </c>
      <c r="F49" s="36">
        <f>'[1]Annual Cost 95%'!F49</f>
        <v>17042580.98532689</v>
      </c>
      <c r="G49" s="36">
        <f>'[1]Annual Cost 95%'!G49</f>
        <v>10216625.773926331</v>
      </c>
      <c r="H49" s="37">
        <f>'[1]Annual Cost 95%'!H49</f>
        <v>16782608.774280954</v>
      </c>
      <c r="I49" s="37">
        <f>'[1]Annual Cost 95%'!I49</f>
        <v>17844799.203032915</v>
      </c>
      <c r="J49" s="37">
        <f>'[1]Annual Cost 95%'!J49</f>
        <v>11259218.544770768</v>
      </c>
      <c r="K49" s="37">
        <f>'[1]Annual Cost 95%'!K49</f>
        <v>8285085.3442652812</v>
      </c>
      <c r="L49" s="37">
        <f>'[1]Annual Cost 95%'!L49</f>
        <v>7435333.0012637153</v>
      </c>
      <c r="M49" s="37">
        <f>'[1]Annual Cost 95%'!M49</f>
        <v>3186571.2862558775</v>
      </c>
      <c r="N49" s="38">
        <f>'[1]Annual Cost 95%'!N49</f>
        <v>1402018243.3795378</v>
      </c>
      <c r="O49" s="38">
        <f>'[1]Annual Cost 95%'!O49</f>
        <v>2499249912.1113496</v>
      </c>
      <c r="P49" s="38">
        <f>'[1]Annual Cost 95%'!P49</f>
        <v>1828719447.8863537</v>
      </c>
      <c r="Q49" s="38">
        <f>'[1]Annual Cost 95%'!Q49</f>
        <v>609573149.29545116</v>
      </c>
      <c r="R49" s="38">
        <f>'[1]Annual Cost 95%'!R49</f>
        <v>426701204.50681585</v>
      </c>
      <c r="S49" s="38">
        <f>'[1]Annual Cost 95%'!S49</f>
        <v>243829259.71818048</v>
      </c>
    </row>
    <row r="50" spans="1:19" x14ac:dyDescent="0.35">
      <c r="A50">
        <v>2069</v>
      </c>
      <c r="B50" s="36">
        <f>'[1]Annual Cost 95%'!B50</f>
        <v>23547322.530085307</v>
      </c>
      <c r="C50" s="36">
        <f>'[1]Annual Cost 95%'!C50</f>
        <v>30209937.044411767</v>
      </c>
      <c r="D50" s="36">
        <f>'[1]Annual Cost 95%'!D50</f>
        <v>31852773.499999113</v>
      </c>
      <c r="E50" s="36">
        <f>'[1]Annual Cost 95%'!E50</f>
        <v>20946164.808738675</v>
      </c>
      <c r="F50" s="36">
        <f>'[1]Annual Cost 95%'!F50</f>
        <v>17432320.167621292</v>
      </c>
      <c r="G50" s="36">
        <f>'[1]Annual Cost 95%'!G50</f>
        <v>10450265.231375068</v>
      </c>
      <c r="H50" s="37">
        <f>'[1]Annual Cost 95%'!H50</f>
        <v>16784156.273959883</v>
      </c>
      <c r="I50" s="37">
        <f>'[1]Annual Cost 95%'!I50</f>
        <v>17846444.645729497</v>
      </c>
      <c r="J50" s="37">
        <f>'[1]Annual Cost 95%'!J50</f>
        <v>11260256.740757896</v>
      </c>
      <c r="K50" s="37">
        <f>'[1]Annual Cost 95%'!K50</f>
        <v>8285849.2998029804</v>
      </c>
      <c r="L50" s="37">
        <f>'[1]Annual Cost 95%'!L50</f>
        <v>7436018.6023872914</v>
      </c>
      <c r="M50" s="37">
        <f>'[1]Annual Cost 95%'!M50</f>
        <v>3186865.1153088384</v>
      </c>
      <c r="N50" s="38">
        <f>'[1]Annual Cost 95%'!N50</f>
        <v>1413100218.762538</v>
      </c>
      <c r="O50" s="38">
        <f>'[1]Annual Cost 95%'!O50</f>
        <v>2519004737.7940893</v>
      </c>
      <c r="P50" s="38">
        <f>'[1]Annual Cost 95%'!P50</f>
        <v>1843174198.3859193</v>
      </c>
      <c r="Q50" s="38">
        <f>'[1]Annual Cost 95%'!Q50</f>
        <v>614391399.46197307</v>
      </c>
      <c r="R50" s="38">
        <f>'[1]Annual Cost 95%'!R50</f>
        <v>430073979.62338114</v>
      </c>
      <c r="S50" s="38">
        <f>'[1]Annual Cost 95%'!S50</f>
        <v>245756559.78478923</v>
      </c>
    </row>
    <row r="51" spans="1:19" x14ac:dyDescent="0.35">
      <c r="A51">
        <v>2070</v>
      </c>
      <c r="B51" s="36">
        <f>'[1]Annual Cost 95%'!B51</f>
        <v>23851203.245091055</v>
      </c>
      <c r="C51" s="36">
        <f>'[1]Annual Cost 95%'!C51</f>
        <v>30599799.512112938</v>
      </c>
      <c r="D51" s="36">
        <f>'[1]Annual Cost 95%'!D51</f>
        <v>32263836.947816968</v>
      </c>
      <c r="E51" s="36">
        <f>'[1]Annual Cost 95%'!E51</f>
        <v>21216477.305226345</v>
      </c>
      <c r="F51" s="36">
        <f>'[1]Annual Cost 95%'!F51</f>
        <v>17657286.123303838</v>
      </c>
      <c r="G51" s="36">
        <f>'[1]Annual Cost 95%'!G51</f>
        <v>10585127.021561727</v>
      </c>
      <c r="H51" s="37">
        <f>'[1]Annual Cost 95%'!H51</f>
        <v>16622199.553305948</v>
      </c>
      <c r="I51" s="37">
        <f>'[1]Annual Cost 95%'!I51</f>
        <v>17674237.49971772</v>
      </c>
      <c r="J51" s="37">
        <f>'[1]Annual Cost 95%'!J51</f>
        <v>11151602.23196475</v>
      </c>
      <c r="K51" s="37">
        <f>'[1]Annual Cost 95%'!K51</f>
        <v>8205895.9820117978</v>
      </c>
      <c r="L51" s="37">
        <f>'[1]Annual Cost 95%'!L51</f>
        <v>7364265.6248823842</v>
      </c>
      <c r="M51" s="37">
        <f>'[1]Annual Cost 95%'!M51</f>
        <v>3156113.8392353067</v>
      </c>
      <c r="N51" s="38">
        <f>'[1]Annual Cost 95%'!N51</f>
        <v>1410396416.8292248</v>
      </c>
      <c r="O51" s="38">
        <f>'[1]Annual Cost 95%'!O51</f>
        <v>2514184916.9564438</v>
      </c>
      <c r="P51" s="38">
        <f>'[1]Annual Cost 95%'!P51</f>
        <v>1839647500.2120323</v>
      </c>
      <c r="Q51" s="38">
        <f>'[1]Annual Cost 95%'!Q51</f>
        <v>613215833.40401065</v>
      </c>
      <c r="R51" s="38">
        <f>'[1]Annual Cost 95%'!R51</f>
        <v>429251083.38280755</v>
      </c>
      <c r="S51" s="38">
        <f>'[1]Annual Cost 95%'!S51</f>
        <v>245286333.3616043</v>
      </c>
    </row>
    <row r="52" spans="1:19" x14ac:dyDescent="0.35">
      <c r="A52">
        <v>2071</v>
      </c>
      <c r="B52" s="36">
        <f>'[1]Annual Cost 95%'!B52</f>
        <v>24396645.772691932</v>
      </c>
      <c r="C52" s="36">
        <f>'[1]Annual Cost 95%'!C52</f>
        <v>31299572.677368328</v>
      </c>
      <c r="D52" s="36">
        <f>'[1]Annual Cost 95%'!D52</f>
        <v>33001664.242904976</v>
      </c>
      <c r="E52" s="36">
        <f>'[1]Annual Cost 95%'!E52</f>
        <v>21701667.46059224</v>
      </c>
      <c r="F52" s="36">
        <f>'[1]Annual Cost 95%'!F52</f>
        <v>18061082.723194413</v>
      </c>
      <c r="G52" s="36">
        <f>'[1]Annual Cost 95%'!G52</f>
        <v>10827193.569663666</v>
      </c>
      <c r="H52" s="37">
        <f>'[1]Annual Cost 95%'!H52</f>
        <v>16623732.261886466</v>
      </c>
      <c r="I52" s="37">
        <f>'[1]Annual Cost 95%'!I52</f>
        <v>17675867.215170421</v>
      </c>
      <c r="J52" s="37">
        <f>'[1]Annual Cost 95%'!J52</f>
        <v>11152630.504809909</v>
      </c>
      <c r="K52" s="37">
        <f>'[1]Annual Cost 95%'!K52</f>
        <v>8206652.6356148375</v>
      </c>
      <c r="L52" s="37">
        <f>'[1]Annual Cost 95%'!L52</f>
        <v>7364944.6729876762</v>
      </c>
      <c r="M52" s="37">
        <f>'[1]Annual Cost 95%'!M52</f>
        <v>3156404.8598518604</v>
      </c>
      <c r="N52" s="38">
        <f>'[1]Annual Cost 95%'!N52</f>
        <v>1421544615.8240519</v>
      </c>
      <c r="O52" s="38">
        <f>'[1]Annual Cost 95%'!O52</f>
        <v>2534057793.4254837</v>
      </c>
      <c r="P52" s="38">
        <f>'[1]Annual Cost 95%'!P52</f>
        <v>1854188629.3357198</v>
      </c>
      <c r="Q52" s="38">
        <f>'[1]Annual Cost 95%'!Q52</f>
        <v>618062876.4452399</v>
      </c>
      <c r="R52" s="38">
        <f>'[1]Annual Cost 95%'!R52</f>
        <v>432644013.51166797</v>
      </c>
      <c r="S52" s="38">
        <f>'[1]Annual Cost 95%'!S52</f>
        <v>247225150.57809597</v>
      </c>
    </row>
    <row r="53" spans="1:19" x14ac:dyDescent="0.35">
      <c r="A53">
        <v>2072</v>
      </c>
      <c r="B53" s="36">
        <f>'[1]Annual Cost 95%'!B53</f>
        <v>24954561.782148566</v>
      </c>
      <c r="C53" s="36">
        <f>'[1]Annual Cost 95%'!C53</f>
        <v>32015348.642989051</v>
      </c>
      <c r="D53" s="36">
        <f>'[1]Annual Cost 95%'!D53</f>
        <v>33756364.581278488</v>
      </c>
      <c r="E53" s="36">
        <f>'[1]Annual Cost 95%'!E53</f>
        <v>22197953.213190295</v>
      </c>
      <c r="F53" s="36">
        <f>'[1]Annual Cost 95%'!F53</f>
        <v>18474113.567404557</v>
      </c>
      <c r="G53" s="36">
        <f>'[1]Annual Cost 95%'!G53</f>
        <v>11074795.829674462</v>
      </c>
      <c r="H53" s="37">
        <f>'[1]Annual Cost 95%'!H53</f>
        <v>16625265.111795787</v>
      </c>
      <c r="I53" s="37">
        <f>'[1]Annual Cost 95%'!I53</f>
        <v>17677497.080896787</v>
      </c>
      <c r="J53" s="37">
        <f>'[1]Annual Cost 95%'!J53</f>
        <v>11153658.872470593</v>
      </c>
      <c r="K53" s="37">
        <f>'[1]Annual Cost 95%'!K53</f>
        <v>8207409.3589877943</v>
      </c>
      <c r="L53" s="37">
        <f>'[1]Annual Cost 95%'!L53</f>
        <v>7365623.7837069966</v>
      </c>
      <c r="M53" s="37">
        <f>'[1]Annual Cost 95%'!M53</f>
        <v>3156695.9073029975</v>
      </c>
      <c r="N53" s="38">
        <f>'[1]Annual Cost 95%'!N53</f>
        <v>1432780933.5487237</v>
      </c>
      <c r="O53" s="38">
        <f>'[1]Annual Cost 95%'!O53</f>
        <v>2554087751.1085944</v>
      </c>
      <c r="P53" s="38">
        <f>'[1]Annual Cost 95%'!P53</f>
        <v>1868844695.9331179</v>
      </c>
      <c r="Q53" s="38">
        <f>'[1]Annual Cost 95%'!Q53</f>
        <v>622948231.97770596</v>
      </c>
      <c r="R53" s="38">
        <f>'[1]Annual Cost 95%'!R53</f>
        <v>436063762.38439417</v>
      </c>
      <c r="S53" s="38">
        <f>'[1]Annual Cost 95%'!S53</f>
        <v>249179292.79108238</v>
      </c>
    </row>
    <row r="54" spans="1:19" x14ac:dyDescent="0.35">
      <c r="A54">
        <v>2073</v>
      </c>
      <c r="B54" s="36">
        <f>'[1]Annual Cost 95%'!B54</f>
        <v>25525236.523953419</v>
      </c>
      <c r="C54" s="36">
        <f>'[1]Annual Cost 95%'!C54</f>
        <v>32747493.369878221</v>
      </c>
      <c r="D54" s="36">
        <f>'[1]Annual Cost 95%'!D54</f>
        <v>34528323.825037763</v>
      </c>
      <c r="E54" s="36">
        <f>'[1]Annual Cost 95%'!E54</f>
        <v>22705588.303284146</v>
      </c>
      <c r="F54" s="36">
        <f>'[1]Annual Cost 95%'!F54</f>
        <v>18896589.829748459</v>
      </c>
      <c r="G54" s="36">
        <f>'[1]Annual Cost 95%'!G54</f>
        <v>11328060.395320414</v>
      </c>
      <c r="H54" s="37">
        <f>'[1]Annual Cost 95%'!H54</f>
        <v>16626798.103046946</v>
      </c>
      <c r="I54" s="37">
        <f>'[1]Annual Cost 95%'!I54</f>
        <v>17679127.096910678</v>
      </c>
      <c r="J54" s="37">
        <f>'[1]Annual Cost 95%'!J54</f>
        <v>11154687.334955547</v>
      </c>
      <c r="K54" s="37">
        <f>'[1]Annual Cost 95%'!K54</f>
        <v>8208166.1521371007</v>
      </c>
      <c r="L54" s="37">
        <f>'[1]Annual Cost 95%'!L54</f>
        <v>7366302.9570461176</v>
      </c>
      <c r="M54" s="37">
        <f>'[1]Annual Cost 95%'!M54</f>
        <v>3156986.9815911925</v>
      </c>
      <c r="N54" s="38">
        <f>'[1]Annual Cost 95%'!N54</f>
        <v>1444106066.5202787</v>
      </c>
      <c r="O54" s="38">
        <f>'[1]Annual Cost 95%'!O54</f>
        <v>2574276031.6231055</v>
      </c>
      <c r="P54" s="38">
        <f>'[1]Annual Cost 95%'!P54</f>
        <v>1883616608.5047114</v>
      </c>
      <c r="Q54" s="38">
        <f>'[1]Annual Cost 95%'!Q54</f>
        <v>627872202.83490372</v>
      </c>
      <c r="R54" s="38">
        <f>'[1]Annual Cost 95%'!R54</f>
        <v>439510541.98443264</v>
      </c>
      <c r="S54" s="38">
        <f>'[1]Annual Cost 95%'!S54</f>
        <v>251148881.1339615</v>
      </c>
    </row>
    <row r="55" spans="1:19" x14ac:dyDescent="0.35">
      <c r="A55">
        <v>2074</v>
      </c>
      <c r="B55" s="36">
        <f>'[1]Annual Cost 95%'!B55</f>
        <v>26108961.771865215</v>
      </c>
      <c r="C55" s="36">
        <f>'[1]Annual Cost 95%'!C55</f>
        <v>33496381.187935602</v>
      </c>
      <c r="D55" s="36">
        <f>'[1]Annual Cost 95%'!D55</f>
        <v>35317936.660391316</v>
      </c>
      <c r="E55" s="36">
        <f>'[1]Annual Cost 95%'!E55</f>
        <v>23224832.273810338</v>
      </c>
      <c r="F55" s="36">
        <f>'[1]Annual Cost 95%'!F55</f>
        <v>19328727.51328006</v>
      </c>
      <c r="G55" s="36">
        <f>'[1]Annual Cost 95%'!G55</f>
        <v>11587116.755343284</v>
      </c>
      <c r="H55" s="37">
        <f>'[1]Annual Cost 95%'!H55</f>
        <v>16628331.235652974</v>
      </c>
      <c r="I55" s="37">
        <f>'[1]Annual Cost 95%'!I55</f>
        <v>17680757.26322595</v>
      </c>
      <c r="J55" s="37">
        <f>'[1]Annual Cost 95%'!J55</f>
        <v>11155715.892273515</v>
      </c>
      <c r="K55" s="37">
        <f>'[1]Annual Cost 95%'!K55</f>
        <v>8208923.0150691904</v>
      </c>
      <c r="L55" s="37">
        <f>'[1]Annual Cost 95%'!L55</f>
        <v>7366982.1930108136</v>
      </c>
      <c r="M55" s="37">
        <f>'[1]Annual Cost 95%'!M55</f>
        <v>3157278.082718919</v>
      </c>
      <c r="N55" s="38">
        <f>'[1]Annual Cost 95%'!N55</f>
        <v>1455520716.7612362</v>
      </c>
      <c r="O55" s="38">
        <f>'[1]Annual Cost 95%'!O55</f>
        <v>2594623886.4004645</v>
      </c>
      <c r="P55" s="38">
        <f>'[1]Annual Cost 95%'!P55</f>
        <v>1898505282.7320471</v>
      </c>
      <c r="Q55" s="38">
        <f>'[1]Annual Cost 95%'!Q55</f>
        <v>632835094.24401569</v>
      </c>
      <c r="R55" s="38">
        <f>'[1]Annual Cost 95%'!R55</f>
        <v>442984565.97081101</v>
      </c>
      <c r="S55" s="38">
        <f>'[1]Annual Cost 95%'!S55</f>
        <v>253134037.6976063</v>
      </c>
    </row>
    <row r="56" spans="1:19" x14ac:dyDescent="0.35">
      <c r="A56">
        <v>2075</v>
      </c>
      <c r="B56" s="36">
        <f>'[1]Annual Cost 95%'!B56</f>
        <v>26706035.97208662</v>
      </c>
      <c r="C56" s="36">
        <f>'[1]Annual Cost 95%'!C56</f>
        <v>34262394.987444453</v>
      </c>
      <c r="D56" s="36">
        <f>'[1]Annual Cost 95%'!D56</f>
        <v>36125606.799450502</v>
      </c>
      <c r="E56" s="36">
        <f>'[1]Annual Cost 95%'!E56</f>
        <v>23755950.60307705</v>
      </c>
      <c r="F56" s="36">
        <f>'[1]Annual Cost 95%'!F56</f>
        <v>19770747.560730789</v>
      </c>
      <c r="G56" s="36">
        <f>'[1]Annual Cost 95%'!G56</f>
        <v>11852097.359705107</v>
      </c>
      <c r="H56" s="37">
        <f>'[1]Annual Cost 95%'!H56</f>
        <v>16629864.509626905</v>
      </c>
      <c r="I56" s="37">
        <f>'[1]Annual Cost 95%'!I56</f>
        <v>17682387.579856455</v>
      </c>
      <c r="J56" s="37">
        <f>'[1]Annual Cost 95%'!J56</f>
        <v>11156744.544433242</v>
      </c>
      <c r="K56" s="37">
        <f>'[1]Annual Cost 95%'!K56</f>
        <v>8209679.9477904979</v>
      </c>
      <c r="L56" s="37">
        <f>'[1]Annual Cost 95%'!L56</f>
        <v>7367661.4916068586</v>
      </c>
      <c r="M56" s="37">
        <f>'[1]Annual Cost 95%'!M56</f>
        <v>3157569.2106886529</v>
      </c>
      <c r="N56" s="38">
        <f>'[1]Annual Cost 95%'!N56</f>
        <v>1467025591.8431137</v>
      </c>
      <c r="O56" s="38">
        <f>'[1]Annual Cost 95%'!O56</f>
        <v>2615132576.7638111</v>
      </c>
      <c r="P56" s="38">
        <f>'[1]Annual Cost 95%'!P56</f>
        <v>1913511641.5344961</v>
      </c>
      <c r="Q56" s="38">
        <f>'[1]Annual Cost 95%'!Q56</f>
        <v>637837213.84483194</v>
      </c>
      <c r="R56" s="38">
        <f>'[1]Annual Cost 95%'!R56</f>
        <v>446486049.69138241</v>
      </c>
      <c r="S56" s="38">
        <f>'[1]Annual Cost 95%'!S56</f>
        <v>255134885.53793281</v>
      </c>
    </row>
    <row r="57" spans="1:19" x14ac:dyDescent="0.35">
      <c r="A57">
        <v>2076</v>
      </c>
      <c r="B57" s="36">
        <f>'[1]Annual Cost 95%'!B57</f>
        <v>27316764.395853374</v>
      </c>
      <c r="C57" s="36">
        <f>'[1]Annual Cost 95%'!C57</f>
        <v>35045926.41483514</v>
      </c>
      <c r="D57" s="36">
        <f>'[1]Annual Cost 95%'!D57</f>
        <v>36951747.186638862</v>
      </c>
      <c r="E57" s="36">
        <f>'[1]Annual Cost 95%'!E57</f>
        <v>24299214.840497475</v>
      </c>
      <c r="F57" s="36">
        <f>'[1]Annual Cost 95%'!F57</f>
        <v>20222875.967472844</v>
      </c>
      <c r="G57" s="36">
        <f>'[1]Annual Cost 95%'!G57</f>
        <v>12123137.687307021</v>
      </c>
      <c r="H57" s="37">
        <f>'[1]Annual Cost 95%'!H57</f>
        <v>16631397.924981775</v>
      </c>
      <c r="I57" s="37">
        <f>'[1]Annual Cost 95%'!I57</f>
        <v>17684018.046816066</v>
      </c>
      <c r="J57" s="37">
        <f>'[1]Annual Cost 95%'!J57</f>
        <v>11157773.291443471</v>
      </c>
      <c r="K57" s="37">
        <f>'[1]Annual Cost 95%'!K57</f>
        <v>8210436.9503074586</v>
      </c>
      <c r="L57" s="37">
        <f>'[1]Annual Cost 95%'!L57</f>
        <v>7368340.8528400287</v>
      </c>
      <c r="M57" s="37">
        <f>'[1]Annual Cost 95%'!M57</f>
        <v>3157860.3655028688</v>
      </c>
      <c r="N57" s="38">
        <f>'[1]Annual Cost 95%'!N57</f>
        <v>1478621404.9302874</v>
      </c>
      <c r="O57" s="38">
        <f>'[1]Annual Cost 95%'!O57</f>
        <v>2635803374.0061646</v>
      </c>
      <c r="P57" s="38">
        <f>'[1]Annual Cost 95%'!P57</f>
        <v>1928636615.1264617</v>
      </c>
      <c r="Q57" s="38">
        <f>'[1]Annual Cost 95%'!Q57</f>
        <v>642878871.70882058</v>
      </c>
      <c r="R57" s="38">
        <f>'[1]Annual Cost 95%'!R57</f>
        <v>450015210.19617444</v>
      </c>
      <c r="S57" s="38">
        <f>'[1]Annual Cost 95%'!S57</f>
        <v>257151548.68352824</v>
      </c>
    </row>
    <row r="58" spans="1:19" x14ac:dyDescent="0.35">
      <c r="A58">
        <v>2077</v>
      </c>
      <c r="B58" s="36">
        <f>'[1]Annual Cost 95%'!B58</f>
        <v>27941459.295512933</v>
      </c>
      <c r="C58" s="36">
        <f>'[1]Annual Cost 95%'!C58</f>
        <v>35847376.072925501</v>
      </c>
      <c r="D58" s="36">
        <f>'[1]Annual Cost 95%'!D58</f>
        <v>37796780.209821753</v>
      </c>
      <c r="E58" s="36">
        <f>'[1]Annual Cost 95%'!E58</f>
        <v>24854902.745427202</v>
      </c>
      <c r="F58" s="36">
        <f>'[1]Annual Cost 95%'!F58</f>
        <v>20685343.897065774</v>
      </c>
      <c r="G58" s="36">
        <f>'[1]Annual Cost 95%'!G58</f>
        <v>12400376.315256707</v>
      </c>
      <c r="H58" s="37">
        <f>'[1]Annual Cost 95%'!H58</f>
        <v>16632931.481730619</v>
      </c>
      <c r="I58" s="37">
        <f>'[1]Annual Cost 95%'!I58</f>
        <v>17685648.664118636</v>
      </c>
      <c r="J58" s="37">
        <f>'[1]Annual Cost 95%'!J58</f>
        <v>11158802.133312948</v>
      </c>
      <c r="K58" s="37">
        <f>'[1]Annual Cost 95%'!K58</f>
        <v>8211194.022626509</v>
      </c>
      <c r="L58" s="37">
        <f>'[1]Annual Cost 95%'!L58</f>
        <v>7369020.2767160991</v>
      </c>
      <c r="M58" s="37">
        <f>'[1]Annual Cost 95%'!M58</f>
        <v>3158151.5471640415</v>
      </c>
      <c r="N58" s="38">
        <f>'[1]Annual Cost 95%'!N58</f>
        <v>1490308874.8242002</v>
      </c>
      <c r="O58" s="38">
        <f>'[1]Annual Cost 95%'!O58</f>
        <v>2656637559.4692264</v>
      </c>
      <c r="P58" s="38">
        <f>'[1]Annual Cost 95%'!P58</f>
        <v>1943881141.0750437</v>
      </c>
      <c r="Q58" s="38">
        <f>'[1]Annual Cost 95%'!Q58</f>
        <v>647960380.35834777</v>
      </c>
      <c r="R58" s="38">
        <f>'[1]Annual Cost 95%'!R58</f>
        <v>453572266.25084352</v>
      </c>
      <c r="S58" s="38">
        <f>'[1]Annual Cost 95%'!S58</f>
        <v>259184152.14333913</v>
      </c>
    </row>
    <row r="59" spans="1:19" x14ac:dyDescent="0.35">
      <c r="A59">
        <v>2078</v>
      </c>
      <c r="B59" s="36">
        <f>'[1]Annual Cost 95%'!B59</f>
        <v>28580440.064172406</v>
      </c>
      <c r="C59" s="36">
        <f>'[1]Annual Cost 95%'!C59</f>
        <v>36667153.725740567</v>
      </c>
      <c r="D59" s="36">
        <f>'[1]Annual Cost 95%'!D59</f>
        <v>38661137.916264221</v>
      </c>
      <c r="E59" s="36">
        <f>'[1]Annual Cost 95%'!E59</f>
        <v>25423298.429176617</v>
      </c>
      <c r="F59" s="36">
        <f>'[1]Annual Cost 95%'!F59</f>
        <v>21158387.799445461</v>
      </c>
      <c r="G59" s="36">
        <f>'[1]Annual Cost 95%'!G59</f>
        <v>12683954.989719925</v>
      </c>
      <c r="H59" s="37">
        <f>'[1]Annual Cost 95%'!H59</f>
        <v>16634465.179886479</v>
      </c>
      <c r="I59" s="37">
        <f>'[1]Annual Cost 95%'!I59</f>
        <v>17687279.431778029</v>
      </c>
      <c r="J59" s="37">
        <f>'[1]Annual Cost 95%'!J59</f>
        <v>11159831.070050424</v>
      </c>
      <c r="K59" s="37">
        <f>'[1]Annual Cost 95%'!K59</f>
        <v>8211951.1647540843</v>
      </c>
      <c r="L59" s="37">
        <f>'[1]Annual Cost 95%'!L59</f>
        <v>7369699.7632408468</v>
      </c>
      <c r="M59" s="37">
        <f>'[1]Annual Cost 95%'!M59</f>
        <v>3158442.7556746476</v>
      </c>
      <c r="N59" s="38">
        <f>'[1]Annual Cost 95%'!N59</f>
        <v>1502088726.0079181</v>
      </c>
      <c r="O59" s="38">
        <f>'[1]Annual Cost 95%'!O59</f>
        <v>2677636424.6228104</v>
      </c>
      <c r="P59" s="38">
        <f>'[1]Annual Cost 95%'!P59</f>
        <v>1959246164.3581538</v>
      </c>
      <c r="Q59" s="38">
        <f>'[1]Annual Cost 95%'!Q59</f>
        <v>653082054.78605127</v>
      </c>
      <c r="R59" s="38">
        <f>'[1]Annual Cost 95%'!R59</f>
        <v>457157438.35023594</v>
      </c>
      <c r="S59" s="38">
        <f>'[1]Annual Cost 95%'!S59</f>
        <v>261232821.91442052</v>
      </c>
    </row>
    <row r="60" spans="1:19" x14ac:dyDescent="0.35">
      <c r="A60">
        <v>2079</v>
      </c>
      <c r="B60" s="36">
        <f>'[1]Annual Cost 95%'!B60</f>
        <v>29234033.398997396</v>
      </c>
      <c r="C60" s="36">
        <f>'[1]Annual Cost 95%'!C60</f>
        <v>37505678.508016035</v>
      </c>
      <c r="D60" s="36">
        <f>'[1]Annual Cost 95%'!D60</f>
        <v>39545262.233527482</v>
      </c>
      <c r="E60" s="36">
        <f>'[1]Annual Cost 95%'!E60</f>
        <v>26004692.500270937</v>
      </c>
      <c r="F60" s="36">
        <f>'[1]Annual Cost 95%'!F60</f>
        <v>21642249.531815898</v>
      </c>
      <c r="G60" s="36">
        <f>'[1]Annual Cost 95%'!G60</f>
        <v>12974018.698392255</v>
      </c>
      <c r="H60" s="37">
        <f>'[1]Annual Cost 95%'!H60</f>
        <v>16635999.01946239</v>
      </c>
      <c r="I60" s="37">
        <f>'[1]Annual Cost 95%'!I60</f>
        <v>17688910.349808112</v>
      </c>
      <c r="J60" s="37">
        <f>'[1]Annual Cost 95%'!J60</f>
        <v>11160860.101664642</v>
      </c>
      <c r="K60" s="37">
        <f>'[1]Annual Cost 95%'!K60</f>
        <v>8212708.3766966229</v>
      </c>
      <c r="L60" s="37">
        <f>'[1]Annual Cost 95%'!L60</f>
        <v>7370379.3124200478</v>
      </c>
      <c r="M60" s="37">
        <f>'[1]Annual Cost 95%'!M60</f>
        <v>3158733.9910371625</v>
      </c>
      <c r="N60" s="38">
        <f>'[1]Annual Cost 95%'!N60</f>
        <v>1513961688.6910405</v>
      </c>
      <c r="O60" s="38">
        <f>'[1]Annual Cost 95%'!O60</f>
        <v>2698801271.1448984</v>
      </c>
      <c r="P60" s="38">
        <f>'[1]Annual Cost 95%'!P60</f>
        <v>1974732637.4230964</v>
      </c>
      <c r="Q60" s="38">
        <f>'[1]Annual Cost 95%'!Q60</f>
        <v>658244212.47436535</v>
      </c>
      <c r="R60" s="38">
        <f>'[1]Annual Cost 95%'!R60</f>
        <v>460770948.73205584</v>
      </c>
      <c r="S60" s="38">
        <f>'[1]Annual Cost 95%'!S60</f>
        <v>263297684.98974618</v>
      </c>
    </row>
    <row r="61" spans="1:19" x14ac:dyDescent="0.35">
      <c r="A61">
        <v>2080</v>
      </c>
      <c r="B61" s="36">
        <f>'[1]Annual Cost 95%'!B61</f>
        <v>29028800.359563582</v>
      </c>
      <c r="C61" s="36">
        <f>'[1]Annual Cost 95%'!C61</f>
        <v>37242375.655099012</v>
      </c>
      <c r="D61" s="36">
        <f>'[1]Annual Cost 95%'!D61</f>
        <v>39267640.796463914</v>
      </c>
      <c r="E61" s="36">
        <f>'[1]Annual Cost 95%'!E61</f>
        <v>25822130.552402489</v>
      </c>
      <c r="F61" s="36">
        <f>'[1]Annual Cost 95%'!F61</f>
        <v>21490313.444483113</v>
      </c>
      <c r="G61" s="36">
        <f>'[1]Annual Cost 95%'!G61</f>
        <v>12882936.593682285</v>
      </c>
      <c r="H61" s="37">
        <f>'[1]Annual Cost 95%'!H61</f>
        <v>16151373.207366845</v>
      </c>
      <c r="I61" s="37">
        <f>'[1]Annual Cost 95%'!I61</f>
        <v>17173612.017959684</v>
      </c>
      <c r="J61" s="37">
        <f>'[1]Annual Cost 95%'!J61</f>
        <v>10835731.392284086</v>
      </c>
      <c r="K61" s="37">
        <f>'[1]Annual Cost 95%'!K61</f>
        <v>7973462.7226241389</v>
      </c>
      <c r="L61" s="37">
        <f>'[1]Annual Cost 95%'!L61</f>
        <v>7155671.674149869</v>
      </c>
      <c r="M61" s="37">
        <f>'[1]Annual Cost 95%'!M61</f>
        <v>3066716.4317785152</v>
      </c>
      <c r="N61" s="38">
        <f>'[1]Annual Cost 95%'!N61</f>
        <v>1481339852.0120306</v>
      </c>
      <c r="O61" s="38">
        <f>'[1]Annual Cost 95%'!O61</f>
        <v>2640649301.4127502</v>
      </c>
      <c r="P61" s="38">
        <f>'[1]Annual Cost 95%'!P61</f>
        <v>1932182415.667866</v>
      </c>
      <c r="Q61" s="38">
        <f>'[1]Annual Cost 95%'!Q61</f>
        <v>644060805.22262192</v>
      </c>
      <c r="R61" s="38">
        <f>'[1]Annual Cost 95%'!R61</f>
        <v>450842563.65583545</v>
      </c>
      <c r="S61" s="38">
        <f>'[1]Annual Cost 95%'!S61</f>
        <v>257624322.0890488</v>
      </c>
    </row>
    <row r="62" spans="1:19" x14ac:dyDescent="0.35">
      <c r="A62">
        <v>2081</v>
      </c>
      <c r="B62" s="36">
        <f>'[1]Annual Cost 95%'!B62</f>
        <v>29692647.045981817</v>
      </c>
      <c r="C62" s="36">
        <f>'[1]Annual Cost 95%'!C62</f>
        <v>38094054.931085192</v>
      </c>
      <c r="D62" s="36">
        <f>'[1]Annual Cost 95%'!D62</f>
        <v>40165634.957549043</v>
      </c>
      <c r="E62" s="36">
        <f>'[1]Annual Cost 95%'!E62</f>
        <v>26412645.337414056</v>
      </c>
      <c r="F62" s="36">
        <f>'[1]Annual Cost 95%'!F62</f>
        <v>21981765.836366378</v>
      </c>
      <c r="G62" s="36">
        <f>'[1]Annual Cost 95%'!G62</f>
        <v>13177550.72389503</v>
      </c>
      <c r="H62" s="37">
        <f>'[1]Annual Cost 95%'!H62</f>
        <v>16152862.501742279</v>
      </c>
      <c r="I62" s="37">
        <f>'[1]Annual Cost 95%'!I62</f>
        <v>17175195.571472805</v>
      </c>
      <c r="J62" s="37">
        <f>'[1]Annual Cost 95%'!J62</f>
        <v>10836730.539143555</v>
      </c>
      <c r="K62" s="37">
        <f>'[1]Annual Cost 95%'!K62</f>
        <v>7974197.9438980874</v>
      </c>
      <c r="L62" s="37">
        <f>'[1]Annual Cost 95%'!L62</f>
        <v>7156331.4881136687</v>
      </c>
      <c r="M62" s="37">
        <f>'[1]Annual Cost 95%'!M62</f>
        <v>3066999.2091915719</v>
      </c>
      <c r="N62" s="38">
        <f>'[1]Annual Cost 95%'!N62</f>
        <v>1493048809.3322175</v>
      </c>
      <c r="O62" s="38">
        <f>'[1]Annual Cost 95%'!O62</f>
        <v>2661521790.5487356</v>
      </c>
      <c r="P62" s="38">
        <f>'[1]Annual Cost 95%'!P62</f>
        <v>1947454968.6941969</v>
      </c>
      <c r="Q62" s="38">
        <f>'[1]Annual Cost 95%'!Q62</f>
        <v>649151656.23139894</v>
      </c>
      <c r="R62" s="38">
        <f>'[1]Annual Cost 95%'!R62</f>
        <v>454406159.36197931</v>
      </c>
      <c r="S62" s="38">
        <f>'[1]Annual Cost 95%'!S62</f>
        <v>259660662.49255958</v>
      </c>
    </row>
    <row r="63" spans="1:19" x14ac:dyDescent="0.35">
      <c r="A63">
        <v>2082</v>
      </c>
      <c r="B63" s="36">
        <f>'[1]Annual Cost 95%'!B63</f>
        <v>30371674.946146745</v>
      </c>
      <c r="C63" s="36">
        <f>'[1]Annual Cost 95%'!C63</f>
        <v>38965210.880521595</v>
      </c>
      <c r="D63" s="36">
        <f>'[1]Annual Cost 95%'!D63</f>
        <v>41084164.946531832</v>
      </c>
      <c r="E63" s="36">
        <f>'[1]Annual Cost 95%'!E63</f>
        <v>27016664.341630533</v>
      </c>
      <c r="F63" s="36">
        <f>'[1]Annual Cost 95%'!F63</f>
        <v>22484457.0337753</v>
      </c>
      <c r="G63" s="36">
        <f>'[1]Annual Cost 95%'!G63</f>
        <v>13478902.25323179</v>
      </c>
      <c r="H63" s="37">
        <f>'[1]Annual Cost 95%'!H63</f>
        <v>16154351.933443356</v>
      </c>
      <c r="I63" s="37">
        <f>'[1]Annual Cost 95%'!I63</f>
        <v>17176779.271003064</v>
      </c>
      <c r="J63" s="37">
        <f>'[1]Annual Cost 95%'!J63</f>
        <v>10837729.778132884</v>
      </c>
      <c r="K63" s="37">
        <f>'[1]Annual Cost 95%'!K63</f>
        <v>7974933.2329657068</v>
      </c>
      <c r="L63" s="37">
        <f>'[1]Annual Cost 95%'!L63</f>
        <v>7156991.3629179439</v>
      </c>
      <c r="M63" s="37">
        <f>'[1]Annual Cost 95%'!M63</f>
        <v>3067282.0126791182</v>
      </c>
      <c r="N63" s="38">
        <f>'[1]Annual Cost 95%'!N63</f>
        <v>1504850317.7853129</v>
      </c>
      <c r="O63" s="38">
        <f>'[1]Annual Cost 95%'!O63</f>
        <v>2682559262.1390362</v>
      </c>
      <c r="P63" s="38">
        <f>'[1]Annual Cost 95%'!P63</f>
        <v>1962848240.5895388</v>
      </c>
      <c r="Q63" s="38">
        <f>'[1]Annual Cost 95%'!Q63</f>
        <v>654282746.86317945</v>
      </c>
      <c r="R63" s="38">
        <f>'[1]Annual Cost 95%'!R63</f>
        <v>457997922.80422574</v>
      </c>
      <c r="S63" s="38">
        <f>'[1]Annual Cost 95%'!S63</f>
        <v>261713098.7452718</v>
      </c>
    </row>
    <row r="64" spans="1:19" x14ac:dyDescent="0.35">
      <c r="A64">
        <v>2083</v>
      </c>
      <c r="B64" s="36">
        <f>'[1]Annual Cost 95%'!B64</f>
        <v>31066231.232463583</v>
      </c>
      <c r="C64" s="36">
        <f>'[1]Annual Cost 95%'!C64</f>
        <v>39856288.90676529</v>
      </c>
      <c r="D64" s="36">
        <f>'[1]Annual Cost 95%'!D64</f>
        <v>42023700.388099961</v>
      </c>
      <c r="E64" s="36">
        <f>'[1]Annual Cost 95%'!E64</f>
        <v>27634496.387017023</v>
      </c>
      <c r="F64" s="36">
        <f>'[1]Annual Cost 95%'!F64</f>
        <v>22998644.051940087</v>
      </c>
      <c r="G64" s="36">
        <f>'[1]Annual Cost 95%'!G64</f>
        <v>13787145.256267751</v>
      </c>
      <c r="H64" s="37">
        <f>'[1]Annual Cost 95%'!H64</f>
        <v>16155841.50248274</v>
      </c>
      <c r="I64" s="37">
        <f>'[1]Annual Cost 95%'!I64</f>
        <v>17178363.116563931</v>
      </c>
      <c r="J64" s="37">
        <f>'[1]Annual Cost 95%'!J64</f>
        <v>10838729.109260574</v>
      </c>
      <c r="K64" s="37">
        <f>'[1]Annual Cost 95%'!K64</f>
        <v>7975668.5898332512</v>
      </c>
      <c r="L64" s="37">
        <f>'[1]Annual Cost 95%'!L64</f>
        <v>7157651.2985683037</v>
      </c>
      <c r="M64" s="37">
        <f>'[1]Annual Cost 95%'!M64</f>
        <v>3067564.8422435587</v>
      </c>
      <c r="N64" s="38">
        <f>'[1]Annual Cost 95%'!N64</f>
        <v>1516745108.9234068</v>
      </c>
      <c r="O64" s="38">
        <f>'[1]Annual Cost 95%'!O64</f>
        <v>2703763020.2547688</v>
      </c>
      <c r="P64" s="38">
        <f>'[1]Annual Cost 95%'!P64</f>
        <v>1978363185.5522699</v>
      </c>
      <c r="Q64" s="38">
        <f>'[1]Annual Cost 95%'!Q64</f>
        <v>659454395.1840899</v>
      </c>
      <c r="R64" s="38">
        <f>'[1]Annual Cost 95%'!R64</f>
        <v>461618076.62886304</v>
      </c>
      <c r="S64" s="38">
        <f>'[1]Annual Cost 95%'!S64</f>
        <v>263781758.07363597</v>
      </c>
    </row>
    <row r="65" spans="1:19" x14ac:dyDescent="0.35">
      <c r="A65">
        <v>2084</v>
      </c>
      <c r="B65" s="36">
        <f>'[1]Annual Cost 95%'!B65</f>
        <v>31776671.016668424</v>
      </c>
      <c r="C65" s="36">
        <f>'[1]Annual Cost 95%'!C65</f>
        <v>40767744.598904058</v>
      </c>
      <c r="D65" s="36">
        <f>'[1]Annual Cost 95%'!D65</f>
        <v>42984721.646578602</v>
      </c>
      <c r="E65" s="36">
        <f>'[1]Annual Cost 95%'!E65</f>
        <v>28266457.357850399</v>
      </c>
      <c r="F65" s="36">
        <f>'[1]Annual Cost 95%'!F65</f>
        <v>23524589.783657625</v>
      </c>
      <c r="G65" s="36">
        <f>'[1]Annual Cost 95%'!G65</f>
        <v>14102437.331040829</v>
      </c>
      <c r="H65" s="37">
        <f>'[1]Annual Cost 95%'!H65</f>
        <v>16157331.208873099</v>
      </c>
      <c r="I65" s="37">
        <f>'[1]Annual Cost 95%'!I65</f>
        <v>17179947.108168866</v>
      </c>
      <c r="J65" s="37">
        <f>'[1]Annual Cost 95%'!J65</f>
        <v>10839728.532535117</v>
      </c>
      <c r="K65" s="37">
        <f>'[1]Annual Cost 95%'!K65</f>
        <v>7976404.0145069724</v>
      </c>
      <c r="L65" s="37">
        <f>'[1]Annual Cost 95%'!L65</f>
        <v>7158311.2950703604</v>
      </c>
      <c r="M65" s="37">
        <f>'[1]Annual Cost 95%'!M65</f>
        <v>3067847.6978872973</v>
      </c>
      <c r="N65" s="38">
        <f>'[1]Annual Cost 95%'!N65</f>
        <v>1528733920.0809984</v>
      </c>
      <c r="O65" s="38">
        <f>'[1]Annual Cost 95%'!O65</f>
        <v>2725134379.2748232</v>
      </c>
      <c r="P65" s="38">
        <f>'[1]Annual Cost 95%'!P65</f>
        <v>1994000765.3230414</v>
      </c>
      <c r="Q65" s="38">
        <f>'[1]Annual Cost 95%'!Q65</f>
        <v>664666921.77434707</v>
      </c>
      <c r="R65" s="38">
        <f>'[1]Annual Cost 95%'!R65</f>
        <v>465266845.24204302</v>
      </c>
      <c r="S65" s="38">
        <f>'[1]Annual Cost 95%'!S65</f>
        <v>265866768.70973885</v>
      </c>
    </row>
    <row r="66" spans="1:19" x14ac:dyDescent="0.35">
      <c r="A66">
        <v>2085</v>
      </c>
      <c r="B66" s="36">
        <f>'[1]Annual Cost 95%'!B66</f>
        <v>32503357.531389244</v>
      </c>
      <c r="C66" s="36">
        <f>'[1]Annual Cost 95%'!C66</f>
        <v>41700043.964689292</v>
      </c>
      <c r="D66" s="36">
        <f>'[1]Annual Cost 95%'!D66</f>
        <v>43967720.071530409</v>
      </c>
      <c r="E66" s="36">
        <f>'[1]Annual Cost 95%'!E66</f>
        <v>28912870.36222415</v>
      </c>
      <c r="F66" s="36">
        <f>'[1]Annual Cost 95%'!F66</f>
        <v>24062563.133702885</v>
      </c>
      <c r="G66" s="36">
        <f>'[1]Annual Cost 95%'!G66</f>
        <v>14424939.679628169</v>
      </c>
      <c r="H66" s="37">
        <f>'[1]Annual Cost 95%'!H66</f>
        <v>16158821.05262709</v>
      </c>
      <c r="I66" s="37">
        <f>'[1]Annual Cost 95%'!I66</f>
        <v>17181531.245831337</v>
      </c>
      <c r="J66" s="37">
        <f>'[1]Annual Cost 95%'!J66</f>
        <v>10840728.047965011</v>
      </c>
      <c r="K66" s="37">
        <f>'[1]Annual Cost 95%'!K66</f>
        <v>7977139.5069931205</v>
      </c>
      <c r="L66" s="37">
        <f>'[1]Annual Cost 95%'!L66</f>
        <v>7158971.3524297243</v>
      </c>
      <c r="M66" s="37">
        <f>'[1]Annual Cost 95%'!M66</f>
        <v>3068130.5796127385</v>
      </c>
      <c r="N66" s="38">
        <f>'[1]Annual Cost 95%'!N66</f>
        <v>1540817494.4207003</v>
      </c>
      <c r="O66" s="38">
        <f>'[1]Annual Cost 95%'!O66</f>
        <v>2746674663.9673357</v>
      </c>
      <c r="P66" s="38">
        <f>'[1]Annual Cost 95%'!P66</f>
        <v>2009761949.2443919</v>
      </c>
      <c r="Q66" s="38">
        <f>'[1]Annual Cost 95%'!Q66</f>
        <v>669920649.74813056</v>
      </c>
      <c r="R66" s="38">
        <f>'[1]Annual Cost 95%'!R66</f>
        <v>468944454.82369149</v>
      </c>
      <c r="S66" s="38">
        <f>'[1]Annual Cost 95%'!S66</f>
        <v>267968259.89925224</v>
      </c>
    </row>
    <row r="67" spans="1:19" x14ac:dyDescent="0.35">
      <c r="A67">
        <v>2086</v>
      </c>
      <c r="B67" s="36">
        <f>'[1]Annual Cost 95%'!B67</f>
        <v>33246662.315858964</v>
      </c>
      <c r="C67" s="36">
        <f>'[1]Annual Cost 95%'!C67</f>
        <v>42653663.668795794</v>
      </c>
      <c r="D67" s="36">
        <f>'[1]Annual Cost 95%'!D67</f>
        <v>44973198.248972006</v>
      </c>
      <c r="E67" s="36">
        <f>'[1]Annual Cost 95%'!E67</f>
        <v>29574065.897246636</v>
      </c>
      <c r="F67" s="36">
        <f>'[1]Annual Cost 95%'!F67</f>
        <v>24612839.15631419</v>
      </c>
      <c r="G67" s="36">
        <f>'[1]Annual Cost 95%'!G67</f>
        <v>14754817.190565314</v>
      </c>
      <c r="H67" s="37">
        <f>'[1]Annual Cost 95%'!H67</f>
        <v>16160311.033757383</v>
      </c>
      <c r="I67" s="37">
        <f>'[1]Annual Cost 95%'!I67</f>
        <v>17183115.529564817</v>
      </c>
      <c r="J67" s="37">
        <f>'[1]Annual Cost 95%'!J67</f>
        <v>10841727.65555875</v>
      </c>
      <c r="K67" s="37">
        <f>'[1]Annual Cost 95%'!K67</f>
        <v>7977875.0672979485</v>
      </c>
      <c r="L67" s="37">
        <f>'[1]Annual Cost 95%'!L67</f>
        <v>7159631.4706520066</v>
      </c>
      <c r="M67" s="37">
        <f>'[1]Annual Cost 95%'!M67</f>
        <v>3068413.4874222879</v>
      </c>
      <c r="N67" s="38">
        <f>'[1]Annual Cost 95%'!N67</f>
        <v>1552996580.9793081</v>
      </c>
      <c r="O67" s="38">
        <f>'[1]Annual Cost 95%'!O67</f>
        <v>2768385209.5718102</v>
      </c>
      <c r="P67" s="38">
        <f>'[1]Annual Cost 95%'!P67</f>
        <v>2025647714.3208368</v>
      </c>
      <c r="Q67" s="38">
        <f>'[1]Annual Cost 95%'!Q67</f>
        <v>675215904.77361214</v>
      </c>
      <c r="R67" s="38">
        <f>'[1]Annual Cost 95%'!R67</f>
        <v>472651133.34152865</v>
      </c>
      <c r="S67" s="38">
        <f>'[1]Annual Cost 95%'!S67</f>
        <v>270086361.90944487</v>
      </c>
    </row>
    <row r="68" spans="1:19" x14ac:dyDescent="0.35">
      <c r="A68">
        <v>2087</v>
      </c>
      <c r="B68" s="36">
        <f>'[1]Annual Cost 95%'!B68</f>
        <v>34006965.405875497</v>
      </c>
      <c r="C68" s="36">
        <f>'[1]Annual Cost 95%'!C68</f>
        <v>43629091.276530184</v>
      </c>
      <c r="D68" s="36">
        <f>'[1]Annual Cost 95%'!D68</f>
        <v>46001670.258335449</v>
      </c>
      <c r="E68" s="36">
        <f>'[1]Annual Cost 95%'!E68</f>
        <v>30250382.01801715</v>
      </c>
      <c r="F68" s="36">
        <f>'[1]Annual Cost 95%'!F68</f>
        <v>25175699.195822548</v>
      </c>
      <c r="G68" s="36">
        <f>'[1]Annual Cost 95%'!G68</f>
        <v>15092238.523150168</v>
      </c>
      <c r="H68" s="37">
        <f>'[1]Annual Cost 95%'!H68</f>
        <v>16161801.152276646</v>
      </c>
      <c r="I68" s="37">
        <f>'[1]Annual Cost 95%'!I68</f>
        <v>17184699.959382765</v>
      </c>
      <c r="J68" s="37">
        <f>'[1]Annual Cost 95%'!J68</f>
        <v>10842727.35532484</v>
      </c>
      <c r="K68" s="37">
        <f>'[1]Annual Cost 95%'!K68</f>
        <v>7978610.6954277121</v>
      </c>
      <c r="L68" s="37">
        <f>'[1]Annual Cost 95%'!L68</f>
        <v>7160291.6497428194</v>
      </c>
      <c r="M68" s="37">
        <f>'[1]Annual Cost 95%'!M68</f>
        <v>3068696.4213183508</v>
      </c>
      <c r="N68" s="38">
        <f>'[1]Annual Cost 95%'!N68</f>
        <v>1565271934.7142291</v>
      </c>
      <c r="O68" s="38">
        <f>'[1]Annual Cost 95%'!O68</f>
        <v>2790267361.8818865</v>
      </c>
      <c r="P68" s="38">
        <f>'[1]Annual Cost 95%'!P68</f>
        <v>2041659045.2794292</v>
      </c>
      <c r="Q68" s="38">
        <f>'[1]Annual Cost 95%'!Q68</f>
        <v>680553015.09314299</v>
      </c>
      <c r="R68" s="38">
        <f>'[1]Annual Cost 95%'!R68</f>
        <v>476387110.56520021</v>
      </c>
      <c r="S68" s="38">
        <f>'[1]Annual Cost 95%'!S68</f>
        <v>272221206.03725725</v>
      </c>
    </row>
    <row r="69" spans="1:19" x14ac:dyDescent="0.35">
      <c r="A69">
        <v>2088</v>
      </c>
      <c r="B69" s="36">
        <f>'[1]Annual Cost 95%'!B69</f>
        <v>34784655.52810587</v>
      </c>
      <c r="C69" s="36">
        <f>'[1]Annual Cost 95%'!C69</f>
        <v>44626825.503112562</v>
      </c>
      <c r="D69" s="36">
        <f>'[1]Annual Cost 95%'!D69</f>
        <v>47053661.935305998</v>
      </c>
      <c r="E69" s="36">
        <f>'[1]Annual Cost 95%'!E69</f>
        <v>30942164.510466263</v>
      </c>
      <c r="F69" s="36">
        <f>'[1]Annual Cost 95%'!F69</f>
        <v>25751431.030496974</v>
      </c>
      <c r="G69" s="36">
        <f>'[1]Annual Cost 95%'!G69</f>
        <v>15437376.193674888</v>
      </c>
      <c r="H69" s="37">
        <f>'[1]Annual Cost 95%'!H69</f>
        <v>16163291.408197548</v>
      </c>
      <c r="I69" s="37">
        <f>'[1]Annual Cost 95%'!I69</f>
        <v>17186284.53529866</v>
      </c>
      <c r="J69" s="37">
        <f>'[1]Annual Cost 95%'!J69</f>
        <v>10843727.147271773</v>
      </c>
      <c r="K69" s="37">
        <f>'[1]Annual Cost 95%'!K69</f>
        <v>7979346.3913886631</v>
      </c>
      <c r="L69" s="37">
        <f>'[1]Annual Cost 95%'!L69</f>
        <v>7160951.8897077758</v>
      </c>
      <c r="M69" s="37">
        <f>'[1]Annual Cost 95%'!M69</f>
        <v>3068979.3813033318</v>
      </c>
      <c r="N69" s="38">
        <f>'[1]Annual Cost 95%'!N69</f>
        <v>1577644316.5502822</v>
      </c>
      <c r="O69" s="38">
        <f>'[1]Annual Cost 95%'!O69</f>
        <v>2812322477.328764</v>
      </c>
      <c r="P69" s="38">
        <f>'[1]Annual Cost 95%'!P69</f>
        <v>2057796934.6308031</v>
      </c>
      <c r="Q69" s="38">
        <f>'[1]Annual Cost 95%'!Q69</f>
        <v>685932311.54360092</v>
      </c>
      <c r="R69" s="38">
        <f>'[1]Annual Cost 95%'!R69</f>
        <v>480152618.08052075</v>
      </c>
      <c r="S69" s="38">
        <f>'[1]Annual Cost 95%'!S69</f>
        <v>274372924.6174404</v>
      </c>
    </row>
    <row r="70" spans="1:19" x14ac:dyDescent="0.35">
      <c r="A70">
        <v>2089</v>
      </c>
      <c r="B70" s="36">
        <f>'[1]Annual Cost 95%'!B70</f>
        <v>35580130.298833877</v>
      </c>
      <c r="C70" s="36">
        <f>'[1]Annual Cost 95%'!C70</f>
        <v>45647376.468658954</v>
      </c>
      <c r="D70" s="36">
        <f>'[1]Annual Cost 95%'!D70</f>
        <v>48129711.140670627</v>
      </c>
      <c r="E70" s="36">
        <f>'[1]Annual Cost 95%'!E70</f>
        <v>31649767.068148736</v>
      </c>
      <c r="F70" s="36">
        <f>'[1]Annual Cost 95%'!F70</f>
        <v>26340329.019679334</v>
      </c>
      <c r="G70" s="36">
        <f>'[1]Annual Cost 95%'!G70</f>
        <v>15790406.663629759</v>
      </c>
      <c r="H70" s="37">
        <f>'[1]Annual Cost 95%'!H70</f>
        <v>16164781.801532755</v>
      </c>
      <c r="I70" s="37">
        <f>'[1]Annual Cost 95%'!I70</f>
        <v>17187869.25732597</v>
      </c>
      <c r="J70" s="37">
        <f>'[1]Annual Cost 95%'!J70</f>
        <v>10844727.031408051</v>
      </c>
      <c r="K70" s="37">
        <f>'[1]Annual Cost 95%'!K70</f>
        <v>7980082.1551870564</v>
      </c>
      <c r="L70" s="37">
        <f>'[1]Annual Cost 95%'!L70</f>
        <v>7161612.190552488</v>
      </c>
      <c r="M70" s="37">
        <f>'[1]Annual Cost 95%'!M70</f>
        <v>3069262.367379637</v>
      </c>
      <c r="N70" s="38">
        <f>'[1]Annual Cost 95%'!N70</f>
        <v>1590114493.4268663</v>
      </c>
      <c r="O70" s="38">
        <f>'[1]Annual Cost 95%'!O70</f>
        <v>2834551923.0652833</v>
      </c>
      <c r="P70" s="38">
        <f>'[1]Annual Cost 95%'!P70</f>
        <v>2074062382.7306952</v>
      </c>
      <c r="Q70" s="38">
        <f>'[1]Annual Cost 95%'!Q70</f>
        <v>691354127.57689834</v>
      </c>
      <c r="R70" s="38">
        <f>'[1]Annual Cost 95%'!R70</f>
        <v>483947889.30382895</v>
      </c>
      <c r="S70" s="38">
        <f>'[1]Annual Cost 95%'!S70</f>
        <v>276541651.03075933</v>
      </c>
    </row>
    <row r="71" spans="1:19" x14ac:dyDescent="0.35">
      <c r="A71">
        <v>2090</v>
      </c>
      <c r="B71" s="36">
        <f>'[1]Annual Cost 95%'!B71</f>
        <v>34687055.977499776</v>
      </c>
      <c r="C71" s="36">
        <f>'[1]Annual Cost 95%'!C71</f>
        <v>44501610.575784594</v>
      </c>
      <c r="D71" s="36">
        <f>'[1]Annual Cost 95%'!D71</f>
        <v>46921637.737005509</v>
      </c>
      <c r="E71" s="36">
        <f>'[1]Annual Cost 95%'!E71</f>
        <v>30855346.305566665</v>
      </c>
      <c r="F71" s="36">
        <f>'[1]Annual Cost 95%'!F71</f>
        <v>25679177.099621926</v>
      </c>
      <c r="G71" s="36">
        <f>'[1]Annual Cost 95%'!G71</f>
        <v>15394061.664433042</v>
      </c>
      <c r="H71" s="37">
        <f>'[1]Annual Cost 95%'!H71</f>
        <v>15408131.285745913</v>
      </c>
      <c r="I71" s="37">
        <f>'[1]Annual Cost 95%'!I71</f>
        <v>16383329.468388062</v>
      </c>
      <c r="J71" s="37">
        <f>'[1]Annual Cost 95%'!J71</f>
        <v>10337100.736006752</v>
      </c>
      <c r="K71" s="37">
        <f>'[1]Annual Cost 95%'!K71</f>
        <v>7606545.8246087423</v>
      </c>
      <c r="L71" s="37">
        <f>'[1]Annual Cost 95%'!L71</f>
        <v>6826387.2784950258</v>
      </c>
      <c r="M71" s="37">
        <f>'[1]Annual Cost 95%'!M71</f>
        <v>2925594.547926439</v>
      </c>
      <c r="N71" s="38">
        <f>'[1]Annual Cost 95%'!N71</f>
        <v>1527523057.7775562</v>
      </c>
      <c r="O71" s="38">
        <f>'[1]Annual Cost 95%'!O71</f>
        <v>2722975885.6034698</v>
      </c>
      <c r="P71" s="38">
        <f>'[1]Annual Cost 95%'!P71</f>
        <v>1992421379.709856</v>
      </c>
      <c r="Q71" s="38">
        <f>'[1]Annual Cost 95%'!Q71</f>
        <v>664140459.90328526</v>
      </c>
      <c r="R71" s="38">
        <f>'[1]Annual Cost 95%'!R71</f>
        <v>464898321.93229973</v>
      </c>
      <c r="S71" s="38">
        <f>'[1]Annual Cost 95%'!S71</f>
        <v>265656183.96131411</v>
      </c>
    </row>
    <row r="72" spans="1:19" x14ac:dyDescent="0.35">
      <c r="A72">
        <v>2091</v>
      </c>
      <c r="B72" s="36">
        <f>'[1]Annual Cost 95%'!B72</f>
        <v>35480298.787641637</v>
      </c>
      <c r="C72" s="36">
        <f>'[1]Annual Cost 95%'!C72</f>
        <v>45519298.057013102</v>
      </c>
      <c r="D72" s="36">
        <f>'[1]Annual Cost 95%'!D72</f>
        <v>47994667.739871815</v>
      </c>
      <c r="E72" s="36">
        <f>'[1]Annual Cost 95%'!E72</f>
        <v>31560963.456448663</v>
      </c>
      <c r="F72" s="36">
        <f>'[1]Annual Cost 95%'!F72</f>
        <v>26266422.745889734</v>
      </c>
      <c r="G72" s="36">
        <f>'[1]Annual Cost 95%'!G72</f>
        <v>15746101.593740184</v>
      </c>
      <c r="H72" s="37">
        <f>'[1]Annual Cost 95%'!H72</f>
        <v>15409552.046876574</v>
      </c>
      <c r="I72" s="37">
        <f>'[1]Annual Cost 95%'!I72</f>
        <v>16384840.151109271</v>
      </c>
      <c r="J72" s="37">
        <f>'[1]Annual Cost 95%'!J72</f>
        <v>10338053.904866563</v>
      </c>
      <c r="K72" s="37">
        <f>'[1]Annual Cost 95%'!K72</f>
        <v>7607247.2130150171</v>
      </c>
      <c r="L72" s="37">
        <f>'[1]Annual Cost 95%'!L72</f>
        <v>6827016.7296288628</v>
      </c>
      <c r="M72" s="37">
        <f>'[1]Annual Cost 95%'!M72</f>
        <v>2925864.3126980835</v>
      </c>
      <c r="N72" s="38">
        <f>'[1]Annual Cost 95%'!N72</f>
        <v>1539597061.0961235</v>
      </c>
      <c r="O72" s="38">
        <f>'[1]Annual Cost 95%'!O72</f>
        <v>2744499108.910481</v>
      </c>
      <c r="P72" s="38">
        <f>'[1]Annual Cost 95%'!P72</f>
        <v>2008170079.6905959</v>
      </c>
      <c r="Q72" s="38">
        <f>'[1]Annual Cost 95%'!Q72</f>
        <v>669390026.56353188</v>
      </c>
      <c r="R72" s="38">
        <f>'[1]Annual Cost 95%'!R72</f>
        <v>468573018.59447241</v>
      </c>
      <c r="S72" s="38">
        <f>'[1]Annual Cost 95%'!S72</f>
        <v>267756010.62541276</v>
      </c>
    </row>
    <row r="73" spans="1:19" x14ac:dyDescent="0.35">
      <c r="A73">
        <v>2092</v>
      </c>
      <c r="B73" s="36">
        <f>'[1]Annual Cost 95%'!B73</f>
        <v>36291681.913763322</v>
      </c>
      <c r="C73" s="36">
        <f>'[1]Annual Cost 95%'!C73</f>
        <v>46560258.579285495</v>
      </c>
      <c r="D73" s="36">
        <f>'[1]Annual Cost 95%'!D73</f>
        <v>49092236.387222469</v>
      </c>
      <c r="E73" s="36">
        <f>'[1]Annual Cost 95%'!E73</f>
        <v>32282717.051196441</v>
      </c>
      <c r="F73" s="36">
        <f>'[1]Annual Cost 95%'!F73</f>
        <v>26867097.850886796</v>
      </c>
      <c r="G73" s="36">
        <f>'[1]Annual Cost 95%'!G73</f>
        <v>16106192.167154651</v>
      </c>
      <c r="H73" s="37">
        <f>'[1]Annual Cost 95%'!H73</f>
        <v>15410972.939013528</v>
      </c>
      <c r="I73" s="37">
        <f>'[1]Annual Cost 95%'!I73</f>
        <v>16386350.973128309</v>
      </c>
      <c r="J73" s="37">
        <f>'[1]Annual Cost 95%'!J73</f>
        <v>10339007.16161667</v>
      </c>
      <c r="K73" s="37">
        <f>'[1]Annual Cost 95%'!K73</f>
        <v>7607948.6660952857</v>
      </c>
      <c r="L73" s="37">
        <f>'[1]Annual Cost 95%'!L73</f>
        <v>6827646.2388034621</v>
      </c>
      <c r="M73" s="37">
        <f>'[1]Annual Cost 95%'!M73</f>
        <v>2926134.1023443402</v>
      </c>
      <c r="N73" s="38">
        <f>'[1]Annual Cost 95%'!N73</f>
        <v>1551766500.9813561</v>
      </c>
      <c r="O73" s="38">
        <f>'[1]Annual Cost 95%'!O73</f>
        <v>2766192458.2711129</v>
      </c>
      <c r="P73" s="38">
        <f>'[1]Annual Cost 95%'!P73</f>
        <v>2024043262.1495948</v>
      </c>
      <c r="Q73" s="38">
        <f>'[1]Annual Cost 95%'!Q73</f>
        <v>674681087.38319826</v>
      </c>
      <c r="R73" s="38">
        <f>'[1]Annual Cost 95%'!R73</f>
        <v>472276761.16823882</v>
      </c>
      <c r="S73" s="38">
        <f>'[1]Annual Cost 95%'!S73</f>
        <v>269872434.95327932</v>
      </c>
    </row>
    <row r="74" spans="1:19" x14ac:dyDescent="0.35">
      <c r="A74">
        <v>2093</v>
      </c>
      <c r="B74" s="36">
        <f>'[1]Annual Cost 95%'!B74</f>
        <v>37121620.19865904</v>
      </c>
      <c r="C74" s="36">
        <f>'[1]Annual Cost 95%'!C74</f>
        <v>47625024.3633959</v>
      </c>
      <c r="D74" s="36">
        <f>'[1]Annual Cost 95%'!D74</f>
        <v>50214904.842372105</v>
      </c>
      <c r="E74" s="36">
        <f>'[1]Annual Cost 95%'!E74</f>
        <v>33020976.106946707</v>
      </c>
      <c r="F74" s="36">
        <f>'[1]Annual Cost 95%'!F74</f>
        <v>27481509.52691425</v>
      </c>
      <c r="G74" s="36">
        <f>'[1]Annual Cost 95%'!G74</f>
        <v>16474517.491265351</v>
      </c>
      <c r="H74" s="37">
        <f>'[1]Annual Cost 95%'!H74</f>
        <v>15412393.962168856</v>
      </c>
      <c r="I74" s="37">
        <f>'[1]Annual Cost 95%'!I74</f>
        <v>16387861.934458027</v>
      </c>
      <c r="J74" s="37">
        <f>'[1]Annual Cost 95%'!J74</f>
        <v>10339960.506265182</v>
      </c>
      <c r="K74" s="37">
        <f>'[1]Annual Cost 95%'!K74</f>
        <v>7608650.1838555112</v>
      </c>
      <c r="L74" s="37">
        <f>'[1]Annual Cost 95%'!L74</f>
        <v>6828275.8060241779</v>
      </c>
      <c r="M74" s="37">
        <f>'[1]Annual Cost 95%'!M74</f>
        <v>2926403.9168675039</v>
      </c>
      <c r="N74" s="38">
        <f>'[1]Annual Cost 95%'!N74</f>
        <v>1564032131.7926841</v>
      </c>
      <c r="O74" s="38">
        <f>'[1]Annual Cost 95%'!O74</f>
        <v>2788057278.4130454</v>
      </c>
      <c r="P74" s="38">
        <f>'[1]Annual Cost 95%'!P74</f>
        <v>2040041911.0339358</v>
      </c>
      <c r="Q74" s="38">
        <f>'[1]Annual Cost 95%'!Q74</f>
        <v>680013970.34464526</v>
      </c>
      <c r="R74" s="38">
        <f>'[1]Annual Cost 95%'!R74</f>
        <v>476009779.24125171</v>
      </c>
      <c r="S74" s="38">
        <f>'[1]Annual Cost 95%'!S74</f>
        <v>272005588.13785809</v>
      </c>
    </row>
    <row r="75" spans="1:19" x14ac:dyDescent="0.35">
      <c r="A75">
        <v>2094</v>
      </c>
      <c r="B75" s="36">
        <f>'[1]Annual Cost 95%'!B75</f>
        <v>37970537.971977822</v>
      </c>
      <c r="C75" s="36">
        <f>'[1]Annual Cost 95%'!C75</f>
        <v>48714139.801258363</v>
      </c>
      <c r="D75" s="36">
        <f>'[1]Annual Cost 95%'!D75</f>
        <v>51363247.101628907</v>
      </c>
      <c r="E75" s="36">
        <f>'[1]Annual Cost 95%'!E75</f>
        <v>33776118.079724461</v>
      </c>
      <c r="F75" s="36">
        <f>'[1]Annual Cost 95%'!F75</f>
        <v>28109971.909487452</v>
      </c>
      <c r="G75" s="36">
        <f>'[1]Annual Cost 95%'!G75</f>
        <v>16851265.88291264</v>
      </c>
      <c r="H75" s="37">
        <f>'[1]Annual Cost 95%'!H75</f>
        <v>15413815.116354642</v>
      </c>
      <c r="I75" s="37">
        <f>'[1]Annual Cost 95%'!I75</f>
        <v>16389373.035111267</v>
      </c>
      <c r="J75" s="37">
        <f>'[1]Annual Cost 95%'!J75</f>
        <v>10340913.938820204</v>
      </c>
      <c r="K75" s="37">
        <f>'[1]Annual Cost 95%'!K75</f>
        <v>7609351.766301658</v>
      </c>
      <c r="L75" s="37">
        <f>'[1]Annual Cost 95%'!L75</f>
        <v>6828905.4312963607</v>
      </c>
      <c r="M75" s="37">
        <f>'[1]Annual Cost 95%'!M75</f>
        <v>2926673.7562698685</v>
      </c>
      <c r="N75" s="38">
        <f>'[1]Annual Cost 95%'!N75</f>
        <v>1576394713.8522213</v>
      </c>
      <c r="O75" s="38">
        <f>'[1]Annual Cost 95%'!O75</f>
        <v>2810094924.69309</v>
      </c>
      <c r="P75" s="38">
        <f>'[1]Annual Cost 95%'!P75</f>
        <v>2056167018.0681148</v>
      </c>
      <c r="Q75" s="38">
        <f>'[1]Annual Cost 95%'!Q75</f>
        <v>685389006.02270484</v>
      </c>
      <c r="R75" s="38">
        <f>'[1]Annual Cost 95%'!R75</f>
        <v>479772304.21589351</v>
      </c>
      <c r="S75" s="38">
        <f>'[1]Annual Cost 95%'!S75</f>
        <v>274155602.40908194</v>
      </c>
    </row>
    <row r="76" spans="1:19" x14ac:dyDescent="0.35">
      <c r="A76">
        <v>2095</v>
      </c>
      <c r="B76" s="36">
        <f>'[1]Annual Cost 95%'!B76</f>
        <v>38838869.267174147</v>
      </c>
      <c r="C76" s="36">
        <f>'[1]Annual Cost 95%'!C76</f>
        <v>49828161.734242789</v>
      </c>
      <c r="D76" s="36">
        <f>'[1]Annual Cost 95%'!D76</f>
        <v>52537850.287766568</v>
      </c>
      <c r="E76" s="36">
        <f>'[1]Annual Cost 95%'!E76</f>
        <v>34548529.057428166</v>
      </c>
      <c r="F76" s="36">
        <f>'[1]Annual Cost 95%'!F76</f>
        <v>28752806.317946747</v>
      </c>
      <c r="G76" s="36">
        <f>'[1]Annual Cost 95%'!G76</f>
        <v>17236629.965470698</v>
      </c>
      <c r="H76" s="37">
        <f>'[1]Annual Cost 95%'!H76</f>
        <v>15415236.401582964</v>
      </c>
      <c r="I76" s="37">
        <f>'[1]Annual Cost 95%'!I76</f>
        <v>16390884.275100876</v>
      </c>
      <c r="J76" s="37">
        <f>'[1]Annual Cost 95%'!J76</f>
        <v>10341867.459289838</v>
      </c>
      <c r="K76" s="37">
        <f>'[1]Annual Cost 95%'!K76</f>
        <v>7610053.4134396911</v>
      </c>
      <c r="L76" s="37">
        <f>'[1]Annual Cost 95%'!L76</f>
        <v>6829535.1146253645</v>
      </c>
      <c r="M76" s="37">
        <f>'[1]Annual Cost 95%'!M76</f>
        <v>2926943.6205537273</v>
      </c>
      <c r="N76" s="38">
        <f>'[1]Annual Cost 95%'!N76</f>
        <v>1588855013.4918981</v>
      </c>
      <c r="O76" s="38">
        <f>'[1]Annual Cost 95%'!O76</f>
        <v>2832306763.1812096</v>
      </c>
      <c r="P76" s="38">
        <f>'[1]Annual Cost 95%'!P76</f>
        <v>2072419582.8155191</v>
      </c>
      <c r="Q76" s="38">
        <f>'[1]Annual Cost 95%'!Q76</f>
        <v>690806527.60517299</v>
      </c>
      <c r="R76" s="38">
        <f>'[1]Annual Cost 95%'!R76</f>
        <v>483564569.32362115</v>
      </c>
      <c r="S76" s="38">
        <f>'[1]Annual Cost 95%'!S76</f>
        <v>276322611.0420692</v>
      </c>
    </row>
    <row r="77" spans="1:19" x14ac:dyDescent="0.35">
      <c r="A77">
        <v>2096</v>
      </c>
      <c r="B77" s="36">
        <f>'[1]Annual Cost 95%'!B77</f>
        <v>39727058.04341995</v>
      </c>
      <c r="C77" s="36">
        <f>'[1]Annual Cost 95%'!C77</f>
        <v>50967659.737875983</v>
      </c>
      <c r="D77" s="36">
        <f>'[1]Annual Cost 95%'!D77</f>
        <v>53739314.950207606</v>
      </c>
      <c r="E77" s="36">
        <f>'[1]Annual Cost 95%'!E77</f>
        <v>35338603.957228214</v>
      </c>
      <c r="F77" s="36">
        <f>'[1]Annual Cost 95%'!F77</f>
        <v>29410341.419741124</v>
      </c>
      <c r="G77" s="36">
        <f>'[1]Annual Cost 95%'!G77</f>
        <v>17630806.767331723</v>
      </c>
      <c r="H77" s="37">
        <f>'[1]Annual Cost 95%'!H77</f>
        <v>15416657.817865908</v>
      </c>
      <c r="I77" s="37">
        <f>'[1]Annual Cost 95%'!I77</f>
        <v>16392395.654439703</v>
      </c>
      <c r="J77" s="37">
        <f>'[1]Annual Cost 95%'!J77</f>
        <v>10342821.067682192</v>
      </c>
      <c r="K77" s="37">
        <f>'[1]Annual Cost 95%'!K77</f>
        <v>7610755.1252755746</v>
      </c>
      <c r="L77" s="37">
        <f>'[1]Annual Cost 95%'!L77</f>
        <v>6830164.8560165428</v>
      </c>
      <c r="M77" s="37">
        <f>'[1]Annual Cost 95%'!M77</f>
        <v>2927213.5097213746</v>
      </c>
      <c r="N77" s="38">
        <f>'[1]Annual Cost 95%'!N77</f>
        <v>1601413803.1009624</v>
      </c>
      <c r="O77" s="38">
        <f>'[1]Annual Cost 95%'!O77</f>
        <v>2854694170.745194</v>
      </c>
      <c r="P77" s="38">
        <f>'[1]Annual Cost 95%'!P77</f>
        <v>2088800612.7403858</v>
      </c>
      <c r="Q77" s="38">
        <f>'[1]Annual Cost 95%'!Q77</f>
        <v>696266870.91346192</v>
      </c>
      <c r="R77" s="38">
        <f>'[1]Annual Cost 95%'!R77</f>
        <v>487386809.63942337</v>
      </c>
      <c r="S77" s="38">
        <f>'[1]Annual Cost 95%'!S77</f>
        <v>278506748.36538476</v>
      </c>
    </row>
    <row r="78" spans="1:19" x14ac:dyDescent="0.35">
      <c r="A78">
        <v>2097</v>
      </c>
      <c r="B78" s="36">
        <f>'[1]Annual Cost 95%'!B78</f>
        <v>40635558.41259145</v>
      </c>
      <c r="C78" s="36">
        <f>'[1]Annual Cost 95%'!C78</f>
        <v>52133216.413053371</v>
      </c>
      <c r="D78" s="36">
        <f>'[1]Annual Cost 95%'!D78</f>
        <v>54968255.372071378</v>
      </c>
      <c r="E78" s="36">
        <f>'[1]Annual Cost 95%'!E78</f>
        <v>36146746.727479607</v>
      </c>
      <c r="F78" s="36">
        <f>'[1]Annual Cost 95%'!F78</f>
        <v>30082913.398468863</v>
      </c>
      <c r="G78" s="36">
        <f>'[1]Annual Cost 95%'!G78</f>
        <v>18033997.82264233</v>
      </c>
      <c r="H78" s="37">
        <f>'[1]Annual Cost 95%'!H78</f>
        <v>15418079.365215557</v>
      </c>
      <c r="I78" s="37">
        <f>'[1]Annual Cost 95%'!I78</f>
        <v>16393907.173140595</v>
      </c>
      <c r="J78" s="37">
        <f>'[1]Annual Cost 95%'!J78</f>
        <v>10343774.764005374</v>
      </c>
      <c r="K78" s="37">
        <f>'[1]Annual Cost 95%'!K78</f>
        <v>7611456.9018152747</v>
      </c>
      <c r="L78" s="37">
        <f>'[1]Annual Cost 95%'!L78</f>
        <v>6830794.6554752477</v>
      </c>
      <c r="M78" s="37">
        <f>'[1]Annual Cost 95%'!M78</f>
        <v>2927483.4237751053</v>
      </c>
      <c r="N78" s="38">
        <f>'[1]Annual Cost 95%'!N78</f>
        <v>1614071861.173861</v>
      </c>
      <c r="O78" s="38">
        <f>'[1]Annual Cost 95%'!O78</f>
        <v>2877258535.136013</v>
      </c>
      <c r="P78" s="38">
        <f>'[1]Annual Cost 95%'!P78</f>
        <v>2105311123.2702537</v>
      </c>
      <c r="Q78" s="38">
        <f>'[1]Annual Cost 95%'!Q78</f>
        <v>701770374.42341781</v>
      </c>
      <c r="R78" s="38">
        <f>'[1]Annual Cost 95%'!R78</f>
        <v>491239262.09639251</v>
      </c>
      <c r="S78" s="38">
        <f>'[1]Annual Cost 95%'!S78</f>
        <v>280708149.7693671</v>
      </c>
    </row>
    <row r="79" spans="1:19" x14ac:dyDescent="0.35">
      <c r="A79">
        <v>2098</v>
      </c>
      <c r="B79" s="36">
        <f>'[1]Annual Cost 95%'!B79</f>
        <v>41564834.871446788</v>
      </c>
      <c r="C79" s="36">
        <f>'[1]Annual Cost 95%'!C79</f>
        <v>53325427.683910407</v>
      </c>
      <c r="D79" s="36">
        <f>'[1]Annual Cost 95%'!D79</f>
        <v>56225299.884243898</v>
      </c>
      <c r="E79" s="36">
        <f>'[1]Annual Cost 95%'!E79</f>
        <v>36973370.554252081</v>
      </c>
      <c r="F79" s="36">
        <f>'[1]Annual Cost 95%'!F79</f>
        <v>30770866.125760991</v>
      </c>
      <c r="G79" s="36">
        <f>'[1]Annual Cost 95%'!G79</f>
        <v>18446409.274343632</v>
      </c>
      <c r="H79" s="37">
        <f>'[1]Annual Cost 95%'!H79</f>
        <v>15419501.043643998</v>
      </c>
      <c r="I79" s="37">
        <f>'[1]Annual Cost 95%'!I79</f>
        <v>16395418.831216404</v>
      </c>
      <c r="J79" s="37">
        <f>'[1]Annual Cost 95%'!J79</f>
        <v>10344728.548267493</v>
      </c>
      <c r="K79" s="37">
        <f>'[1]Annual Cost 95%'!K79</f>
        <v>7612158.7430647584</v>
      </c>
      <c r="L79" s="37">
        <f>'[1]Annual Cost 95%'!L79</f>
        <v>6831424.5130068352</v>
      </c>
      <c r="M79" s="37">
        <f>'[1]Annual Cost 95%'!M79</f>
        <v>2927753.3627172145</v>
      </c>
      <c r="N79" s="38">
        <f>'[1]Annual Cost 95%'!N79</f>
        <v>1626829972.3584957</v>
      </c>
      <c r="O79" s="38">
        <f>'[1]Annual Cost 95%'!O79</f>
        <v>2900001255.0738401</v>
      </c>
      <c r="P79" s="38">
        <f>'[1]Annual Cost 95%'!P79</f>
        <v>2121952137.8589075</v>
      </c>
      <c r="Q79" s="38">
        <f>'[1]Annual Cost 95%'!Q79</f>
        <v>707317379.28630245</v>
      </c>
      <c r="R79" s="38">
        <f>'[1]Annual Cost 95%'!R79</f>
        <v>495122165.50041175</v>
      </c>
      <c r="S79" s="38">
        <f>'[1]Annual Cost 95%'!S79</f>
        <v>282926951.71452099</v>
      </c>
    </row>
    <row r="80" spans="1:19" x14ac:dyDescent="0.35">
      <c r="A80">
        <v>2099</v>
      </c>
      <c r="B80" s="36">
        <f>'[1]Annual Cost 95%'!B80</f>
        <v>42515362.539113246</v>
      </c>
      <c r="C80" s="36">
        <f>'[1]Annual Cost 95%'!C80</f>
        <v>54544903.102505744</v>
      </c>
      <c r="D80" s="36">
        <f>'[1]Annual Cost 95%'!D80</f>
        <v>57511091.186629921</v>
      </c>
      <c r="E80" s="36">
        <f>'[1]Annual Cost 95%'!E80</f>
        <v>37818898.072583288</v>
      </c>
      <c r="F80" s="36">
        <f>'[1]Annual Cost 95%'!F80</f>
        <v>31474551.337095458</v>
      </c>
      <c r="G80" s="36">
        <f>'[1]Annual Cost 95%'!G80</f>
        <v>18868251.979567699</v>
      </c>
      <c r="H80" s="37">
        <f>'[1]Annual Cost 95%'!H80</f>
        <v>15420922.853163317</v>
      </c>
      <c r="I80" s="37">
        <f>'[1]Annual Cost 95%'!I80</f>
        <v>16396930.628679983</v>
      </c>
      <c r="J80" s="37">
        <f>'[1]Annual Cost 95%'!J80</f>
        <v>10345682.420476655</v>
      </c>
      <c r="K80" s="37">
        <f>'[1]Annual Cost 95%'!K80</f>
        <v>7612860.6490299907</v>
      </c>
      <c r="L80" s="37">
        <f>'[1]Annual Cost 95%'!L80</f>
        <v>6832054.4286166597</v>
      </c>
      <c r="M80" s="37">
        <f>'[1]Annual Cost 95%'!M80</f>
        <v>2928023.3265499962</v>
      </c>
      <c r="N80" s="38">
        <f>'[1]Annual Cost 95%'!N80</f>
        <v>1639688927.5048614</v>
      </c>
      <c r="O80" s="38">
        <f>'[1]Annual Cost 95%'!O80</f>
        <v>2922923740.3347526</v>
      </c>
      <c r="P80" s="38">
        <f>'[1]Annual Cost 95%'!P80</f>
        <v>2138724688.049819</v>
      </c>
      <c r="Q80" s="38">
        <f>'[1]Annual Cost 95%'!Q80</f>
        <v>712908229.34993958</v>
      </c>
      <c r="R80" s="38">
        <f>'[1]Annual Cost 95%'!R80</f>
        <v>499035760.54495782</v>
      </c>
      <c r="S80" s="38">
        <f>'[1]Annual Cost 95%'!S80</f>
        <v>285163291.73997587</v>
      </c>
    </row>
    <row r="81" spans="1:19" x14ac:dyDescent="0.35">
      <c r="A81">
        <v>2100</v>
      </c>
      <c r="B81" s="36">
        <f>'[1]Annual Cost 95%'!B81</f>
        <v>41370526.598919287</v>
      </c>
      <c r="C81" s="36">
        <f>'[1]Annual Cost 95%'!C81</f>
        <v>53076140.714117378</v>
      </c>
      <c r="D81" s="36">
        <f>'[1]Annual Cost 95%'!D81</f>
        <v>55962456.523344301</v>
      </c>
      <c r="E81" s="36">
        <f>'[1]Annual Cost 95%'!E81</f>
        <v>36800526.567643322</v>
      </c>
      <c r="F81" s="36">
        <f>'[1]Annual Cost 95%'!F81</f>
        <v>30627017.753463499</v>
      </c>
      <c r="G81" s="36">
        <f>'[1]Annual Cost 95%'!G81</f>
        <v>18360175.564249061</v>
      </c>
      <c r="H81" s="37">
        <f>'[1]Annual Cost 95%'!H81</f>
        <v>14671541.393608673</v>
      </c>
      <c r="I81" s="37">
        <f>'[1]Annual Cost 95%'!I81</f>
        <v>15600119.962824412</v>
      </c>
      <c r="J81" s="37">
        <f>'[1]Annual Cost 95%'!J81</f>
        <v>9842932.8336868305</v>
      </c>
      <c r="K81" s="37">
        <f>'[1]Annual Cost 95%'!K81</f>
        <v>7242912.8398827631</v>
      </c>
      <c r="L81" s="37">
        <f>'[1]Annual Cost 95%'!L81</f>
        <v>6500049.9845101722</v>
      </c>
      <c r="M81" s="37">
        <f>'[1]Annual Cost 95%'!M81</f>
        <v>2785735.707647216</v>
      </c>
      <c r="N81" s="38">
        <f>'[1]Annual Cost 95%'!N81</f>
        <v>1572193866.789237</v>
      </c>
      <c r="O81" s="38">
        <f>'[1]Annual Cost 95%'!O81</f>
        <v>2802606458.1895094</v>
      </c>
      <c r="P81" s="38">
        <f>'[1]Annual Cost 95%'!P81</f>
        <v>2050687652.3337874</v>
      </c>
      <c r="Q81" s="38">
        <f>'[1]Annual Cost 95%'!Q81</f>
        <v>683562550.77792919</v>
      </c>
      <c r="R81" s="38">
        <f>'[1]Annual Cost 95%'!R81</f>
        <v>478493785.54455048</v>
      </c>
      <c r="S81" s="38">
        <f>'[1]Annual Cost 95%'!S81</f>
        <v>273425020.31117165</v>
      </c>
    </row>
    <row r="82" spans="1:19" x14ac:dyDescent="0.35">
      <c r="A82">
        <v>2101</v>
      </c>
      <c r="B82" s="36">
        <f>'[1]Annual Cost 95%'!B82</f>
        <v>42316610.71737726</v>
      </c>
      <c r="C82" s="36">
        <f>'[1]Annual Cost 95%'!C82</f>
        <v>54289915.300201051</v>
      </c>
      <c r="D82" s="36">
        <f>'[1]Annual Cost 95%'!D82</f>
        <v>57242236.978157602</v>
      </c>
      <c r="E82" s="36">
        <f>'[1]Annual Cost 95%'!E82</f>
        <v>37642101.393946052</v>
      </c>
      <c r="F82" s="36">
        <f>'[1]Annual Cost 95%'!F82</f>
        <v>31327413.360538978</v>
      </c>
      <c r="G82" s="36">
        <f>'[1]Annual Cost 95%'!G82</f>
        <v>18780046.229223628</v>
      </c>
      <c r="H82" s="37">
        <f>'[1]Annual Cost 95%'!H82</f>
        <v>14672894.234868417</v>
      </c>
      <c r="I82" s="37">
        <f>'[1]Annual Cost 95%'!I82</f>
        <v>15601558.426948696</v>
      </c>
      <c r="J82" s="37">
        <f>'[1]Annual Cost 95%'!J82</f>
        <v>9843840.4360509627</v>
      </c>
      <c r="K82" s="37">
        <f>'[1]Annual Cost 95%'!K82</f>
        <v>7243580.6982261809</v>
      </c>
      <c r="L82" s="37">
        <f>'[1]Annual Cost 95%'!L82</f>
        <v>6500649.3445619578</v>
      </c>
      <c r="M82" s="37">
        <f>'[1]Annual Cost 95%'!M82</f>
        <v>2785992.5762408385</v>
      </c>
      <c r="N82" s="38">
        <f>'[1]Annual Cost 95%'!N82</f>
        <v>1584620961.6657376</v>
      </c>
      <c r="O82" s="38">
        <f>'[1]Annual Cost 95%'!O82</f>
        <v>2824759105.578054</v>
      </c>
      <c r="P82" s="38">
        <f>'[1]Annual Cost 95%'!P82</f>
        <v>2066896906.5205274</v>
      </c>
      <c r="Q82" s="38">
        <f>'[1]Annual Cost 95%'!Q82</f>
        <v>688965635.50684249</v>
      </c>
      <c r="R82" s="38">
        <f>'[1]Annual Cost 95%'!R82</f>
        <v>482275944.85478979</v>
      </c>
      <c r="S82" s="38">
        <f>'[1]Annual Cost 95%'!S82</f>
        <v>275586254.20273703</v>
      </c>
    </row>
    <row r="83" spans="1:19" x14ac:dyDescent="0.35">
      <c r="A83">
        <v>2102</v>
      </c>
      <c r="B83" s="36">
        <f>'[1]Annual Cost 95%'!B83</f>
        <v>43284330.411516346</v>
      </c>
      <c r="C83" s="36">
        <f>'[1]Annual Cost 95%'!C83</f>
        <v>55531447.155860111</v>
      </c>
      <c r="D83" s="36">
        <f>'[1]Annual Cost 95%'!D83</f>
        <v>58551284.161314741</v>
      </c>
      <c r="E83" s="36">
        <f>'[1]Annual Cost 95%'!E83</f>
        <v>38502921.819546521</v>
      </c>
      <c r="F83" s="36">
        <f>'[1]Annual Cost 95%'!F83</f>
        <v>32043826.002324115</v>
      </c>
      <c r="G83" s="36">
        <f>'[1]Annual Cost 95%'!G83</f>
        <v>19209518.729141943</v>
      </c>
      <c r="H83" s="37">
        <f>'[1]Annual Cost 95%'!H83</f>
        <v>14674247.200871663</v>
      </c>
      <c r="I83" s="37">
        <f>'[1]Annual Cost 95%'!I83</f>
        <v>15602997.023711642</v>
      </c>
      <c r="J83" s="37">
        <f>'[1]Annual Cost 95%'!J83</f>
        <v>9844748.1221037749</v>
      </c>
      <c r="K83" s="37">
        <f>'[1]Annual Cost 95%'!K83</f>
        <v>7244248.6181518342</v>
      </c>
      <c r="L83" s="37">
        <f>'[1]Annual Cost 95%'!L83</f>
        <v>6501248.7598798517</v>
      </c>
      <c r="M83" s="37">
        <f>'[1]Annual Cost 95%'!M83</f>
        <v>2786249.4685199359</v>
      </c>
      <c r="N83" s="38">
        <f>'[1]Annual Cost 95%'!N83</f>
        <v>1597146284.0511556</v>
      </c>
      <c r="O83" s="38">
        <f>'[1]Annual Cost 95%'!O83</f>
        <v>2847086854.1781468</v>
      </c>
      <c r="P83" s="38">
        <f>'[1]Annual Cost 95%'!P83</f>
        <v>2083234283.5449855</v>
      </c>
      <c r="Q83" s="38">
        <f>'[1]Annual Cost 95%'!Q83</f>
        <v>694411427.84832859</v>
      </c>
      <c r="R83" s="38">
        <f>'[1]Annual Cost 95%'!R83</f>
        <v>486087999.49383003</v>
      </c>
      <c r="S83" s="38">
        <f>'[1]Annual Cost 95%'!S83</f>
        <v>277764571.1393314</v>
      </c>
    </row>
    <row r="84" spans="1:19" x14ac:dyDescent="0.35">
      <c r="A84">
        <v>2103</v>
      </c>
      <c r="B84" s="36">
        <f>'[1]Annual Cost 95%'!B84</f>
        <v>44274180.455665715</v>
      </c>
      <c r="C84" s="36">
        <f>'[1]Annual Cost 95%'!C84</f>
        <v>56801371.049710661</v>
      </c>
      <c r="D84" s="36">
        <f>'[1]Annual Cost 95%'!D84</f>
        <v>59890267.360571064</v>
      </c>
      <c r="E84" s="36">
        <f>'[1]Annual Cost 95%'!E84</f>
        <v>39383427.963470086</v>
      </c>
      <c r="F84" s="36">
        <f>'[1]Annual Cost 95%'!F84</f>
        <v>32776621.965240896</v>
      </c>
      <c r="G84" s="36">
        <f>'[1]Annual Cost 95%'!G84</f>
        <v>19648812.644084204</v>
      </c>
      <c r="H84" s="37">
        <f>'[1]Annual Cost 95%'!H84</f>
        <v>14675600.291629916</v>
      </c>
      <c r="I84" s="37">
        <f>'[1]Annual Cost 95%'!I84</f>
        <v>15604435.753125481</v>
      </c>
      <c r="J84" s="37">
        <f>'[1]Annual Cost 95%'!J84</f>
        <v>9845655.8918529823</v>
      </c>
      <c r="K84" s="37">
        <f>'[1]Annual Cost 95%'!K84</f>
        <v>7244916.5996654015</v>
      </c>
      <c r="L84" s="37">
        <f>'[1]Annual Cost 95%'!L84</f>
        <v>6501848.2304689512</v>
      </c>
      <c r="M84" s="37">
        <f>'[1]Annual Cost 95%'!M84</f>
        <v>2786506.3844866925</v>
      </c>
      <c r="N84" s="38">
        <f>'[1]Annual Cost 95%'!N84</f>
        <v>1609770610.3653703</v>
      </c>
      <c r="O84" s="38">
        <f>'[1]Annual Cost 95%'!O84</f>
        <v>2869591088.0426164</v>
      </c>
      <c r="P84" s="38">
        <f>'[1]Annual Cost 95%'!P84</f>
        <v>2099700796.1287439</v>
      </c>
      <c r="Q84" s="38">
        <f>'[1]Annual Cost 95%'!Q84</f>
        <v>699900265.376248</v>
      </c>
      <c r="R84" s="38">
        <f>'[1]Annual Cost 95%'!R84</f>
        <v>489930185.76337361</v>
      </c>
      <c r="S84" s="38">
        <f>'[1]Annual Cost 95%'!S84</f>
        <v>279960106.15049917</v>
      </c>
    </row>
    <row r="85" spans="1:19" x14ac:dyDescent="0.35">
      <c r="A85">
        <v>2104</v>
      </c>
      <c r="B85" s="36">
        <f>'[1]Annual Cost 95%'!B85</f>
        <v>45286666.938927978</v>
      </c>
      <c r="C85" s="36">
        <f>'[1]Annual Cost 95%'!C85</f>
        <v>58100336.266609147</v>
      </c>
      <c r="D85" s="36">
        <f>'[1]Annual Cost 95%'!D85</f>
        <v>61259871.169325054</v>
      </c>
      <c r="E85" s="36">
        <f>'[1]Annual Cost 95%'!E85</f>
        <v>40284070.009627797</v>
      </c>
      <c r="F85" s="36">
        <f>'[1]Annual Cost 95%'!F85</f>
        <v>33526175.912152108</v>
      </c>
      <c r="G85" s="36">
        <f>'[1]Annual Cost 95%'!G85</f>
        <v>20098152.575609509</v>
      </c>
      <c r="H85" s="37">
        <f>'[1]Annual Cost 95%'!H85</f>
        <v>14676953.507154677</v>
      </c>
      <c r="I85" s="37">
        <f>'[1]Annual Cost 95%'!I85</f>
        <v>15605874.615202442</v>
      </c>
      <c r="J85" s="37">
        <f>'[1]Annual Cost 95%'!J85</f>
        <v>9846563.7453063037</v>
      </c>
      <c r="K85" s="37">
        <f>'[1]Annual Cost 95%'!K85</f>
        <v>7245584.6427725628</v>
      </c>
      <c r="L85" s="37">
        <f>'[1]Annual Cost 95%'!L85</f>
        <v>6502447.7563343514</v>
      </c>
      <c r="M85" s="37">
        <f>'[1]Annual Cost 95%'!M85</f>
        <v>2786763.3241432928</v>
      </c>
      <c r="N85" s="38">
        <f>'[1]Annual Cost 95%'!N85</f>
        <v>1622494723.1653185</v>
      </c>
      <c r="O85" s="38">
        <f>'[1]Annual Cost 95%'!O85</f>
        <v>2892273202.1642632</v>
      </c>
      <c r="P85" s="38">
        <f>'[1]Annual Cost 95%'!P85</f>
        <v>2116297464.9982414</v>
      </c>
      <c r="Q85" s="38">
        <f>'[1]Annual Cost 95%'!Q85</f>
        <v>705432488.3327471</v>
      </c>
      <c r="R85" s="38">
        <f>'[1]Annual Cost 95%'!R85</f>
        <v>493802741.83292305</v>
      </c>
      <c r="S85" s="38">
        <f>'[1]Annual Cost 95%'!S85</f>
        <v>282172995.33309889</v>
      </c>
    </row>
    <row r="86" spans="1:19" x14ac:dyDescent="0.35">
      <c r="A86">
        <v>2105</v>
      </c>
      <c r="B86" s="36">
        <f>'[1]Annual Cost 95%'!B86</f>
        <v>46322307.523931667</v>
      </c>
      <c r="C86" s="36">
        <f>'[1]Annual Cost 95%'!C86</f>
        <v>59429006.93961776</v>
      </c>
      <c r="D86" s="36">
        <f>'[1]Annual Cost 95%'!D86</f>
        <v>62660795.836636245</v>
      </c>
      <c r="E86" s="36">
        <f>'[1]Annual Cost 95%'!E86</f>
        <v>41205308.436985731</v>
      </c>
      <c r="F86" s="36">
        <f>'[1]Annual Cost 95%'!F86</f>
        <v>34292871.073918402</v>
      </c>
      <c r="G86" s="36">
        <f>'[1]Annual Cost 95%'!G86</f>
        <v>20557768.261589829</v>
      </c>
      <c r="H86" s="37">
        <f>'[1]Annual Cost 95%'!H86</f>
        <v>14678306.847457454</v>
      </c>
      <c r="I86" s="37">
        <f>'[1]Annual Cost 95%'!I86</f>
        <v>15607313.609954761</v>
      </c>
      <c r="J86" s="37">
        <f>'[1]Annual Cost 95%'!J86</f>
        <v>9847471.682471456</v>
      </c>
      <c r="K86" s="37">
        <f>'[1]Annual Cost 95%'!K86</f>
        <v>7246252.7474789964</v>
      </c>
      <c r="L86" s="37">
        <f>'[1]Annual Cost 95%'!L86</f>
        <v>6503047.3374811513</v>
      </c>
      <c r="M86" s="37">
        <f>'[1]Annual Cost 95%'!M86</f>
        <v>2787020.2874919213</v>
      </c>
      <c r="N86" s="38">
        <f>'[1]Annual Cost 95%'!N86</f>
        <v>1635319411.1935029</v>
      </c>
      <c r="O86" s="38">
        <f>'[1]Annual Cost 95%'!O86</f>
        <v>2915134602.5623312</v>
      </c>
      <c r="P86" s="38">
        <f>'[1]Annual Cost 95%'!P86</f>
        <v>2133025318.9480472</v>
      </c>
      <c r="Q86" s="38">
        <f>'[1]Annual Cost 95%'!Q86</f>
        <v>711008439.64934909</v>
      </c>
      <c r="R86" s="38">
        <f>'[1]Annual Cost 95%'!R86</f>
        <v>497705907.75454444</v>
      </c>
      <c r="S86" s="38">
        <f>'[1]Annual Cost 95%'!S86</f>
        <v>284403375.85973966</v>
      </c>
    </row>
    <row r="87" spans="1:19" x14ac:dyDescent="0.35">
      <c r="A87">
        <v>2106</v>
      </c>
      <c r="B87" s="36">
        <f>'[1]Annual Cost 95%'!B87</f>
        <v>47381631.711501062</v>
      </c>
      <c r="C87" s="36">
        <f>'[1]Annual Cost 95%'!C87</f>
        <v>60788062.38956143</v>
      </c>
      <c r="D87" s="36">
        <f>'[1]Annual Cost 95%'!D87</f>
        <v>64093757.625247553</v>
      </c>
      <c r="E87" s="36">
        <f>'[1]Annual Cost 95%'!E87</f>
        <v>42147614.254998036</v>
      </c>
      <c r="F87" s="36">
        <f>'[1]Annual Cost 95%'!F87</f>
        <v>35077099.445336051</v>
      </c>
      <c r="G87" s="36">
        <f>'[1]Annual Cost 95%'!G87</f>
        <v>21027894.693670042</v>
      </c>
      <c r="H87" s="37">
        <f>'[1]Annual Cost 95%'!H87</f>
        <v>14679660.312549748</v>
      </c>
      <c r="I87" s="37">
        <f>'[1]Annual Cost 95%'!I87</f>
        <v>15608752.737394668</v>
      </c>
      <c r="J87" s="37">
        <f>'[1]Annual Cost 95%'!J87</f>
        <v>9848379.7033561599</v>
      </c>
      <c r="K87" s="37">
        <f>'[1]Annual Cost 95%'!K87</f>
        <v>7246920.9137903815</v>
      </c>
      <c r="L87" s="37">
        <f>'[1]Annual Cost 95%'!L87</f>
        <v>6503646.9739144463</v>
      </c>
      <c r="M87" s="37">
        <f>'[1]Annual Cost 95%'!M87</f>
        <v>2787277.2745347619</v>
      </c>
      <c r="N87" s="38">
        <f>'[1]Annual Cost 95%'!N87</f>
        <v>1648245469.4268856</v>
      </c>
      <c r="O87" s="38">
        <f>'[1]Annual Cost 95%'!O87</f>
        <v>2938176706.3696656</v>
      </c>
      <c r="P87" s="38">
        <f>'[1]Annual Cost 95%'!P87</f>
        <v>2149885394.9046335</v>
      </c>
      <c r="Q87" s="38">
        <f>'[1]Annual Cost 95%'!Q87</f>
        <v>716628464.96821117</v>
      </c>
      <c r="R87" s="38">
        <f>'[1]Annual Cost 95%'!R87</f>
        <v>501639925.47774786</v>
      </c>
      <c r="S87" s="38">
        <f>'[1]Annual Cost 95%'!S87</f>
        <v>286651385.98728448</v>
      </c>
    </row>
    <row r="88" spans="1:19" x14ac:dyDescent="0.35">
      <c r="A88">
        <v>2107</v>
      </c>
      <c r="B88" s="36">
        <f>'[1]Annual Cost 95%'!B88</f>
        <v>48465181.11137858</v>
      </c>
      <c r="C88" s="36">
        <f>'[1]Annual Cost 95%'!C88</f>
        <v>62178197.472350031</v>
      </c>
      <c r="D88" s="36">
        <f>'[1]Annual Cost 95%'!D88</f>
        <v>65559489.177795045</v>
      </c>
      <c r="E88" s="36">
        <f>'[1]Annual Cost 95%'!E88</f>
        <v>43111469.244423971</v>
      </c>
      <c r="F88" s="36">
        <f>'[1]Annual Cost 95%'!F88</f>
        <v>35879261.985555455</v>
      </c>
      <c r="G88" s="36">
        <f>'[1]Annual Cost 95%'!G88</f>
        <v>21508772.237414133</v>
      </c>
      <c r="H88" s="37">
        <f>'[1]Annual Cost 95%'!H88</f>
        <v>14681013.90244307</v>
      </c>
      <c r="I88" s="37">
        <f>'[1]Annual Cost 95%'!I88</f>
        <v>15610191.997534404</v>
      </c>
      <c r="J88" s="37">
        <f>'[1]Annual Cost 95%'!J88</f>
        <v>9849287.8079681359</v>
      </c>
      <c r="K88" s="37">
        <f>'[1]Annual Cost 95%'!K88</f>
        <v>7247589.141712402</v>
      </c>
      <c r="L88" s="37">
        <f>'[1]Annual Cost 95%'!L88</f>
        <v>6504246.6656393353</v>
      </c>
      <c r="M88" s="37">
        <f>'[1]Annual Cost 95%'!M88</f>
        <v>2787534.2852740004</v>
      </c>
      <c r="N88" s="38">
        <f>'[1]Annual Cost 95%'!N88</f>
        <v>1661273699.1261663</v>
      </c>
      <c r="O88" s="38">
        <f>'[1]Annual Cost 95%'!O88</f>
        <v>2961400941.920557</v>
      </c>
      <c r="P88" s="38">
        <f>'[1]Annual Cost 95%'!P88</f>
        <v>2166878737.9906516</v>
      </c>
      <c r="Q88" s="38">
        <f>'[1]Annual Cost 95%'!Q88</f>
        <v>722292912.66355062</v>
      </c>
      <c r="R88" s="38">
        <f>'[1]Annual Cost 95%'!R88</f>
        <v>505605038.86448544</v>
      </c>
      <c r="S88" s="38">
        <f>'[1]Annual Cost 95%'!S88</f>
        <v>288917165.06542021</v>
      </c>
    </row>
    <row r="89" spans="1:19" x14ac:dyDescent="0.35">
      <c r="A89">
        <v>2108</v>
      </c>
      <c r="B89" s="36">
        <f>'[1]Annual Cost 95%'!B89</f>
        <v>49573509.719138242</v>
      </c>
      <c r="C89" s="36">
        <f>'[1]Annual Cost 95%'!C89</f>
        <v>63600122.934243247</v>
      </c>
      <c r="D89" s="36">
        <f>'[1]Annual Cost 95%'!D89</f>
        <v>67058739.891392425</v>
      </c>
      <c r="E89" s="36">
        <f>'[1]Annual Cost 95%'!E89</f>
        <v>44097366.203652039</v>
      </c>
      <c r="F89" s="36">
        <f>'[1]Annual Cost 95%'!F89</f>
        <v>36699768.823082961</v>
      </c>
      <c r="G89" s="36">
        <f>'[1]Annual Cost 95%'!G89</f>
        <v>22000646.755198948</v>
      </c>
      <c r="H89" s="37">
        <f>'[1]Annual Cost 95%'!H89</f>
        <v>14682367.617148925</v>
      </c>
      <c r="I89" s="37">
        <f>'[1]Annual Cost 95%'!I89</f>
        <v>15611631.390386198</v>
      </c>
      <c r="J89" s="37">
        <f>'[1]Annual Cost 95%'!J89</f>
        <v>9850195.9963151012</v>
      </c>
      <c r="K89" s="37">
        <f>'[1]Annual Cost 95%'!K89</f>
        <v>7248257.4312507352</v>
      </c>
      <c r="L89" s="37">
        <f>'[1]Annual Cost 95%'!L89</f>
        <v>6504846.4126609163</v>
      </c>
      <c r="M89" s="37">
        <f>'[1]Annual Cost 95%'!M89</f>
        <v>2787791.3197118207</v>
      </c>
      <c r="N89" s="38">
        <f>'[1]Annual Cost 95%'!N89</f>
        <v>1674404907.8854508</v>
      </c>
      <c r="O89" s="38">
        <f>'[1]Annual Cost 95%'!O89</f>
        <v>2984808748.8392816</v>
      </c>
      <c r="P89" s="38">
        <f>'[1]Annual Cost 95%'!P89</f>
        <v>2184006401.5897183</v>
      </c>
      <c r="Q89" s="38">
        <f>'[1]Annual Cost 95%'!Q89</f>
        <v>728002133.86323953</v>
      </c>
      <c r="R89" s="38">
        <f>'[1]Annual Cost 95%'!R89</f>
        <v>509601493.70426768</v>
      </c>
      <c r="S89" s="38">
        <f>'[1]Annual Cost 95%'!S89</f>
        <v>291200853.54529577</v>
      </c>
    </row>
    <row r="90" spans="1:19" x14ac:dyDescent="0.35">
      <c r="A90">
        <v>2109</v>
      </c>
      <c r="B90" s="36">
        <f>'[1]Annual Cost 95%'!B90</f>
        <v>50707184.199431747</v>
      </c>
      <c r="C90" s="36">
        <f>'[1]Annual Cost 95%'!C90</f>
        <v>65054565.775239952</v>
      </c>
      <c r="D90" s="36">
        <f>'[1]Annual Cost 95%'!D90</f>
        <v>68592276.300781697</v>
      </c>
      <c r="E90" s="36">
        <f>'[1]Annual Cost 95%'!E90</f>
        <v>45105809.200657316</v>
      </c>
      <c r="F90" s="36">
        <f>'[1]Annual Cost 95%'!F90</f>
        <v>37539039.465470791</v>
      </c>
      <c r="G90" s="36">
        <f>'[1]Annual Cost 95%'!G90</f>
        <v>22503769.73191835</v>
      </c>
      <c r="H90" s="37">
        <f>'[1]Annual Cost 95%'!H90</f>
        <v>14683721.456678823</v>
      </c>
      <c r="I90" s="37">
        <f>'[1]Annual Cost 95%'!I90</f>
        <v>15613070.915962292</v>
      </c>
      <c r="J90" s="37">
        <f>'[1]Annual Cost 95%'!J90</f>
        <v>9851104.26840478</v>
      </c>
      <c r="K90" s="37">
        <f>'[1]Annual Cost 95%'!K90</f>
        <v>7248925.782411064</v>
      </c>
      <c r="L90" s="37">
        <f>'[1]Annual Cost 95%'!L90</f>
        <v>6505446.2149842894</v>
      </c>
      <c r="M90" s="37">
        <f>'[1]Annual Cost 95%'!M90</f>
        <v>2788048.3778504087</v>
      </c>
      <c r="N90" s="38">
        <f>'[1]Annual Cost 95%'!N90</f>
        <v>1687639909.682313</v>
      </c>
      <c r="O90" s="38">
        <f>'[1]Annual Cost 95%'!O90</f>
        <v>3008401578.1293402</v>
      </c>
      <c r="P90" s="38">
        <f>'[1]Annual Cost 95%'!P90</f>
        <v>2201269447.4117126</v>
      </c>
      <c r="Q90" s="38">
        <f>'[1]Annual Cost 95%'!Q90</f>
        <v>733756482.4705708</v>
      </c>
      <c r="R90" s="38">
        <f>'[1]Annual Cost 95%'!R90</f>
        <v>513629537.72939962</v>
      </c>
      <c r="S90" s="38">
        <f>'[1]Annual Cost 95%'!S90</f>
        <v>293502592.98822832</v>
      </c>
    </row>
    <row r="91" spans="1:19" x14ac:dyDescent="0.35">
      <c r="A91">
        <v>2110</v>
      </c>
      <c r="B91" s="36">
        <f>'[1]Annual Cost 95%'!B91</f>
        <v>49278776.593405299</v>
      </c>
      <c r="C91" s="36">
        <f>'[1]Annual Cost 95%'!C91</f>
        <v>63221996.32719826</v>
      </c>
      <c r="D91" s="36">
        <f>'[1]Annual Cost 95%'!D91</f>
        <v>66660050.508133516</v>
      </c>
      <c r="E91" s="36">
        <f>'[1]Annual Cost 95%'!E91</f>
        <v>43835190.806924485</v>
      </c>
      <c r="F91" s="36">
        <f>'[1]Annual Cost 95%'!F91</f>
        <v>36481574.919924073</v>
      </c>
      <c r="G91" s="36">
        <f>'[1]Annual Cost 95%'!G91</f>
        <v>21869844.650949247</v>
      </c>
      <c r="H91" s="37">
        <f>'[1]Annual Cost 95%'!H91</f>
        <v>13952331.196770497</v>
      </c>
      <c r="I91" s="37">
        <f>'[1]Annual Cost 95%'!I91</f>
        <v>14835390.133274961</v>
      </c>
      <c r="J91" s="37">
        <f>'[1]Annual Cost 95%'!J91</f>
        <v>9360424.7269472964</v>
      </c>
      <c r="K91" s="37">
        <f>'[1]Annual Cost 95%'!K91</f>
        <v>6887859.7047348022</v>
      </c>
      <c r="L91" s="37">
        <f>'[1]Annual Cost 95%'!L91</f>
        <v>6181412.5555312335</v>
      </c>
      <c r="M91" s="37">
        <f>'[1]Annual Cost 95%'!M91</f>
        <v>2649176.8095133854</v>
      </c>
      <c r="N91" s="38">
        <f>'[1]Annual Cost 95%'!N91</f>
        <v>1616105400.2293053</v>
      </c>
      <c r="O91" s="38">
        <f>'[1]Annual Cost 95%'!O91</f>
        <v>2880883539.539196</v>
      </c>
      <c r="P91" s="38">
        <f>'[1]Annual Cost 95%'!P91</f>
        <v>2107963565.516485</v>
      </c>
      <c r="Q91" s="38">
        <f>'[1]Annual Cost 95%'!Q91</f>
        <v>702654521.83882844</v>
      </c>
      <c r="R91" s="38">
        <f>'[1]Annual Cost 95%'!R91</f>
        <v>491858165.28717995</v>
      </c>
      <c r="S91" s="38">
        <f>'[1]Annual Cost 95%'!S91</f>
        <v>281061808.73553133</v>
      </c>
    </row>
    <row r="92" spans="1:19" x14ac:dyDescent="0.35">
      <c r="A92">
        <v>2111</v>
      </c>
      <c r="B92" s="36">
        <f>'[1]Annual Cost 95%'!B92</f>
        <v>50405710.953319319</v>
      </c>
      <c r="C92" s="36">
        <f>'[1]Annual Cost 95%'!C92</f>
        <v>64667791.959491052</v>
      </c>
      <c r="D92" s="36">
        <f>'[1]Annual Cost 95%'!D92</f>
        <v>68184469.467862174</v>
      </c>
      <c r="E92" s="36">
        <f>'[1]Annual Cost 95%'!E92</f>
        <v>44837638.23173172</v>
      </c>
      <c r="F92" s="36">
        <f>'[1]Annual Cost 95%'!F92</f>
        <v>37315855.783271275</v>
      </c>
      <c r="G92" s="36">
        <f>'[1]Annual Cost 95%'!G92</f>
        <v>22369976.372694038</v>
      </c>
      <c r="H92" s="37">
        <f>'[1]Annual Cost 95%'!H92</f>
        <v>13953617.720715474</v>
      </c>
      <c r="I92" s="37">
        <f>'[1]Annual Cost 95%'!I92</f>
        <v>14836758.082786076</v>
      </c>
      <c r="J92" s="37">
        <f>'[1]Annual Cost 95%'!J92</f>
        <v>9361287.8379483558</v>
      </c>
      <c r="K92" s="37">
        <f>'[1]Annual Cost 95%'!K92</f>
        <v>6888494.8241506768</v>
      </c>
      <c r="L92" s="37">
        <f>'[1]Annual Cost 95%'!L92</f>
        <v>6181982.5344941979</v>
      </c>
      <c r="M92" s="37">
        <f>'[1]Annual Cost 95%'!M92</f>
        <v>2649421.0862117987</v>
      </c>
      <c r="N92" s="38">
        <f>'[1]Annual Cost 95%'!N92</f>
        <v>1628879585.1204405</v>
      </c>
      <c r="O92" s="38">
        <f>'[1]Annual Cost 95%'!O92</f>
        <v>2903654912.6060023</v>
      </c>
      <c r="P92" s="38">
        <f>'[1]Annual Cost 95%'!P92</f>
        <v>2124625545.8092701</v>
      </c>
      <c r="Q92" s="38">
        <f>'[1]Annual Cost 95%'!Q92</f>
        <v>708208515.26975679</v>
      </c>
      <c r="R92" s="38">
        <f>'[1]Annual Cost 95%'!R92</f>
        <v>495745960.68882978</v>
      </c>
      <c r="S92" s="38">
        <f>'[1]Annual Cost 95%'!S92</f>
        <v>283283406.10790271</v>
      </c>
    </row>
    <row r="93" spans="1:19" x14ac:dyDescent="0.35">
      <c r="A93">
        <v>2112</v>
      </c>
      <c r="B93" s="36">
        <f>'[1]Annual Cost 95%'!B93</f>
        <v>51558416.672413647</v>
      </c>
      <c r="C93" s="36">
        <f>'[1]Annual Cost 95%'!C93</f>
        <v>66146650.84716633</v>
      </c>
      <c r="D93" s="36">
        <f>'[1]Annual Cost 95%'!D93</f>
        <v>69743749.684776589</v>
      </c>
      <c r="E93" s="36">
        <f>'[1]Annual Cost 95%'!E93</f>
        <v>45863010.179530747</v>
      </c>
      <c r="F93" s="36">
        <f>'[1]Annual Cost 95%'!F93</f>
        <v>38169215.443531029</v>
      </c>
      <c r="G93" s="36">
        <f>'[1]Annual Cost 95%'!G93</f>
        <v>22881545.383687448</v>
      </c>
      <c r="H93" s="37">
        <f>'[1]Annual Cost 95%'!H93</f>
        <v>13954904.363288932</v>
      </c>
      <c r="I93" s="37">
        <f>'[1]Annual Cost 95%'!I93</f>
        <v>14838126.158433802</v>
      </c>
      <c r="J93" s="37">
        <f>'[1]Annual Cost 95%'!J93</f>
        <v>9362151.0285356138</v>
      </c>
      <c r="K93" s="37">
        <f>'[1]Annual Cost 95%'!K93</f>
        <v>6889130.0021299794</v>
      </c>
      <c r="L93" s="37">
        <f>'[1]Annual Cost 95%'!L93</f>
        <v>6182552.566014085</v>
      </c>
      <c r="M93" s="37">
        <f>'[1]Annual Cost 95%'!M93</f>
        <v>2649665.3854346075</v>
      </c>
      <c r="N93" s="38">
        <f>'[1]Annual Cost 95%'!N93</f>
        <v>1641754741.0247347</v>
      </c>
      <c r="O93" s="38">
        <f>'[1]Annual Cost 95%'!O93</f>
        <v>2926606277.4788747</v>
      </c>
      <c r="P93" s="38">
        <f>'[1]Annual Cost 95%'!P93</f>
        <v>2141419227.4235671</v>
      </c>
      <c r="Q93" s="38">
        <f>'[1]Annual Cost 95%'!Q93</f>
        <v>713806409.1411891</v>
      </c>
      <c r="R93" s="38">
        <f>'[1]Annual Cost 95%'!R93</f>
        <v>499664486.39883244</v>
      </c>
      <c r="S93" s="38">
        <f>'[1]Annual Cost 95%'!S93</f>
        <v>285522563.6564756</v>
      </c>
    </row>
    <row r="94" spans="1:19" x14ac:dyDescent="0.35">
      <c r="A94">
        <v>2113</v>
      </c>
      <c r="B94" s="36">
        <f>'[1]Annual Cost 95%'!B94</f>
        <v>52737483.104405433</v>
      </c>
      <c r="C94" s="36">
        <f>'[1]Annual Cost 95%'!C94</f>
        <v>67659329.099062786</v>
      </c>
      <c r="D94" s="36">
        <f>'[1]Annual Cost 95%'!D94</f>
        <v>71338688.385416642</v>
      </c>
      <c r="E94" s="36">
        <f>'[1]Annual Cost 95%'!E94</f>
        <v>46911830.901011817</v>
      </c>
      <c r="F94" s="36">
        <f>'[1]Annual Cost 95%'!F94</f>
        <v>39042090.205199368</v>
      </c>
      <c r="G94" s="36">
        <f>'[1]Annual Cost 95%'!G94</f>
        <v>23404813.238195434</v>
      </c>
      <c r="H94" s="37">
        <f>'[1]Annual Cost 95%'!H94</f>
        <v>13956191.124501809</v>
      </c>
      <c r="I94" s="37">
        <f>'[1]Annual Cost 95%'!I94</f>
        <v>14839494.360229773</v>
      </c>
      <c r="J94" s="37">
        <f>'[1]Annual Cost 95%'!J94</f>
        <v>9363014.2987164035</v>
      </c>
      <c r="K94" s="37">
        <f>'[1]Annual Cost 95%'!K94</f>
        <v>6889765.2386781089</v>
      </c>
      <c r="L94" s="37">
        <f>'[1]Annual Cost 95%'!L94</f>
        <v>6183122.6500957394</v>
      </c>
      <c r="M94" s="37">
        <f>'[1]Annual Cost 95%'!M94</f>
        <v>2649909.7071838877</v>
      </c>
      <c r="N94" s="38">
        <f>'[1]Annual Cost 95%'!N94</f>
        <v>1654731666.0475533</v>
      </c>
      <c r="O94" s="38">
        <f>'[1]Annual Cost 95%'!O94</f>
        <v>2949739056.8673773</v>
      </c>
      <c r="P94" s="38">
        <f>'[1]Annual Cost 95%'!P94</f>
        <v>2158345651.366374</v>
      </c>
      <c r="Q94" s="38">
        <f>'[1]Annual Cost 95%'!Q94</f>
        <v>719448550.45545805</v>
      </c>
      <c r="R94" s="38">
        <f>'[1]Annual Cost 95%'!R94</f>
        <v>503613985.31882066</v>
      </c>
      <c r="S94" s="38">
        <f>'[1]Annual Cost 95%'!S94</f>
        <v>287779420.18218321</v>
      </c>
    </row>
    <row r="95" spans="1:19" x14ac:dyDescent="0.35">
      <c r="A95">
        <v>2114</v>
      </c>
      <c r="B95" s="36">
        <f>'[1]Annual Cost 95%'!B95</f>
        <v>53943513.080679104</v>
      </c>
      <c r="C95" s="36">
        <f>'[1]Annual Cost 95%'!C95</f>
        <v>69206600.115134805</v>
      </c>
      <c r="D95" s="36">
        <f>'[1]Annual Cost 95%'!D95</f>
        <v>72970101.02774033</v>
      </c>
      <c r="E95" s="36">
        <f>'[1]Annual Cost 95%'!E95</f>
        <v>47984636.635720372</v>
      </c>
      <c r="F95" s="36">
        <f>'[1]Annual Cost 95%'!F95</f>
        <v>39934926.350425228</v>
      </c>
      <c r="G95" s="36">
        <f>'[1]Annual Cost 95%'!G95</f>
        <v>23940047.471851774</v>
      </c>
      <c r="H95" s="37">
        <f>'[1]Annual Cost 95%'!H95</f>
        <v>13957478.004365047</v>
      </c>
      <c r="I95" s="37">
        <f>'[1]Annual Cost 95%'!I95</f>
        <v>14840862.688185623</v>
      </c>
      <c r="J95" s="37">
        <f>'[1]Annual Cost 95%'!J95</f>
        <v>9363877.6484980695</v>
      </c>
      <c r="K95" s="37">
        <f>'[1]Annual Cost 95%'!K95</f>
        <v>6890400.5338004669</v>
      </c>
      <c r="L95" s="37">
        <f>'[1]Annual Cost 95%'!L95</f>
        <v>6183692.7867440097</v>
      </c>
      <c r="M95" s="37">
        <f>'[1]Annual Cost 95%'!M95</f>
        <v>2650154.051461718</v>
      </c>
      <c r="N95" s="38">
        <f>'[1]Annual Cost 95%'!N95</f>
        <v>1667811164.6027272</v>
      </c>
      <c r="O95" s="38">
        <f>'[1]Annual Cost 95%'!O95</f>
        <v>2973054684.7266006</v>
      </c>
      <c r="P95" s="38">
        <f>'[1]Annual Cost 95%'!P95</f>
        <v>2175405866.8731222</v>
      </c>
      <c r="Q95" s="38">
        <f>'[1]Annual Cost 95%'!Q95</f>
        <v>725135288.95770752</v>
      </c>
      <c r="R95" s="38">
        <f>'[1]Annual Cost 95%'!R95</f>
        <v>507594702.27039534</v>
      </c>
      <c r="S95" s="38">
        <f>'[1]Annual Cost 95%'!S95</f>
        <v>290054115.58308297</v>
      </c>
    </row>
    <row r="96" spans="1:19" x14ac:dyDescent="0.35">
      <c r="A96">
        <v>2115</v>
      </c>
      <c r="B96" s="36">
        <f>'[1]Annual Cost 95%'!B96</f>
        <v>55177123.218501076</v>
      </c>
      <c r="C96" s="36">
        <f>'[1]Annual Cost 95%'!C96</f>
        <v>70789254.981875405</v>
      </c>
      <c r="D96" s="36">
        <f>'[1]Annual Cost 95%'!D96</f>
        <v>74638821.718049899</v>
      </c>
      <c r="E96" s="36">
        <f>'[1]Annual Cost 95%'!E96</f>
        <v>49081975.886224799</v>
      </c>
      <c r="F96" s="36">
        <f>'[1]Annual Cost 95%'!F96</f>
        <v>40848180.3671849</v>
      </c>
      <c r="G96" s="36">
        <f>'[1]Annual Cost 95%'!G96</f>
        <v>24487521.738443304</v>
      </c>
      <c r="H96" s="37">
        <f>'[1]Annual Cost 95%'!H96</f>
        <v>13958765.002889585</v>
      </c>
      <c r="I96" s="37">
        <f>'[1]Annual Cost 95%'!I96</f>
        <v>14842231.142312977</v>
      </c>
      <c r="J96" s="37">
        <f>'[1]Annual Cost 95%'!J96</f>
        <v>9364741.0778879486</v>
      </c>
      <c r="K96" s="37">
        <f>'[1]Annual Cost 95%'!K96</f>
        <v>6891035.8875024533</v>
      </c>
      <c r="L96" s="37">
        <f>'[1]Annual Cost 95%'!L96</f>
        <v>6184262.9759637406</v>
      </c>
      <c r="M96" s="37">
        <f>'[1]Annual Cost 95%'!M96</f>
        <v>2650398.4182701744</v>
      </c>
      <c r="N96" s="38">
        <f>'[1]Annual Cost 95%'!N96</f>
        <v>1680994047.4624171</v>
      </c>
      <c r="O96" s="38">
        <f>'[1]Annual Cost 95%'!O96</f>
        <v>2996554606.3460474</v>
      </c>
      <c r="P96" s="38">
        <f>'[1]Annual Cost 95%'!P96</f>
        <v>2192600931.4727178</v>
      </c>
      <c r="Q96" s="38">
        <f>'[1]Annual Cost 95%'!Q96</f>
        <v>730866977.15757263</v>
      </c>
      <c r="R96" s="38">
        <f>'[1]Annual Cost 95%'!R96</f>
        <v>511606884.01030093</v>
      </c>
      <c r="S96" s="38">
        <f>'[1]Annual Cost 95%'!S96</f>
        <v>292346790.86302906</v>
      </c>
    </row>
    <row r="97" spans="1:19" x14ac:dyDescent="0.35">
      <c r="A97">
        <v>2116</v>
      </c>
      <c r="B97" s="36">
        <f>'[1]Annual Cost 95%'!B97</f>
        <v>56438944.236282997</v>
      </c>
      <c r="C97" s="36">
        <f>'[1]Annual Cost 95%'!C97</f>
        <v>72408102.876781672</v>
      </c>
      <c r="D97" s="36">
        <f>'[1]Annual Cost 95%'!D97</f>
        <v>76345703.637452573</v>
      </c>
      <c r="E97" s="36">
        <f>'[1]Annual Cost 95%'!E97</f>
        <v>50204409.698554069</v>
      </c>
      <c r="F97" s="36">
        <f>'[1]Annual Cost 95%'!F97</f>
        <v>41782319.182674624</v>
      </c>
      <c r="G97" s="36">
        <f>'[1]Annual Cost 95%'!G97</f>
        <v>25047515.949823268</v>
      </c>
      <c r="H97" s="37">
        <f>'[1]Annual Cost 95%'!H97</f>
        <v>13960052.120086364</v>
      </c>
      <c r="I97" s="37">
        <f>'[1]Annual Cost 95%'!I97</f>
        <v>14843599.722623477</v>
      </c>
      <c r="J97" s="37">
        <f>'[1]Annual Cost 95%'!J97</f>
        <v>9365604.5868933834</v>
      </c>
      <c r="K97" s="37">
        <f>'[1]Annual Cost 95%'!K97</f>
        <v>6891671.2997894706</v>
      </c>
      <c r="L97" s="37">
        <f>'[1]Annual Cost 95%'!L97</f>
        <v>6184833.2177597824</v>
      </c>
      <c r="M97" s="37">
        <f>'[1]Annual Cost 95%'!M97</f>
        <v>2650642.8076113346</v>
      </c>
      <c r="N97" s="38">
        <f>'[1]Annual Cost 95%'!N97</f>
        <v>1694281131.8073714</v>
      </c>
      <c r="O97" s="38">
        <f>'[1]Annual Cost 95%'!O97</f>
        <v>3020240278.4392266</v>
      </c>
      <c r="P97" s="38">
        <f>'[1]Annual Cost 95%'!P97</f>
        <v>2209931911.053093</v>
      </c>
      <c r="Q97" s="38">
        <f>'[1]Annual Cost 95%'!Q97</f>
        <v>736643970.35103106</v>
      </c>
      <c r="R97" s="38">
        <f>'[1]Annual Cost 95%'!R97</f>
        <v>515650779.24572176</v>
      </c>
      <c r="S97" s="38">
        <f>'[1]Annual Cost 95%'!S97</f>
        <v>294657588.14041239</v>
      </c>
    </row>
    <row r="98" spans="1:19" x14ac:dyDescent="0.35">
      <c r="A98">
        <v>2117</v>
      </c>
      <c r="B98" s="36">
        <f>'[1]Annual Cost 95%'!B98</f>
        <v>57729621.276054531</v>
      </c>
      <c r="C98" s="36">
        <f>'[1]Annual Cost 95%'!C98</f>
        <v>74063971.482069954</v>
      </c>
      <c r="D98" s="36">
        <f>'[1]Annual Cost 95%'!D98</f>
        <v>78091619.478073761</v>
      </c>
      <c r="E98" s="36">
        <f>'[1]Annual Cost 95%'!E98</f>
        <v>51352511.949048512</v>
      </c>
      <c r="F98" s="36">
        <f>'[1]Annual Cost 95%'!F98</f>
        <v>42737820.40204037</v>
      </c>
      <c r="G98" s="36">
        <f>'[1]Annual Cost 95%'!G98</f>
        <v>25620316.419024199</v>
      </c>
      <c r="H98" s="37">
        <f>'[1]Annual Cost 95%'!H98</f>
        <v>13961339.355966328</v>
      </c>
      <c r="I98" s="37">
        <f>'[1]Annual Cost 95%'!I98</f>
        <v>14844968.429128755</v>
      </c>
      <c r="J98" s="37">
        <f>'[1]Annual Cost 95%'!J98</f>
        <v>9366468.1755217128</v>
      </c>
      <c r="K98" s="37">
        <f>'[1]Annual Cost 95%'!K98</f>
        <v>6892306.7706669206</v>
      </c>
      <c r="L98" s="37">
        <f>'[1]Annual Cost 95%'!L98</f>
        <v>6185403.5121369809</v>
      </c>
      <c r="M98" s="37">
        <f>'[1]Annual Cost 95%'!M98</f>
        <v>2650887.2194872773</v>
      </c>
      <c r="N98" s="38">
        <f>'[1]Annual Cost 95%'!N98</f>
        <v>1707673241.2775819</v>
      </c>
      <c r="O98" s="38">
        <f>'[1]Annual Cost 95%'!O98</f>
        <v>3044113169.2339501</v>
      </c>
      <c r="P98" s="38">
        <f>'[1]Annual Cost 95%'!P98</f>
        <v>2227399879.9272809</v>
      </c>
      <c r="Q98" s="38">
        <f>'[1]Annual Cost 95%'!Q98</f>
        <v>742466626.64242697</v>
      </c>
      <c r="R98" s="38">
        <f>'[1]Annual Cost 95%'!R98</f>
        <v>519726638.64969897</v>
      </c>
      <c r="S98" s="38">
        <f>'[1]Annual Cost 95%'!S98</f>
        <v>296986650.6569708</v>
      </c>
    </row>
    <row r="99" spans="1:19" x14ac:dyDescent="0.35">
      <c r="A99">
        <v>2118</v>
      </c>
      <c r="B99" s="36">
        <f>'[1]Annual Cost 95%'!B99</f>
        <v>59049814.233310618</v>
      </c>
      <c r="C99" s="36">
        <f>'[1]Annual Cost 95%'!C99</f>
        <v>75757707.407851979</v>
      </c>
      <c r="D99" s="36">
        <f>'[1]Annual Cost 95%'!D99</f>
        <v>79877461.889245749</v>
      </c>
      <c r="E99" s="36">
        <f>'[1]Annual Cost 95%'!E99</f>
        <v>52526869.637770489</v>
      </c>
      <c r="F99" s="36">
        <f>'[1]Annual Cost 95%'!F99</f>
        <v>43715172.552567162</v>
      </c>
      <c r="G99" s="36">
        <f>'[1]Annual Cost 95%'!G99</f>
        <v>26206216.006643664</v>
      </c>
      <c r="H99" s="37">
        <f>'[1]Annual Cost 95%'!H99</f>
        <v>13962626.710540418</v>
      </c>
      <c r="I99" s="37">
        <f>'[1]Annual Cost 95%'!I99</f>
        <v>14846337.261840446</v>
      </c>
      <c r="J99" s="37">
        <f>'[1]Annual Cost 95%'!J99</f>
        <v>9367331.843780281</v>
      </c>
      <c r="K99" s="37">
        <f>'[1]Annual Cost 95%'!K99</f>
        <v>6892942.3001402067</v>
      </c>
      <c r="L99" s="37">
        <f>'[1]Annual Cost 95%'!L99</f>
        <v>6185973.8591001863</v>
      </c>
      <c r="M99" s="37">
        <f>'[1]Annual Cost 95%'!M99</f>
        <v>2651131.6539000794</v>
      </c>
      <c r="N99" s="38">
        <f>'[1]Annual Cost 95%'!N99</f>
        <v>1721171206.02334</v>
      </c>
      <c r="O99" s="38">
        <f>'[1]Annual Cost 95%'!O99</f>
        <v>3068174758.563345</v>
      </c>
      <c r="P99" s="38">
        <f>'[1]Annual Cost 95%'!P99</f>
        <v>2245005920.9000087</v>
      </c>
      <c r="Q99" s="38">
        <f>'[1]Annual Cost 95%'!Q99</f>
        <v>748335306.96666956</v>
      </c>
      <c r="R99" s="38">
        <f>'[1]Annual Cost 95%'!R99</f>
        <v>523834714.87666875</v>
      </c>
      <c r="S99" s="38">
        <f>'[1]Annual Cost 95%'!S99</f>
        <v>299334122.78666782</v>
      </c>
    </row>
    <row r="100" spans="1:19" x14ac:dyDescent="0.35">
      <c r="A100">
        <v>2119</v>
      </c>
      <c r="B100" s="36">
        <f>'[1]Annual Cost 95%'!B100</f>
        <v>60400198.094401903</v>
      </c>
      <c r="C100" s="36">
        <f>'[1]Annual Cost 95%'!C100</f>
        <v>77490176.624988481</v>
      </c>
      <c r="D100" s="36">
        <f>'[1]Annual Cost 95%'!D100</f>
        <v>81704143.933900237</v>
      </c>
      <c r="E100" s="36">
        <f>'[1]Annual Cost 95%'!E100</f>
        <v>53728083.188624956</v>
      </c>
      <c r="F100" s="36">
        <f>'[1]Annual Cost 95%'!F100</f>
        <v>44714875.333452567</v>
      </c>
      <c r="G100" s="36">
        <f>'[1]Annual Cost 95%'!G100</f>
        <v>26805514.270577587</v>
      </c>
      <c r="H100" s="37">
        <f>'[1]Annual Cost 95%'!H100</f>
        <v>13963914.183819581</v>
      </c>
      <c r="I100" s="37">
        <f>'[1]Annual Cost 95%'!I100</f>
        <v>14847706.22077019</v>
      </c>
      <c r="J100" s="37">
        <f>'[1]Annual Cost 95%'!J100</f>
        <v>9368195.5916764271</v>
      </c>
      <c r="K100" s="37">
        <f>'[1]Annual Cost 95%'!K100</f>
        <v>6893577.8882147297</v>
      </c>
      <c r="L100" s="37">
        <f>'[1]Annual Cost 95%'!L100</f>
        <v>6186544.2586542452</v>
      </c>
      <c r="M100" s="37">
        <f>'[1]Annual Cost 95%'!M100</f>
        <v>2651376.1108518192</v>
      </c>
      <c r="N100" s="38">
        <f>'[1]Annual Cost 95%'!N100</f>
        <v>1734775862.7566948</v>
      </c>
      <c r="O100" s="38">
        <f>'[1]Annual Cost 95%'!O100</f>
        <v>3092426537.9575858</v>
      </c>
      <c r="P100" s="38">
        <f>'[1]Annual Cost 95%'!P100</f>
        <v>2262751125.3348193</v>
      </c>
      <c r="Q100" s="38">
        <f>'[1]Annual Cost 95%'!Q100</f>
        <v>754250375.11160648</v>
      </c>
      <c r="R100" s="38">
        <f>'[1]Annual Cost 95%'!R100</f>
        <v>527975262.57812458</v>
      </c>
      <c r="S100" s="38">
        <f>'[1]Annual Cost 95%'!S100</f>
        <v>301700150.04464257</v>
      </c>
    </row>
    <row r="101" spans="1:19" x14ac:dyDescent="0.35">
      <c r="A101">
        <v>2120</v>
      </c>
      <c r="B101" s="36">
        <f>'[1]Annual Cost 95%'!B101</f>
        <v>58619877.013532557</v>
      </c>
      <c r="C101" s="36">
        <f>'[1]Annual Cost 95%'!C101</f>
        <v>75206121.284803391</v>
      </c>
      <c r="D101" s="36">
        <f>'[1]Annual Cost 95%'!D101</f>
        <v>79295880.146212623</v>
      </c>
      <c r="E101" s="36">
        <f>'[1]Annual Cost 95%'!E101</f>
        <v>52144425.482967906</v>
      </c>
      <c r="F101" s="36">
        <f>'[1]Annual Cost 95%'!F101</f>
        <v>43396885.696064793</v>
      </c>
      <c r="G101" s="36">
        <f>'[1]Annual Cost 95%'!G101</f>
        <v>26015410.535075489</v>
      </c>
      <c r="H101" s="37">
        <f>'[1]Annual Cost 95%'!H101</f>
        <v>13250550.68436194</v>
      </c>
      <c r="I101" s="37">
        <f>'[1]Annual Cost 95%'!I101</f>
        <v>14089193.132739278</v>
      </c>
      <c r="J101" s="37">
        <f>'[1]Annual Cost 95%'!J101</f>
        <v>8889609.9527997822</v>
      </c>
      <c r="K101" s="37">
        <f>'[1]Annual Cost 95%'!K101</f>
        <v>6541411.0973432353</v>
      </c>
      <c r="L101" s="37">
        <f>'[1]Annual Cost 95%'!L101</f>
        <v>5870497.1386413658</v>
      </c>
      <c r="M101" s="37">
        <f>'[1]Annual Cost 95%'!M101</f>
        <v>2515927.3451320138</v>
      </c>
      <c r="N101" s="38">
        <f>'[1]Annual Cost 95%'!N101</f>
        <v>1659011445.9567919</v>
      </c>
      <c r="O101" s="38">
        <f>'[1]Annual Cost 95%'!O101</f>
        <v>2957368229.7490635</v>
      </c>
      <c r="P101" s="38">
        <f>'[1]Annual Cost 95%'!P101</f>
        <v>2163927972.9871202</v>
      </c>
      <c r="Q101" s="38">
        <f>'[1]Annual Cost 95%'!Q101</f>
        <v>721309324.32903993</v>
      </c>
      <c r="R101" s="38">
        <f>'[1]Annual Cost 95%'!R101</f>
        <v>504916527.03032809</v>
      </c>
      <c r="S101" s="38">
        <f>'[1]Annual Cost 95%'!S101</f>
        <v>288523729.73161602</v>
      </c>
    </row>
    <row r="102" spans="1:19" x14ac:dyDescent="0.35">
      <c r="A102">
        <v>2121</v>
      </c>
      <c r="B102" s="36">
        <f>'[1]Annual Cost 95%'!B102</f>
        <v>59960428.832128726</v>
      </c>
      <c r="C102" s="36">
        <f>'[1]Annual Cost 95%'!C102</f>
        <v>76925976.524940342</v>
      </c>
      <c r="D102" s="36">
        <f>'[1]Annual Cost 95%'!D102</f>
        <v>81109262.25741443</v>
      </c>
      <c r="E102" s="36">
        <f>'[1]Annual Cost 95%'!E102</f>
        <v>53336893.089044735</v>
      </c>
      <c r="F102" s="36">
        <f>'[1]Annual Cost 95%'!F102</f>
        <v>44389309.716808468</v>
      </c>
      <c r="G102" s="36">
        <f>'[1]Annual Cost 95%'!G102</f>
        <v>26610345.353793561</v>
      </c>
      <c r="H102" s="37">
        <f>'[1]Annual Cost 95%'!H102</f>
        <v>13251772.498157725</v>
      </c>
      <c r="I102" s="37">
        <f>'[1]Annual Cost 95%'!I102</f>
        <v>14090492.276522137</v>
      </c>
      <c r="J102" s="37">
        <f>'[1]Annual Cost 95%'!J102</f>
        <v>8890429.6506627761</v>
      </c>
      <c r="K102" s="37">
        <f>'[1]Annual Cost 95%'!K102</f>
        <v>6542014.2712424202</v>
      </c>
      <c r="L102" s="37">
        <f>'[1]Annual Cost 95%'!L102</f>
        <v>5871038.4485508902</v>
      </c>
      <c r="M102" s="37">
        <f>'[1]Annual Cost 95%'!M102</f>
        <v>2516159.3350932384</v>
      </c>
      <c r="N102" s="38">
        <f>'[1]Annual Cost 95%'!N102</f>
        <v>1672124773.1841838</v>
      </c>
      <c r="O102" s="38">
        <f>'[1]Annual Cost 95%'!O102</f>
        <v>2980744160.8935447</v>
      </c>
      <c r="P102" s="38">
        <f>'[1]Annual Cost 95%'!P102</f>
        <v>2181032312.8489351</v>
      </c>
      <c r="Q102" s="38">
        <f>'[1]Annual Cost 95%'!Q102</f>
        <v>727010770.94964504</v>
      </c>
      <c r="R102" s="38">
        <f>'[1]Annual Cost 95%'!R102</f>
        <v>508907539.66475165</v>
      </c>
      <c r="S102" s="38">
        <f>'[1]Annual Cost 95%'!S102</f>
        <v>290804308.37985808</v>
      </c>
    </row>
    <row r="103" spans="1:19" x14ac:dyDescent="0.35">
      <c r="A103">
        <v>2122</v>
      </c>
      <c r="B103" s="36">
        <f>'[1]Annual Cost 95%'!B103</f>
        <v>61331637.132278539</v>
      </c>
      <c r="C103" s="36">
        <f>'[1]Annual Cost 95%'!C103</f>
        <v>78685162.367380604</v>
      </c>
      <c r="D103" s="36">
        <f>'[1]Annual Cost 95%'!D103</f>
        <v>82964113.795213982</v>
      </c>
      <c r="E103" s="36">
        <f>'[1]Annual Cost 95%'!E103</f>
        <v>54556630.70487567</v>
      </c>
      <c r="F103" s="36">
        <f>'[1]Annual Cost 95%'!F103</f>
        <v>45404429.039787591</v>
      </c>
      <c r="G103" s="36">
        <f>'[1]Annual Cost 95%'!G103</f>
        <v>27218885.471495703</v>
      </c>
      <c r="H103" s="37">
        <f>'[1]Annual Cost 95%'!H103</f>
        <v>13252994.424615161</v>
      </c>
      <c r="I103" s="37">
        <f>'[1]Annual Cost 95%'!I103</f>
        <v>14091791.540097134</v>
      </c>
      <c r="J103" s="37">
        <f>'[1]Annual Cost 95%'!J103</f>
        <v>8891249.4241089057</v>
      </c>
      <c r="K103" s="37">
        <f>'[1]Annual Cost 95%'!K103</f>
        <v>6542617.5007593827</v>
      </c>
      <c r="L103" s="37">
        <f>'[1]Annual Cost 95%'!L103</f>
        <v>5871579.8083738051</v>
      </c>
      <c r="M103" s="37">
        <f>'[1]Annual Cost 95%'!M103</f>
        <v>2516391.3464459167</v>
      </c>
      <c r="N103" s="38">
        <f>'[1]Annual Cost 95%'!N103</f>
        <v>1685341752.1081276</v>
      </c>
      <c r="O103" s="38">
        <f>'[1]Annual Cost 95%'!O103</f>
        <v>3004304862.4536185</v>
      </c>
      <c r="P103" s="38">
        <f>'[1]Annual Cost 95%'!P103</f>
        <v>2198271850.5758185</v>
      </c>
      <c r="Q103" s="38">
        <f>'[1]Annual Cost 95%'!Q103</f>
        <v>732757283.52527285</v>
      </c>
      <c r="R103" s="38">
        <f>'[1]Annual Cost 95%'!R103</f>
        <v>512930098.46769112</v>
      </c>
      <c r="S103" s="38">
        <f>'[1]Annual Cost 95%'!S103</f>
        <v>293102913.41010916</v>
      </c>
    </row>
    <row r="104" spans="1:19" x14ac:dyDescent="0.35">
      <c r="A104">
        <v>2123</v>
      </c>
      <c r="B104" s="36">
        <f>'[1]Annual Cost 95%'!B104</f>
        <v>62734202.983383559</v>
      </c>
      <c r="C104" s="36">
        <f>'[1]Annual Cost 95%'!C104</f>
        <v>80484578.24612385</v>
      </c>
      <c r="D104" s="36">
        <f>'[1]Annual Cost 95%'!D104</f>
        <v>84861383.105429679</v>
      </c>
      <c r="E104" s="36">
        <f>'[1]Annual Cost 95%'!E104</f>
        <v>55804261.956149317</v>
      </c>
      <c r="F104" s="36">
        <f>'[1]Annual Cost 95%'!F104</f>
        <v>46442762.673745185</v>
      </c>
      <c r="G104" s="36">
        <f>'[1]Annual Cost 95%'!G104</f>
        <v>27841342.021695413</v>
      </c>
      <c r="H104" s="37">
        <f>'[1]Annual Cost 95%'!H104</f>
        <v>13254216.46374464</v>
      </c>
      <c r="I104" s="37">
        <f>'[1]Annual Cost 95%'!I104</f>
        <v>14093090.923475314</v>
      </c>
      <c r="J104" s="37">
        <f>'[1]Annual Cost 95%'!J104</f>
        <v>8892069.2731451374</v>
      </c>
      <c r="K104" s="37">
        <f>'[1]Annual Cost 95%'!K104</f>
        <v>6543220.7858992526</v>
      </c>
      <c r="L104" s="37">
        <f>'[1]Annual Cost 95%'!L104</f>
        <v>5872121.2181147141</v>
      </c>
      <c r="M104" s="37">
        <f>'[1]Annual Cost 95%'!M104</f>
        <v>2516623.3791920203</v>
      </c>
      <c r="N104" s="38">
        <f>'[1]Annual Cost 95%'!N104</f>
        <v>1698663202.0229194</v>
      </c>
      <c r="O104" s="38">
        <f>'[1]Annual Cost 95%'!O104</f>
        <v>3028051794.9104214</v>
      </c>
      <c r="P104" s="38">
        <f>'[1]Annual Cost 95%'!P104</f>
        <v>2215647654.8125038</v>
      </c>
      <c r="Q104" s="38">
        <f>'[1]Annual Cost 95%'!Q104</f>
        <v>738549218.27083457</v>
      </c>
      <c r="R104" s="38">
        <f>'[1]Annual Cost 95%'!R104</f>
        <v>516984452.78958428</v>
      </c>
      <c r="S104" s="38">
        <f>'[1]Annual Cost 95%'!S104</f>
        <v>295419687.30833381</v>
      </c>
    </row>
    <row r="105" spans="1:19" x14ac:dyDescent="0.35">
      <c r="A105">
        <v>2124</v>
      </c>
      <c r="B105" s="36">
        <f>'[1]Annual Cost 95%'!B105</f>
        <v>64168843.487288781</v>
      </c>
      <c r="C105" s="36">
        <f>'[1]Annual Cost 95%'!C105</f>
        <v>82325144.163924739</v>
      </c>
      <c r="D105" s="36">
        <f>'[1]Annual Cost 95%'!D105</f>
        <v>86802040.221177444</v>
      </c>
      <c r="E105" s="36">
        <f>'[1]Annual Cost 95%'!E105</f>
        <v>57080424.72997199</v>
      </c>
      <c r="F105" s="36">
        <f>'[1]Annual Cost 95%'!F105</f>
        <v>47504841.496403702</v>
      </c>
      <c r="G105" s="36">
        <f>'[1]Annual Cost 95%'!G105</f>
        <v>28478033.253079705</v>
      </c>
      <c r="H105" s="37">
        <f>'[1]Annual Cost 95%'!H105</f>
        <v>13255438.615556551</v>
      </c>
      <c r="I105" s="37">
        <f>'[1]Annual Cost 95%'!I105</f>
        <v>14094390.426667726</v>
      </c>
      <c r="J105" s="37">
        <f>'[1]Annual Cost 95%'!J105</f>
        <v>8892889.1977784447</v>
      </c>
      <c r="K105" s="37">
        <f>'[1]Annual Cost 95%'!K105</f>
        <v>6543824.1266671577</v>
      </c>
      <c r="L105" s="37">
        <f>'[1]Annual Cost 95%'!L105</f>
        <v>5872662.6777782189</v>
      </c>
      <c r="M105" s="37">
        <f>'[1]Annual Cost 95%'!M105</f>
        <v>2516855.4333335222</v>
      </c>
      <c r="N105" s="38">
        <f>'[1]Annual Cost 95%'!N105</f>
        <v>1712089948.6988044</v>
      </c>
      <c r="O105" s="38">
        <f>'[1]Annual Cost 95%'!O105</f>
        <v>3051986430.2891726</v>
      </c>
      <c r="P105" s="38">
        <f>'[1]Annual Cost 95%'!P105</f>
        <v>2233160802.6506147</v>
      </c>
      <c r="Q105" s="38">
        <f>'[1]Annual Cost 95%'!Q105</f>
        <v>744386934.2168715</v>
      </c>
      <c r="R105" s="38">
        <f>'[1]Annual Cost 95%'!R105</f>
        <v>521070853.95181012</v>
      </c>
      <c r="S105" s="38">
        <f>'[1]Annual Cost 95%'!S105</f>
        <v>297754773.68674862</v>
      </c>
    </row>
    <row r="106" spans="1:19" x14ac:dyDescent="0.35">
      <c r="A106">
        <v>2125</v>
      </c>
      <c r="B106" s="36">
        <f>'[1]Annual Cost 95%'!B106</f>
        <v>65636292.144921415</v>
      </c>
      <c r="C106" s="36">
        <f>'[1]Annual Cost 95%'!C106</f>
        <v>84207801.162670493</v>
      </c>
      <c r="D106" s="36">
        <f>'[1]Annual Cost 95%'!D106</f>
        <v>88787077.358827785</v>
      </c>
      <c r="E106" s="36">
        <f>'[1]Annual Cost 95%'!E106</f>
        <v>58385771.501005664</v>
      </c>
      <c r="F106" s="36">
        <f>'[1]Annual Cost 95%'!F106</f>
        <v>48591208.525891423</v>
      </c>
      <c r="G106" s="36">
        <f>'[1]Annual Cost 95%'!G106</f>
        <v>29129284.692222871</v>
      </c>
      <c r="H106" s="37">
        <f>'[1]Annual Cost 95%'!H106</f>
        <v>13256660.880061286</v>
      </c>
      <c r="I106" s="37">
        <f>'[1]Annual Cost 95%'!I106</f>
        <v>14095690.049685417</v>
      </c>
      <c r="J106" s="37">
        <f>'[1]Annual Cost 95%'!J106</f>
        <v>8893709.1980157979</v>
      </c>
      <c r="K106" s="37">
        <f>'[1]Annual Cost 95%'!K106</f>
        <v>6544427.5230682287</v>
      </c>
      <c r="L106" s="37">
        <f>'[1]Annual Cost 95%'!L106</f>
        <v>5873204.1873689238</v>
      </c>
      <c r="M106" s="37">
        <f>'[1]Annual Cost 95%'!M106</f>
        <v>2517087.5088723958</v>
      </c>
      <c r="N106" s="38">
        <f>'[1]Annual Cost 95%'!N106</f>
        <v>1725622824.4331656</v>
      </c>
      <c r="O106" s="38">
        <f>'[1]Annual Cost 95%'!O106</f>
        <v>3076110252.2504253</v>
      </c>
      <c r="P106" s="38">
        <f>'[1]Annual Cost 95%'!P106</f>
        <v>2250812379.6954331</v>
      </c>
      <c r="Q106" s="38">
        <f>'[1]Annual Cost 95%'!Q106</f>
        <v>750270793.23181105</v>
      </c>
      <c r="R106" s="38">
        <f>'[1]Annual Cost 95%'!R106</f>
        <v>525189555.26226783</v>
      </c>
      <c r="S106" s="38">
        <f>'[1]Annual Cost 95%'!S106</f>
        <v>300108317.29272443</v>
      </c>
    </row>
    <row r="107" spans="1:19" x14ac:dyDescent="0.35">
      <c r="A107">
        <v>2126</v>
      </c>
      <c r="B107" s="36">
        <f>'[1]Annual Cost 95%'!B107</f>
        <v>67137299.231314167</v>
      </c>
      <c r="C107" s="36">
        <f>'[1]Annual Cost 95%'!C107</f>
        <v>86133511.804515451</v>
      </c>
      <c r="D107" s="36">
        <f>'[1]Annual Cost 95%'!D107</f>
        <v>90817509.425304815</v>
      </c>
      <c r="E107" s="36">
        <f>'[1]Annual Cost 95%'!E107</f>
        <v>59720969.665064342</v>
      </c>
      <c r="F107" s="36">
        <f>'[1]Annual Cost 95%'!F107</f>
        <v>49702419.198375985</v>
      </c>
      <c r="G107" s="36">
        <f>'[1]Annual Cost 95%'!G107</f>
        <v>29795429.310021207</v>
      </c>
      <c r="H107" s="37">
        <f>'[1]Annual Cost 95%'!H107</f>
        <v>13257883.257269232</v>
      </c>
      <c r="I107" s="37">
        <f>'[1]Annual Cost 95%'!I107</f>
        <v>14096989.792539435</v>
      </c>
      <c r="J107" s="37">
        <f>'[1]Annual Cost 95%'!J107</f>
        <v>8894529.2738641668</v>
      </c>
      <c r="K107" s="37">
        <f>'[1]Annual Cost 95%'!K107</f>
        <v>6545030.9751075944</v>
      </c>
      <c r="L107" s="37">
        <f>'[1]Annual Cost 95%'!L107</f>
        <v>5873745.7468914315</v>
      </c>
      <c r="M107" s="37">
        <f>'[1]Annual Cost 95%'!M107</f>
        <v>2517319.6058106134</v>
      </c>
      <c r="N107" s="38">
        <f>'[1]Annual Cost 95%'!N107</f>
        <v>1739262668.1021147</v>
      </c>
      <c r="O107" s="38">
        <f>'[1]Annual Cost 95%'!O107</f>
        <v>3100424756.1820302</v>
      </c>
      <c r="P107" s="38">
        <f>'[1]Annual Cost 95%'!P107</f>
        <v>2268603480.133193</v>
      </c>
      <c r="Q107" s="38">
        <f>'[1]Annual Cost 95%'!Q107</f>
        <v>756201160.04439771</v>
      </c>
      <c r="R107" s="38">
        <f>'[1]Annual Cost 95%'!R107</f>
        <v>529340812.03107852</v>
      </c>
      <c r="S107" s="38">
        <f>'[1]Annual Cost 95%'!S107</f>
        <v>302480464.01775908</v>
      </c>
    </row>
    <row r="108" spans="1:19" x14ac:dyDescent="0.35">
      <c r="A108">
        <v>2127</v>
      </c>
      <c r="B108" s="36">
        <f>'[1]Annual Cost 95%'!B108</f>
        <v>68672632.179204807</v>
      </c>
      <c r="C108" s="36">
        <f>'[1]Annual Cost 95%'!C108</f>
        <v>88103260.664018571</v>
      </c>
      <c r="D108" s="36">
        <f>'[1]Annual Cost 95%'!D108</f>
        <v>92894374.536986336</v>
      </c>
      <c r="E108" s="36">
        <f>'[1]Annual Cost 95%'!E108</f>
        <v>61086701.880339161</v>
      </c>
      <c r="F108" s="36">
        <f>'[1]Annual Cost 95%'!F108</f>
        <v>50839041.652046964</v>
      </c>
      <c r="G108" s="36">
        <f>'[1]Annual Cost 95%'!G108</f>
        <v>30476807.691933915</v>
      </c>
      <c r="H108" s="37">
        <f>'[1]Annual Cost 95%'!H108</f>
        <v>13259105.747190783</v>
      </c>
      <c r="I108" s="37">
        <f>'[1]Annual Cost 95%'!I108</f>
        <v>14098289.655240832</v>
      </c>
      <c r="J108" s="37">
        <f>'[1]Annual Cost 95%'!J108</f>
        <v>8895349.4253305234</v>
      </c>
      <c r="K108" s="37">
        <f>'[1]Annual Cost 95%'!K108</f>
        <v>6545634.4827903854</v>
      </c>
      <c r="L108" s="37">
        <f>'[1]Annual Cost 95%'!L108</f>
        <v>5874287.3563503465</v>
      </c>
      <c r="M108" s="37">
        <f>'[1]Annual Cost 95%'!M108</f>
        <v>2517551.7241501482</v>
      </c>
      <c r="N108" s="38">
        <f>'[1]Annual Cost 95%'!N108</f>
        <v>1753010325.2124949</v>
      </c>
      <c r="O108" s="38">
        <f>'[1]Annual Cost 95%'!O108</f>
        <v>3124931449.2918382</v>
      </c>
      <c r="P108" s="38">
        <f>'[1]Annual Cost 95%'!P108</f>
        <v>2286535206.7989063</v>
      </c>
      <c r="Q108" s="38">
        <f>'[1]Annual Cost 95%'!Q108</f>
        <v>762178402.26630199</v>
      </c>
      <c r="R108" s="38">
        <f>'[1]Annual Cost 95%'!R108</f>
        <v>533524881.58641154</v>
      </c>
      <c r="S108" s="38">
        <f>'[1]Annual Cost 95%'!S108</f>
        <v>304871360.90652084</v>
      </c>
    </row>
    <row r="109" spans="1:19" x14ac:dyDescent="0.35">
      <c r="A109">
        <v>2128</v>
      </c>
      <c r="B109" s="36">
        <f>'[1]Annual Cost 95%'!B109</f>
        <v>70243075.971408054</v>
      </c>
      <c r="C109" s="36">
        <f>'[1]Annual Cost 95%'!C109</f>
        <v>90118054.831535116</v>
      </c>
      <c r="D109" s="36">
        <f>'[1]Annual Cost 95%'!D109</f>
        <v>95018734.550470561</v>
      </c>
      <c r="E109" s="36">
        <f>'[1]Annual Cost 95%'!E109</f>
        <v>62483666.416426919</v>
      </c>
      <c r="F109" s="36">
        <f>'[1]Annual Cost 95%'!F109</f>
        <v>52001657.017592773</v>
      </c>
      <c r="G109" s="36">
        <f>'[1]Annual Cost 95%'!G109</f>
        <v>31173768.212117132</v>
      </c>
      <c r="H109" s="37">
        <f>'[1]Annual Cost 95%'!H109</f>
        <v>13260328.349836331</v>
      </c>
      <c r="I109" s="37">
        <f>'[1]Annual Cost 95%'!I109</f>
        <v>14099589.637800656</v>
      </c>
      <c r="J109" s="37">
        <f>'[1]Annual Cost 95%'!J109</f>
        <v>8896169.6524218414</v>
      </c>
      <c r="K109" s="37">
        <f>'[1]Annual Cost 95%'!K109</f>
        <v>6546238.0461217323</v>
      </c>
      <c r="L109" s="37">
        <f>'[1]Annual Cost 95%'!L109</f>
        <v>5874829.0157502731</v>
      </c>
      <c r="M109" s="37">
        <f>'[1]Annual Cost 95%'!M109</f>
        <v>2517783.8638929739</v>
      </c>
      <c r="N109" s="38">
        <f>'[1]Annual Cost 95%'!N109</f>
        <v>1766866647.954289</v>
      </c>
      <c r="O109" s="38">
        <f>'[1]Annual Cost 95%'!O109</f>
        <v>3149631850.7011237</v>
      </c>
      <c r="P109" s="38">
        <f>'[1]Annual Cost 95%'!P109</f>
        <v>2304608671.2447248</v>
      </c>
      <c r="Q109" s="38">
        <f>'[1]Annual Cost 95%'!Q109</f>
        <v>768202890.41490829</v>
      </c>
      <c r="R109" s="38">
        <f>'[1]Annual Cost 95%'!R109</f>
        <v>537742023.29043591</v>
      </c>
      <c r="S109" s="38">
        <f>'[1]Annual Cost 95%'!S109</f>
        <v>307281156.16596329</v>
      </c>
    </row>
    <row r="110" spans="1:19" x14ac:dyDescent="0.35">
      <c r="A110">
        <v>2129</v>
      </c>
      <c r="B110" s="36">
        <f>'[1]Annual Cost 95%'!B110</f>
        <v>71849433.542160407</v>
      </c>
      <c r="C110" s="36">
        <f>'[1]Annual Cost 95%'!C110</f>
        <v>92178924.428120509</v>
      </c>
      <c r="D110" s="36">
        <f>'[1]Annual Cost 95%'!D110</f>
        <v>97191675.605480537</v>
      </c>
      <c r="E110" s="36">
        <f>'[1]Annual Cost 95%'!E110</f>
        <v>63912577.51134035</v>
      </c>
      <c r="F110" s="36">
        <f>'[1]Annual Cost 95%'!F110</f>
        <v>53190859.715320289</v>
      </c>
      <c r="G110" s="36">
        <f>'[1]Annual Cost 95%'!G110</f>
        <v>31886667.211540174</v>
      </c>
      <c r="H110" s="37">
        <f>'[1]Annual Cost 95%'!H110</f>
        <v>13261551.065216273</v>
      </c>
      <c r="I110" s="37">
        <f>'[1]Annual Cost 95%'!I110</f>
        <v>14100889.740229961</v>
      </c>
      <c r="J110" s="37">
        <f>'[1]Annual Cost 95%'!J110</f>
        <v>8896989.9551450927</v>
      </c>
      <c r="K110" s="37">
        <f>'[1]Annual Cost 95%'!K110</f>
        <v>6546841.6651067669</v>
      </c>
      <c r="L110" s="37">
        <f>'[1]Annual Cost 95%'!L110</f>
        <v>5875370.7250958169</v>
      </c>
      <c r="M110" s="37">
        <f>'[1]Annual Cost 95%'!M110</f>
        <v>2518016.0250410642</v>
      </c>
      <c r="N110" s="38">
        <f>'[1]Annual Cost 95%'!N110</f>
        <v>1780832495.253448</v>
      </c>
      <c r="O110" s="38">
        <f>'[1]Annual Cost 95%'!O110</f>
        <v>3174527491.5387549</v>
      </c>
      <c r="P110" s="38">
        <f>'[1]Annual Cost 95%'!P110</f>
        <v>2322824993.808845</v>
      </c>
      <c r="Q110" s="38">
        <f>'[1]Annual Cost 95%'!Q110</f>
        <v>774274997.93628168</v>
      </c>
      <c r="R110" s="38">
        <f>'[1]Annual Cost 95%'!R110</f>
        <v>541992498.55539727</v>
      </c>
      <c r="S110" s="38">
        <f>'[1]Annual Cost 95%'!S110</f>
        <v>309709999.17451268</v>
      </c>
    </row>
    <row r="111" spans="1:19" x14ac:dyDescent="0.35">
      <c r="A111">
        <v>2130</v>
      </c>
      <c r="B111" s="36">
        <f>'[1]Annual Cost 95%'!B111</f>
        <v>69838775.799220562</v>
      </c>
      <c r="C111" s="36">
        <f>'[1]Annual Cost 95%'!C111</f>
        <v>89599359.649387613</v>
      </c>
      <c r="D111" s="36">
        <f>'[1]Annual Cost 95%'!D111</f>
        <v>94471832.37956579</v>
      </c>
      <c r="E111" s="36">
        <f>'[1]Annual Cost 95%'!E111</f>
        <v>62124027.309771784</v>
      </c>
      <c r="F111" s="36">
        <f>'[1]Annual Cost 95%'!F111</f>
        <v>51702349.52577956</v>
      </c>
      <c r="G111" s="36">
        <f>'[1]Annual Cost 95%'!G111</f>
        <v>30994340.422522303</v>
      </c>
      <c r="H111" s="37">
        <f>'[1]Annual Cost 95%'!H111</f>
        <v>12603402.55617086</v>
      </c>
      <c r="I111" s="37">
        <f>'[1]Annual Cost 95%'!I111</f>
        <v>13401086.262257623</v>
      </c>
      <c r="J111" s="37">
        <f>'[1]Annual Cost 95%'!J111</f>
        <v>8455447.284519691</v>
      </c>
      <c r="K111" s="37">
        <f>'[1]Annual Cost 95%'!K111</f>
        <v>6221932.907476753</v>
      </c>
      <c r="L111" s="37">
        <f>'[1]Annual Cost 95%'!L111</f>
        <v>5583785.9426073441</v>
      </c>
      <c r="M111" s="37">
        <f>'[1]Annual Cost 95%'!M111</f>
        <v>2393051.1182602895</v>
      </c>
      <c r="N111" s="38">
        <f>'[1]Annual Cost 95%'!N111</f>
        <v>1705673149.0189807</v>
      </c>
      <c r="O111" s="38">
        <f>'[1]Annual Cost 95%'!O111</f>
        <v>3040547787.3816614</v>
      </c>
      <c r="P111" s="38">
        <f>'[1]Annual Cost 95%'!P111</f>
        <v>2224791063.9378014</v>
      </c>
      <c r="Q111" s="38">
        <f>'[1]Annual Cost 95%'!Q111</f>
        <v>741597021.31260026</v>
      </c>
      <c r="R111" s="38">
        <f>'[1]Annual Cost 95%'!R111</f>
        <v>519117914.91882026</v>
      </c>
      <c r="S111" s="38">
        <f>'[1]Annual Cost 95%'!S111</f>
        <v>296638808.52504009</v>
      </c>
    </row>
    <row r="112" spans="1:19" x14ac:dyDescent="0.35">
      <c r="A112">
        <v>2131</v>
      </c>
      <c r="B112" s="36">
        <f>'[1]Annual Cost 95%'!B112</f>
        <v>71435887.609683126</v>
      </c>
      <c r="C112" s="36">
        <f>'[1]Annual Cost 95%'!C112</f>
        <v>91648367.437229127</v>
      </c>
      <c r="D112" s="36">
        <f>'[1]Annual Cost 95%'!D112</f>
        <v>96632266.572788402</v>
      </c>
      <c r="E112" s="36">
        <f>'[1]Annual Cost 95%'!E112</f>
        <v>63544713.978380926</v>
      </c>
      <c r="F112" s="36">
        <f>'[1]Annual Cost 95%'!F112</f>
        <v>52884707.49399022</v>
      </c>
      <c r="G112" s="36">
        <f>'[1]Annual Cost 95%'!G112</f>
        <v>31703136.167863246</v>
      </c>
      <c r="H112" s="37">
        <f>'[1]Annual Cost 95%'!H112</f>
        <v>12604564.697389273</v>
      </c>
      <c r="I112" s="37">
        <f>'[1]Annual Cost 95%'!I112</f>
        <v>13402321.956717707</v>
      </c>
      <c r="J112" s="37">
        <f>'[1]Annual Cost 95%'!J112</f>
        <v>8456226.9488814101</v>
      </c>
      <c r="K112" s="37">
        <f>'[1]Annual Cost 95%'!K112</f>
        <v>6222506.6227617925</v>
      </c>
      <c r="L112" s="37">
        <f>'[1]Annual Cost 95%'!L112</f>
        <v>5584300.8152990453</v>
      </c>
      <c r="M112" s="37">
        <f>'[1]Annual Cost 95%'!M112</f>
        <v>2393271.7779853046</v>
      </c>
      <c r="N112" s="38">
        <f>'[1]Annual Cost 95%'!N112</f>
        <v>1719155304.4318159</v>
      </c>
      <c r="O112" s="38">
        <f>'[1]Annual Cost 95%'!O112</f>
        <v>3064581194.8567152</v>
      </c>
      <c r="P112" s="38">
        <f>'[1]Annual Cost 95%'!P112</f>
        <v>2242376484.0414991</v>
      </c>
      <c r="Q112" s="38">
        <f>'[1]Annual Cost 95%'!Q112</f>
        <v>747458828.01383293</v>
      </c>
      <c r="R112" s="38">
        <f>'[1]Annual Cost 95%'!R112</f>
        <v>523221179.6096831</v>
      </c>
      <c r="S112" s="38">
        <f>'[1]Annual Cost 95%'!S112</f>
        <v>298983531.20553315</v>
      </c>
    </row>
    <row r="113" spans="1:19" x14ac:dyDescent="0.35">
      <c r="A113">
        <v>2132</v>
      </c>
      <c r="B113" s="36">
        <f>'[1]Annual Cost 95%'!B113</f>
        <v>73069523.057708472</v>
      </c>
      <c r="C113" s="36">
        <f>'[1]Annual Cost 95%'!C113</f>
        <v>93744233.070160866</v>
      </c>
      <c r="D113" s="36">
        <f>'[1]Annual Cost 95%'!D113</f>
        <v>98842106.771861449</v>
      </c>
      <c r="E113" s="36">
        <f>'[1]Annual Cost 95%'!E113</f>
        <v>64997889.696682535</v>
      </c>
      <c r="F113" s="36">
        <f>'[1]Annual Cost 95%'!F113</f>
        <v>54094104.279156268</v>
      </c>
      <c r="G113" s="36">
        <f>'[1]Annual Cost 95%'!G113</f>
        <v>32428141.04692876</v>
      </c>
      <c r="H113" s="37">
        <f>'[1]Annual Cost 95%'!H113</f>
        <v>12605726.945767017</v>
      </c>
      <c r="I113" s="37">
        <f>'[1]Annual Cost 95%'!I113</f>
        <v>13403557.765119359</v>
      </c>
      <c r="J113" s="37">
        <f>'[1]Annual Cost 95%'!J113</f>
        <v>8457006.6851348337</v>
      </c>
      <c r="K113" s="37">
        <f>'[1]Annual Cost 95%'!K113</f>
        <v>6223080.3909482742</v>
      </c>
      <c r="L113" s="37">
        <f>'[1]Annual Cost 95%'!L113</f>
        <v>5584815.7354664011</v>
      </c>
      <c r="M113" s="37">
        <f>'[1]Annual Cost 95%'!M113</f>
        <v>2393492.4580570282</v>
      </c>
      <c r="N113" s="38">
        <f>'[1]Annual Cost 95%'!N113</f>
        <v>1732744026.8705082</v>
      </c>
      <c r="O113" s="38">
        <f>'[1]Annual Cost 95%'!O113</f>
        <v>3088804569.638732</v>
      </c>
      <c r="P113" s="38">
        <f>'[1]Annual Cost 95%'!P113</f>
        <v>2260100904.6137066</v>
      </c>
      <c r="Q113" s="38">
        <f>'[1]Annual Cost 95%'!Q113</f>
        <v>753366968.20456874</v>
      </c>
      <c r="R113" s="38">
        <f>'[1]Annual Cost 95%'!R113</f>
        <v>527356877.74319816</v>
      </c>
      <c r="S113" s="38">
        <f>'[1]Annual Cost 95%'!S113</f>
        <v>301346787.28182751</v>
      </c>
    </row>
    <row r="114" spans="1:19" x14ac:dyDescent="0.35">
      <c r="A114">
        <v>2133</v>
      </c>
      <c r="B114" s="36">
        <f>'[1]Annual Cost 95%'!B114</f>
        <v>74740517.386071756</v>
      </c>
      <c r="C114" s="36">
        <f>'[1]Annual Cost 95%'!C114</f>
        <v>95888028.119340122</v>
      </c>
      <c r="D114" s="36">
        <f>'[1]Annual Cost 95%'!D114</f>
        <v>101102482.82069395</v>
      </c>
      <c r="E114" s="36">
        <f>'[1]Annual Cost 95%'!E114</f>
        <v>66484297.44226151</v>
      </c>
      <c r="F114" s="36">
        <f>'[1]Annual Cost 95%'!F114</f>
        <v>55331158.219921336</v>
      </c>
      <c r="G114" s="36">
        <f>'[1]Annual Cost 95%'!G114</f>
        <v>33169725.739167504</v>
      </c>
      <c r="H114" s="37">
        <f>'[1]Annual Cost 95%'!H114</f>
        <v>12606889.301313978</v>
      </c>
      <c r="I114" s="37">
        <f>'[1]Annual Cost 95%'!I114</f>
        <v>13404793.687473089</v>
      </c>
      <c r="J114" s="37">
        <f>'[1]Annual Cost 95%'!J114</f>
        <v>8457786.493286591</v>
      </c>
      <c r="K114" s="37">
        <f>'[1]Annual Cost 95%'!K114</f>
        <v>6223654.2120410763</v>
      </c>
      <c r="L114" s="37">
        <f>'[1]Annual Cost 95%'!L114</f>
        <v>5585330.7031137878</v>
      </c>
      <c r="M114" s="37">
        <f>'[1]Annual Cost 95%'!M114</f>
        <v>2393713.1584773371</v>
      </c>
      <c r="N114" s="38">
        <f>'[1]Annual Cost 95%'!N114</f>
        <v>1746440158.6729968</v>
      </c>
      <c r="O114" s="38">
        <f>'[1]Annual Cost 95%'!O114</f>
        <v>3113219413.2866464</v>
      </c>
      <c r="P114" s="38">
        <f>'[1]Annual Cost 95%'!P114</f>
        <v>2277965424.3560829</v>
      </c>
      <c r="Q114" s="38">
        <f>'[1]Annual Cost 95%'!Q114</f>
        <v>759321808.11869419</v>
      </c>
      <c r="R114" s="38">
        <f>'[1]Annual Cost 95%'!R114</f>
        <v>531525265.68308604</v>
      </c>
      <c r="S114" s="38">
        <f>'[1]Annual Cost 95%'!S114</f>
        <v>303728723.24747771</v>
      </c>
    </row>
    <row r="115" spans="1:19" x14ac:dyDescent="0.35">
      <c r="A115">
        <v>2134</v>
      </c>
      <c r="B115" s="36">
        <f>'[1]Annual Cost 95%'!B115</f>
        <v>76449724.938342586</v>
      </c>
      <c r="C115" s="36">
        <f>'[1]Annual Cost 95%'!C115</f>
        <v>98080848.661206961</v>
      </c>
      <c r="D115" s="36">
        <f>'[1]Annual Cost 95%'!D115</f>
        <v>103414550.40109132</v>
      </c>
      <c r="E115" s="36">
        <f>'[1]Annual Cost 95%'!E115</f>
        <v>68004697.183525681</v>
      </c>
      <c r="F115" s="36">
        <f>'[1]Annual Cost 95%'!F115</f>
        <v>56596501.795439668</v>
      </c>
      <c r="G115" s="36">
        <f>'[1]Annual Cost 95%'!G115</f>
        <v>33928269.400931112</v>
      </c>
      <c r="H115" s="37">
        <f>'[1]Annual Cost 95%'!H115</f>
        <v>12608051.764040031</v>
      </c>
      <c r="I115" s="37">
        <f>'[1]Annual Cost 95%'!I115</f>
        <v>13406029.723789398</v>
      </c>
      <c r="J115" s="37">
        <f>'[1]Annual Cost 95%'!J115</f>
        <v>8458566.3733433113</v>
      </c>
      <c r="K115" s="37">
        <f>'[1]Annual Cost 95%'!K115</f>
        <v>6224228.0860450771</v>
      </c>
      <c r="L115" s="37">
        <f>'[1]Annual Cost 95%'!L115</f>
        <v>5585845.7182455836</v>
      </c>
      <c r="M115" s="37">
        <f>'[1]Annual Cost 95%'!M115</f>
        <v>2393933.8792481064</v>
      </c>
      <c r="N115" s="38">
        <f>'[1]Annual Cost 95%'!N115</f>
        <v>1760244548.8353138</v>
      </c>
      <c r="O115" s="38">
        <f>'[1]Annual Cost 95%'!O115</f>
        <v>3137827239.228168</v>
      </c>
      <c r="P115" s="38">
        <f>'[1]Annual Cost 95%'!P115</f>
        <v>2295971150.654757</v>
      </c>
      <c r="Q115" s="38">
        <f>'[1]Annual Cost 95%'!Q115</f>
        <v>765323716.88491893</v>
      </c>
      <c r="R115" s="38">
        <f>'[1]Annual Cost 95%'!R115</f>
        <v>535726601.81944335</v>
      </c>
      <c r="S115" s="38">
        <f>'[1]Annual Cost 95%'!S115</f>
        <v>306129486.75396758</v>
      </c>
    </row>
    <row r="116" spans="1:19" x14ac:dyDescent="0.35">
      <c r="A116">
        <v>2135</v>
      </c>
      <c r="B116" s="36">
        <f>'[1]Annual Cost 95%'!B116</f>
        <v>78198019.595692575</v>
      </c>
      <c r="C116" s="36">
        <f>'[1]Annual Cost 95%'!C116</f>
        <v>100323815.83788466</v>
      </c>
      <c r="D116" s="36">
        <f>'[1]Annual Cost 95%'!D116</f>
        <v>105779491.62363066</v>
      </c>
      <c r="E116" s="36">
        <f>'[1]Annual Cost 95%'!E116</f>
        <v>69559866.268261433</v>
      </c>
      <c r="F116" s="36">
        <f>'[1]Annual Cost 95%'!F116</f>
        <v>57890781.948749155</v>
      </c>
      <c r="G116" s="36">
        <f>'[1]Annual Cost 95%'!G116</f>
        <v>34704159.859328687</v>
      </c>
      <c r="H116" s="37">
        <f>'[1]Annual Cost 95%'!H116</f>
        <v>12609214.333955063</v>
      </c>
      <c r="I116" s="37">
        <f>'[1]Annual Cost 95%'!I116</f>
        <v>13407265.874078801</v>
      </c>
      <c r="J116" s="37">
        <f>'[1]Annual Cost 95%'!J116</f>
        <v>8459346.3253116235</v>
      </c>
      <c r="K116" s="37">
        <f>'[1]Annual Cost 95%'!K116</f>
        <v>6224802.0129651567</v>
      </c>
      <c r="L116" s="37">
        <f>'[1]Annual Cost 95%'!L116</f>
        <v>5586360.7808661675</v>
      </c>
      <c r="M116" s="37">
        <f>'[1]Annual Cost 95%'!M116</f>
        <v>2394154.6203712141</v>
      </c>
      <c r="N116" s="38">
        <f>'[1]Annual Cost 95%'!N116</f>
        <v>1774158053.0642118</v>
      </c>
      <c r="O116" s="38">
        <f>'[1]Annual Cost 95%'!O116</f>
        <v>3162629572.8535948</v>
      </c>
      <c r="P116" s="38">
        <f>'[1]Annual Cost 95%'!P116</f>
        <v>2314119199.648972</v>
      </c>
      <c r="Q116" s="38">
        <f>'[1]Annual Cost 95%'!Q116</f>
        <v>771373066.54965723</v>
      </c>
      <c r="R116" s="38">
        <f>'[1]Annual Cost 95%'!R116</f>
        <v>539961146.58476007</v>
      </c>
      <c r="S116" s="38">
        <f>'[1]Annual Cost 95%'!S116</f>
        <v>308549226.61986291</v>
      </c>
    </row>
    <row r="117" spans="1:19" x14ac:dyDescent="0.35">
      <c r="A117">
        <v>2136</v>
      </c>
      <c r="B117" s="36">
        <f>'[1]Annual Cost 95%'!B117</f>
        <v>79986295.22369203</v>
      </c>
      <c r="C117" s="36">
        <f>'[1]Annual Cost 95%'!C117</f>
        <v>102618076.43039559</v>
      </c>
      <c r="D117" s="36">
        <f>'[1]Annual Cost 95%'!D117</f>
        <v>108198515.6320485</v>
      </c>
      <c r="E117" s="36">
        <f>'[1]Annual Cost 95%'!E117</f>
        <v>71150599.821074888</v>
      </c>
      <c r="F117" s="36">
        <f>'[1]Annual Cost 95%'!F117</f>
        <v>59214660.417539448</v>
      </c>
      <c r="G117" s="36">
        <f>'[1]Annual Cost 95%'!G117</f>
        <v>35497793.810514487</v>
      </c>
      <c r="H117" s="37">
        <f>'[1]Annual Cost 95%'!H117</f>
        <v>12610377.011068959</v>
      </c>
      <c r="I117" s="37">
        <f>'[1]Annual Cost 95%'!I117</f>
        <v>13408502.138351804</v>
      </c>
      <c r="J117" s="37">
        <f>'[1]Annual Cost 95%'!J117</f>
        <v>8460126.3491981626</v>
      </c>
      <c r="K117" s="37">
        <f>'[1]Annual Cost 95%'!K117</f>
        <v>6225375.9928061944</v>
      </c>
      <c r="L117" s="37">
        <f>'[1]Annual Cost 95%'!L117</f>
        <v>5586875.8909799187</v>
      </c>
      <c r="M117" s="37">
        <f>'[1]Annual Cost 95%'!M117</f>
        <v>2394375.381848536</v>
      </c>
      <c r="N117" s="38">
        <f>'[1]Annual Cost 95%'!N117</f>
        <v>1788181533.8302085</v>
      </c>
      <c r="O117" s="38">
        <f>'[1]Annual Cost 95%'!O117</f>
        <v>3187627951.6103716</v>
      </c>
      <c r="P117" s="38">
        <f>'[1]Annual Cost 95%'!P117</f>
        <v>2332410696.300272</v>
      </c>
      <c r="Q117" s="38">
        <f>'[1]Annual Cost 95%'!Q117</f>
        <v>777470232.10009062</v>
      </c>
      <c r="R117" s="38">
        <f>'[1]Annual Cost 95%'!R117</f>
        <v>544229162.47006345</v>
      </c>
      <c r="S117" s="38">
        <f>'[1]Annual Cost 95%'!S117</f>
        <v>310988092.84003621</v>
      </c>
    </row>
    <row r="118" spans="1:19" x14ac:dyDescent="0.35">
      <c r="A118">
        <v>2137</v>
      </c>
      <c r="B118" s="36">
        <f>'[1]Annual Cost 95%'!B118</f>
        <v>81815466.129324213</v>
      </c>
      <c r="C118" s="36">
        <f>'[1]Annual Cost 95%'!C118</f>
        <v>104964803.44498572</v>
      </c>
      <c r="D118" s="36">
        <f>'[1]Annual Cost 95%'!D118</f>
        <v>110672859.22145018</v>
      </c>
      <c r="E118" s="36">
        <f>'[1]Annual Cost 95%'!E118</f>
        <v>72777711.149922118</v>
      </c>
      <c r="F118" s="36">
        <f>'[1]Annual Cost 95%'!F118</f>
        <v>60568814.072484203</v>
      </c>
      <c r="G118" s="36">
        <f>'[1]Annual Cost 95%'!G118</f>
        <v>36309577.022510163</v>
      </c>
      <c r="H118" s="37">
        <f>'[1]Annual Cost 95%'!H118</f>
        <v>12611539.795391602</v>
      </c>
      <c r="I118" s="37">
        <f>'[1]Annual Cost 95%'!I118</f>
        <v>13409738.516618917</v>
      </c>
      <c r="J118" s="37">
        <f>'[1]Annual Cost 95%'!J118</f>
        <v>8460906.4450095538</v>
      </c>
      <c r="K118" s="37">
        <f>'[1]Annual Cost 95%'!K118</f>
        <v>6225950.0255730683</v>
      </c>
      <c r="L118" s="37">
        <f>'[1]Annual Cost 95%'!L118</f>
        <v>5587391.0485912161</v>
      </c>
      <c r="M118" s="37">
        <f>'[1]Annual Cost 95%'!M118</f>
        <v>2394596.163681949</v>
      </c>
      <c r="N118" s="38">
        <f>'[1]Annual Cost 95%'!N118</f>
        <v>1802315860.4210486</v>
      </c>
      <c r="O118" s="38">
        <f>'[1]Annual Cost 95%'!O118</f>
        <v>3212823925.0983906</v>
      </c>
      <c r="P118" s="38">
        <f>'[1]Annual Cost 95%'!P118</f>
        <v>2350846774.4622374</v>
      </c>
      <c r="Q118" s="38">
        <f>'[1]Annual Cost 95%'!Q118</f>
        <v>783615591.48741233</v>
      </c>
      <c r="R118" s="38">
        <f>'[1]Annual Cost 95%'!R118</f>
        <v>548530914.04118872</v>
      </c>
      <c r="S118" s="38">
        <f>'[1]Annual Cost 95%'!S118</f>
        <v>313446236.59496492</v>
      </c>
    </row>
    <row r="119" spans="1:19" x14ac:dyDescent="0.35">
      <c r="A119">
        <v>2138</v>
      </c>
      <c r="B119" s="36">
        <f>'[1]Annual Cost 95%'!B119</f>
        <v>83686467.528450996</v>
      </c>
      <c r="C119" s="36">
        <f>'[1]Annual Cost 95%'!C119</f>
        <v>107365196.71285766</v>
      </c>
      <c r="D119" s="36">
        <f>'[1]Annual Cost 95%'!D119</f>
        <v>113203787.47065656</v>
      </c>
      <c r="E119" s="36">
        <f>'[1]Annual Cost 95%'!E119</f>
        <v>74442032.16193606</v>
      </c>
      <c r="F119" s="36">
        <f>'[1]Annual Cost 95%'!F119</f>
        <v>61953935.263310619</v>
      </c>
      <c r="G119" s="36">
        <f>'[1]Annual Cost 95%'!G119</f>
        <v>37139924.542665266</v>
      </c>
      <c r="H119" s="37">
        <f>'[1]Annual Cost 95%'!H119</f>
        <v>12612702.686932877</v>
      </c>
      <c r="I119" s="37">
        <f>'[1]Annual Cost 95%'!I119</f>
        <v>13410975.008890653</v>
      </c>
      <c r="J119" s="37">
        <f>'[1]Annual Cost 95%'!J119</f>
        <v>8461686.6127524357</v>
      </c>
      <c r="K119" s="37">
        <f>'[1]Annual Cost 95%'!K119</f>
        <v>6226524.1112706605</v>
      </c>
      <c r="L119" s="37">
        <f>'[1]Annual Cost 95%'!L119</f>
        <v>5587906.2537044398</v>
      </c>
      <c r="M119" s="37">
        <f>'[1]Annual Cost 95%'!M119</f>
        <v>2394816.9658733308</v>
      </c>
      <c r="N119" s="38">
        <f>'[1]Annual Cost 95%'!N119</f>
        <v>1816561908.995589</v>
      </c>
      <c r="O119" s="38">
        <f>'[1]Annual Cost 95%'!O119</f>
        <v>3238219055.16605</v>
      </c>
      <c r="P119" s="38">
        <f>'[1]Annual Cost 95%'!P119</f>
        <v>2369428576.9507685</v>
      </c>
      <c r="Q119" s="38">
        <f>'[1]Annual Cost 95%'!Q119</f>
        <v>789809525.65025604</v>
      </c>
      <c r="R119" s="38">
        <f>'[1]Annual Cost 95%'!R119</f>
        <v>552866667.95517933</v>
      </c>
      <c r="S119" s="38">
        <f>'[1]Annual Cost 95%'!S119</f>
        <v>315923810.26010245</v>
      </c>
    </row>
    <row r="120" spans="1:19" x14ac:dyDescent="0.35">
      <c r="A120">
        <v>2139</v>
      </c>
      <c r="B120" s="36">
        <f>'[1]Annual Cost 95%'!B120</f>
        <v>85600256.023968577</v>
      </c>
      <c r="C120" s="36">
        <f>'[1]Annual Cost 95%'!C120</f>
        <v>109820483.5036186</v>
      </c>
      <c r="D120" s="36">
        <f>'[1]Annual Cost 95%'!D120</f>
        <v>115792594.38901176</v>
      </c>
      <c r="E120" s="36">
        <f>'[1]Annual Cost 95%'!E120</f>
        <v>76144413.788762748</v>
      </c>
      <c r="F120" s="36">
        <f>'[1]Annual Cost 95%'!F120</f>
        <v>63370732.172782943</v>
      </c>
      <c r="G120" s="36">
        <f>'[1]Annual Cost 95%'!G120</f>
        <v>37989260.909862027</v>
      </c>
      <c r="H120" s="37">
        <f>'[1]Annual Cost 95%'!H120</f>
        <v>12613865.685702672</v>
      </c>
      <c r="I120" s="37">
        <f>'[1]Annual Cost 95%'!I120</f>
        <v>13412211.615177523</v>
      </c>
      <c r="J120" s="37">
        <f>'[1]Annual Cost 95%'!J120</f>
        <v>8462466.8524334375</v>
      </c>
      <c r="K120" s="37">
        <f>'[1]Annual Cost 95%'!K120</f>
        <v>6227098.2499038503</v>
      </c>
      <c r="L120" s="37">
        <f>'[1]Annual Cost 95%'!L120</f>
        <v>5588421.506323969</v>
      </c>
      <c r="M120" s="37">
        <f>'[1]Annual Cost 95%'!M120</f>
        <v>2395037.7884245575</v>
      </c>
      <c r="N120" s="38">
        <f>'[1]Annual Cost 95%'!N120</f>
        <v>1830920562.6381121</v>
      </c>
      <c r="O120" s="38">
        <f>'[1]Annual Cost 95%'!O120</f>
        <v>3263814916.0070691</v>
      </c>
      <c r="P120" s="38">
        <f>'[1]Annual Cost 95%'!P120</f>
        <v>2388157255.6149287</v>
      </c>
      <c r="Q120" s="38">
        <f>'[1]Annual Cost 95%'!Q120</f>
        <v>796052418.53830945</v>
      </c>
      <c r="R120" s="38">
        <f>'[1]Annual Cost 95%'!R120</f>
        <v>557236692.97681665</v>
      </c>
      <c r="S120" s="38">
        <f>'[1]Annual Cost 95%'!S120</f>
        <v>318420967.41532379</v>
      </c>
    </row>
    <row r="121" spans="1:19" x14ac:dyDescent="0.35">
      <c r="A121">
        <v>2140</v>
      </c>
      <c r="B121" s="36">
        <f>'[1]Annual Cost 95%'!B121</f>
        <v>87557810.094898105</v>
      </c>
      <c r="C121" s="36">
        <f>'[1]Annual Cost 95%'!C121</f>
        <v>112331919.15275687</v>
      </c>
      <c r="D121" s="36">
        <f>'[1]Annual Cost 95%'!D121</f>
        <v>118440603.57798232</v>
      </c>
      <c r="E121" s="36">
        <f>'[1]Annual Cost 95%'!E121</f>
        <v>77885726.421624482</v>
      </c>
      <c r="F121" s="36">
        <f>'[1]Annual Cost 95%'!F121</f>
        <v>64819929.178781159</v>
      </c>
      <c r="G121" s="36">
        <f>'[1]Annual Cost 95%'!G121</f>
        <v>38858020.371573001</v>
      </c>
      <c r="H121" s="37">
        <f>'[1]Annual Cost 95%'!H121</f>
        <v>12615028.791710874</v>
      </c>
      <c r="I121" s="37">
        <f>'[1]Annual Cost 95%'!I121</f>
        <v>13413448.335490042</v>
      </c>
      <c r="J121" s="37">
        <f>'[1]Annual Cost 95%'!J121</f>
        <v>8463247.1640591919</v>
      </c>
      <c r="K121" s="37">
        <f>'[1]Annual Cost 95%'!K121</f>
        <v>6227672.4414775195</v>
      </c>
      <c r="L121" s="37">
        <f>'[1]Annual Cost 95%'!L121</f>
        <v>5588936.8064541845</v>
      </c>
      <c r="M121" s="37">
        <f>'[1]Annual Cost 95%'!M121</f>
        <v>2395258.6313375072</v>
      </c>
      <c r="N121" s="38">
        <f>'[1]Annual Cost 95%'!N121</f>
        <v>1845392711.4130633</v>
      </c>
      <c r="O121" s="38">
        <f>'[1]Annual Cost 95%'!O121</f>
        <v>3289613094.258069</v>
      </c>
      <c r="P121" s="38">
        <f>'[1]Annual Cost 95%'!P121</f>
        <v>2407033971.4083438</v>
      </c>
      <c r="Q121" s="38">
        <f>'[1]Annual Cost 95%'!Q121</f>
        <v>802344657.13611448</v>
      </c>
      <c r="R121" s="38">
        <f>'[1]Annual Cost 95%'!R121</f>
        <v>561641259.99528015</v>
      </c>
      <c r="S121" s="38">
        <f>'[1]Annual Cost 95%'!S121</f>
        <v>320937862.85444576</v>
      </c>
    </row>
    <row r="122" spans="1:19" x14ac:dyDescent="0.35">
      <c r="A122">
        <v>2141</v>
      </c>
      <c r="B122" s="36">
        <f>'[1]Annual Cost 95%'!B122</f>
        <v>89560130.596660972</v>
      </c>
      <c r="C122" s="36">
        <f>'[1]Annual Cost 95%'!C122</f>
        <v>114900787.70346814</v>
      </c>
      <c r="D122" s="36">
        <f>'[1]Annual Cost 95%'!D122</f>
        <v>121149168.90788634</v>
      </c>
      <c r="E122" s="36">
        <f>'[1]Annual Cost 95%'!E122</f>
        <v>79666860.356332153</v>
      </c>
      <c r="F122" s="36">
        <f>'[1]Annual Cost 95%'!F122</f>
        <v>66302267.224659868</v>
      </c>
      <c r="G122" s="36">
        <f>'[1]Annual Cost 95%'!G122</f>
        <v>39746647.105882488</v>
      </c>
      <c r="H122" s="37">
        <f>'[1]Annual Cost 95%'!H122</f>
        <v>12616192.004967369</v>
      </c>
      <c r="I122" s="37">
        <f>'[1]Annual Cost 95%'!I122</f>
        <v>13414685.169838721</v>
      </c>
      <c r="J122" s="37">
        <f>'[1]Annual Cost 95%'!J122</f>
        <v>8464027.5476363357</v>
      </c>
      <c r="K122" s="37">
        <f>'[1]Annual Cost 95%'!K122</f>
        <v>6228246.6859965483</v>
      </c>
      <c r="L122" s="37">
        <f>'[1]Annual Cost 95%'!L122</f>
        <v>5589452.1540994681</v>
      </c>
      <c r="M122" s="37">
        <f>'[1]Annual Cost 95%'!M122</f>
        <v>2395479.4946140568</v>
      </c>
      <c r="N122" s="38">
        <f>'[1]Annual Cost 95%'!N122</f>
        <v>1859979252.4202273</v>
      </c>
      <c r="O122" s="38">
        <f>'[1]Annual Cost 95%'!O122</f>
        <v>3315615189.0969267</v>
      </c>
      <c r="P122" s="38">
        <f>'[1]Annual Cost 95%'!P122</f>
        <v>2426059894.4611664</v>
      </c>
      <c r="Q122" s="38">
        <f>'[1]Annual Cost 95%'!Q122</f>
        <v>808686631.4870553</v>
      </c>
      <c r="R122" s="38">
        <f>'[1]Annual Cost 95%'!R122</f>
        <v>566080642.04093874</v>
      </c>
      <c r="S122" s="38">
        <f>'[1]Annual Cost 95%'!S122</f>
        <v>323474652.59482211</v>
      </c>
    </row>
    <row r="123" spans="1:19" x14ac:dyDescent="0.35">
      <c r="A123">
        <v>2142</v>
      </c>
      <c r="B123" s="36">
        <f>'[1]Annual Cost 95%'!B123</f>
        <v>91608241.272794738</v>
      </c>
      <c r="C123" s="36">
        <f>'[1]Annual Cost 95%'!C123</f>
        <v>117528402.56315914</v>
      </c>
      <c r="D123" s="36">
        <f>'[1]Annual Cost 95%'!D123</f>
        <v>123919675.2100983</v>
      </c>
      <c r="E123" s="36">
        <f>'[1]Annual Cost 95%'!E123</f>
        <v>81488726.248474389</v>
      </c>
      <c r="F123" s="36">
        <f>'[1]Annual Cost 95%'!F123</f>
        <v>67818504.198076725</v>
      </c>
      <c r="G123" s="36">
        <f>'[1]Annual Cost 95%'!G123</f>
        <v>40655595.448585264</v>
      </c>
      <c r="H123" s="37">
        <f>'[1]Annual Cost 95%'!H123</f>
        <v>12617355.32548205</v>
      </c>
      <c r="I123" s="37">
        <f>'[1]Annual Cost 95%'!I123</f>
        <v>13415922.118234077</v>
      </c>
      <c r="J123" s="37">
        <f>'[1]Annual Cost 95%'!J123</f>
        <v>8464808.0031714998</v>
      </c>
      <c r="K123" s="37">
        <f>'[1]Annual Cost 95%'!K123</f>
        <v>6228820.9834658206</v>
      </c>
      <c r="L123" s="37">
        <f>'[1]Annual Cost 95%'!L123</f>
        <v>5589967.5492641991</v>
      </c>
      <c r="M123" s="37">
        <f>'[1]Annual Cost 95%'!M123</f>
        <v>2395700.3782560849</v>
      </c>
      <c r="N123" s="38">
        <f>'[1]Annual Cost 95%'!N123</f>
        <v>1874681089.8503358</v>
      </c>
      <c r="O123" s="38">
        <f>'[1]Annual Cost 95%'!O123</f>
        <v>3341822812.3419027</v>
      </c>
      <c r="P123" s="38">
        <f>'[1]Annual Cost 95%'!P123</f>
        <v>2445236204.1526117</v>
      </c>
      <c r="Q123" s="38">
        <f>'[1]Annual Cost 95%'!Q123</f>
        <v>815078734.71753716</v>
      </c>
      <c r="R123" s="38">
        <f>'[1]Annual Cost 95%'!R123</f>
        <v>570555114.30227613</v>
      </c>
      <c r="S123" s="38">
        <f>'[1]Annual Cost 95%'!S123</f>
        <v>326031493.88701487</v>
      </c>
    </row>
    <row r="124" spans="1:19" x14ac:dyDescent="0.35">
      <c r="A124">
        <v>2143</v>
      </c>
      <c r="B124" s="36">
        <f>'[1]Annual Cost 95%'!B124</f>
        <v>93703189.278371274</v>
      </c>
      <c r="C124" s="36">
        <f>'[1]Annual Cost 95%'!C124</f>
        <v>120216107.1749647</v>
      </c>
      <c r="D124" s="36">
        <f>'[1]Annual Cost 95%'!D124</f>
        <v>126753538.98508362</v>
      </c>
      <c r="E124" s="36">
        <f>'[1]Annual Cost 95%'!E124</f>
        <v>83352255.579016313</v>
      </c>
      <c r="F124" s="36">
        <f>'[1]Annual Cost 95%'!F124</f>
        <v>69369415.318484157</v>
      </c>
      <c r="G124" s="36">
        <f>'[1]Annual Cost 95%'!G124</f>
        <v>41585330.12547873</v>
      </c>
      <c r="H124" s="37">
        <f>'[1]Annual Cost 95%'!H124</f>
        <v>12618518.753264803</v>
      </c>
      <c r="I124" s="37">
        <f>'[1]Annual Cost 95%'!I124</f>
        <v>13417159.180686627</v>
      </c>
      <c r="J124" s="37">
        <f>'[1]Annual Cost 95%'!J124</f>
        <v>8465588.5306713227</v>
      </c>
      <c r="K124" s="37">
        <f>'[1]Annual Cost 95%'!K124</f>
        <v>6229395.3338902192</v>
      </c>
      <c r="L124" s="37">
        <f>'[1]Annual Cost 95%'!L124</f>
        <v>5590482.991952762</v>
      </c>
      <c r="M124" s="37">
        <f>'[1]Annual Cost 95%'!M124</f>
        <v>2395921.2822654685</v>
      </c>
      <c r="N124" s="38">
        <f>'[1]Annual Cost 95%'!N124</f>
        <v>1889499135.0411167</v>
      </c>
      <c r="O124" s="38">
        <f>'[1]Annual Cost 95%'!O124</f>
        <v>3368237588.5515556</v>
      </c>
      <c r="P124" s="38">
        <f>'[1]Annual Cost 95%'!P124</f>
        <v>2464564089.1840653</v>
      </c>
      <c r="Q124" s="38">
        <f>'[1]Annual Cost 95%'!Q124</f>
        <v>821521363.06135511</v>
      </c>
      <c r="R124" s="38">
        <f>'[1]Annual Cost 95%'!R124</f>
        <v>575064954.14294863</v>
      </c>
      <c r="S124" s="38">
        <f>'[1]Annual Cost 95%'!S124</f>
        <v>328608545.22454202</v>
      </c>
    </row>
    <row r="125" spans="1:19" x14ac:dyDescent="0.35">
      <c r="A125">
        <v>2144</v>
      </c>
      <c r="B125" s="36">
        <f>'[1]Annual Cost 95%'!B125</f>
        <v>95846045.715384677</v>
      </c>
      <c r="C125" s="36">
        <f>'[1]Annual Cost 95%'!C125</f>
        <v>122965275.70462142</v>
      </c>
      <c r="D125" s="36">
        <f>'[1]Annual Cost 95%'!D125</f>
        <v>129652209.12662499</v>
      </c>
      <c r="E125" s="36">
        <f>'[1]Annual Cost 95%'!E125</f>
        <v>85258401.130545676</v>
      </c>
      <c r="F125" s="36">
        <f>'[1]Annual Cost 95%'!F125</f>
        <v>70955793.533482447</v>
      </c>
      <c r="G125" s="36">
        <f>'[1]Annual Cost 95%'!G125</f>
        <v>42536326.489967227</v>
      </c>
      <c r="H125" s="37">
        <f>'[1]Annual Cost 95%'!H125</f>
        <v>12619682.288325524</v>
      </c>
      <c r="I125" s="37">
        <f>'[1]Annual Cost 95%'!I125</f>
        <v>13418396.357206885</v>
      </c>
      <c r="J125" s="37">
        <f>'[1]Annual Cost 95%'!J125</f>
        <v>8466369.1301424392</v>
      </c>
      <c r="K125" s="37">
        <f>'[1]Annual Cost 95%'!K125</f>
        <v>6229969.7372746253</v>
      </c>
      <c r="L125" s="37">
        <f>'[1]Annual Cost 95%'!L125</f>
        <v>5590998.4821695359</v>
      </c>
      <c r="M125" s="37">
        <f>'[1]Annual Cost 95%'!M125</f>
        <v>2396142.2066440862</v>
      </c>
      <c r="N125" s="38">
        <f>'[1]Annual Cost 95%'!N125</f>
        <v>1904434306.5337873</v>
      </c>
      <c r="O125" s="38">
        <f>'[1]Annual Cost 95%'!O125</f>
        <v>3394861155.1254463</v>
      </c>
      <c r="P125" s="38">
        <f>'[1]Annual Cost 95%'!P125</f>
        <v>2484044747.6527662</v>
      </c>
      <c r="Q125" s="38">
        <f>'[1]Annual Cost 95%'!Q125</f>
        <v>828014915.88425529</v>
      </c>
      <c r="R125" s="38">
        <f>'[1]Annual Cost 95%'!R125</f>
        <v>579610441.11897874</v>
      </c>
      <c r="S125" s="38">
        <f>'[1]Annual Cost 95%'!S125</f>
        <v>331205966.35370207</v>
      </c>
    </row>
    <row r="126" spans="1:19" x14ac:dyDescent="0.35">
      <c r="A126">
        <v>2145</v>
      </c>
      <c r="B126" s="36">
        <f>'[1]Annual Cost 95%'!B126</f>
        <v>98037906.180382743</v>
      </c>
      <c r="C126" s="36">
        <f>'[1]Annual Cost 95%'!C126</f>
        <v>125777313.74304917</v>
      </c>
      <c r="D126" s="36">
        <f>'[1]Annual Cost 95%'!D126</f>
        <v>132617167.66261075</v>
      </c>
      <c r="E126" s="36">
        <f>'[1]Annual Cost 95%'!E126</f>
        <v>87208137.474410236</v>
      </c>
      <c r="F126" s="36">
        <f>'[1]Annual Cost 95%'!F126</f>
        <v>72578449.924236834</v>
      </c>
      <c r="G126" s="36">
        <f>'[1]Annual Cost 95%'!G126</f>
        <v>43509070.766100094</v>
      </c>
      <c r="H126" s="37">
        <f>'[1]Annual Cost 95%'!H126</f>
        <v>12620845.9306741</v>
      </c>
      <c r="I126" s="37">
        <f>'[1]Annual Cost 95%'!I126</f>
        <v>13419633.647805372</v>
      </c>
      <c r="J126" s="37">
        <f>'[1]Annual Cost 95%'!J126</f>
        <v>8467149.8015914839</v>
      </c>
      <c r="K126" s="37">
        <f>'[1]Annual Cost 95%'!K126</f>
        <v>6230544.1936239228</v>
      </c>
      <c r="L126" s="37">
        <f>'[1]Annual Cost 95%'!L126</f>
        <v>5591514.0199189056</v>
      </c>
      <c r="M126" s="37">
        <f>'[1]Annual Cost 95%'!M126</f>
        <v>2396363.1513938163</v>
      </c>
      <c r="N126" s="38">
        <f>'[1]Annual Cost 95%'!N126</f>
        <v>1919487530.1299906</v>
      </c>
      <c r="O126" s="38">
        <f>'[1]Annual Cost 95%'!O126</f>
        <v>3421695162.4056354</v>
      </c>
      <c r="P126" s="38">
        <f>'[1]Annual Cost 95%'!P126</f>
        <v>2503679387.1260748</v>
      </c>
      <c r="Q126" s="38">
        <f>'[1]Annual Cost 95%'!Q126</f>
        <v>834559795.70869148</v>
      </c>
      <c r="R126" s="38">
        <f>'[1]Annual Cost 95%'!R126</f>
        <v>584191856.99608409</v>
      </c>
      <c r="S126" s="38">
        <f>'[1]Annual Cost 95%'!S126</f>
        <v>333823918.28347659</v>
      </c>
    </row>
    <row r="127" spans="1:19" x14ac:dyDescent="0.35">
      <c r="A127">
        <v>2146</v>
      </c>
      <c r="B127" s="36">
        <f>'[1]Annual Cost 95%'!B127</f>
        <v>100279891.32462201</v>
      </c>
      <c r="C127" s="36">
        <f>'[1]Annual Cost 95%'!C127</f>
        <v>128653659.02499956</v>
      </c>
      <c r="D127" s="36">
        <f>'[1]Annual Cost 95%'!D127</f>
        <v>135649930.51276389</v>
      </c>
      <c r="E127" s="36">
        <f>'[1]Annual Cost 95%'!E127</f>
        <v>89202461.468995169</v>
      </c>
      <c r="F127" s="36">
        <f>'[1]Annual Cost 95%'!F127</f>
        <v>74238214.120165914</v>
      </c>
      <c r="G127" s="36">
        <f>'[1]Annual Cost 95%'!G127</f>
        <v>44504060.297167525</v>
      </c>
      <c r="H127" s="37">
        <f>'[1]Annual Cost 95%'!H127</f>
        <v>12622009.680320429</v>
      </c>
      <c r="I127" s="37">
        <f>'[1]Annual Cost 95%'!I127</f>
        <v>13420871.052492606</v>
      </c>
      <c r="J127" s="37">
        <f>'[1]Annual Cost 95%'!J127</f>
        <v>8467930.5450250953</v>
      </c>
      <c r="K127" s="37">
        <f>'[1]Annual Cost 95%'!K127</f>
        <v>6231118.7029429954</v>
      </c>
      <c r="L127" s="37">
        <f>'[1]Annual Cost 95%'!L127</f>
        <v>5592029.6052052528</v>
      </c>
      <c r="M127" s="37">
        <f>'[1]Annual Cost 95%'!M127</f>
        <v>2396584.1165165366</v>
      </c>
      <c r="N127" s="38">
        <f>'[1]Annual Cost 95%'!N127</f>
        <v>1934659738.9491866</v>
      </c>
      <c r="O127" s="38">
        <f>'[1]Annual Cost 95%'!O127</f>
        <v>3448741273.7789845</v>
      </c>
      <c r="P127" s="38">
        <f>'[1]Annual Cost 95%'!P127</f>
        <v>2523469224.7163305</v>
      </c>
      <c r="Q127" s="38">
        <f>'[1]Annual Cost 95%'!Q127</f>
        <v>841156408.23877668</v>
      </c>
      <c r="R127" s="38">
        <f>'[1]Annual Cost 95%'!R127</f>
        <v>588809485.76714373</v>
      </c>
      <c r="S127" s="38">
        <f>'[1]Annual Cost 95%'!S127</f>
        <v>336462563.29551071</v>
      </c>
    </row>
    <row r="128" spans="1:19" x14ac:dyDescent="0.35">
      <c r="A128">
        <v>2147</v>
      </c>
      <c r="B128" s="36">
        <f>'[1]Annual Cost 95%'!B128</f>
        <v>102573147.42703272</v>
      </c>
      <c r="C128" s="36">
        <f>'[1]Annual Cost 95%'!C128</f>
        <v>131595782.16413887</v>
      </c>
      <c r="D128" s="36">
        <f>'[1]Annual Cost 95%'!D128</f>
        <v>138752048.26369929</v>
      </c>
      <c r="E128" s="36">
        <f>'[1]Annual Cost 95%'!E128</f>
        <v>91242392.769395381</v>
      </c>
      <c r="F128" s="36">
        <f>'[1]Annual Cost 95%'!F128</f>
        <v>75935934.723113373</v>
      </c>
      <c r="G128" s="36">
        <f>'[1]Annual Cost 95%'!G128</f>
        <v>45521803.799981572</v>
      </c>
      <c r="H128" s="37">
        <f>'[1]Annual Cost 95%'!H128</f>
        <v>12623173.5372744</v>
      </c>
      <c r="I128" s="37">
        <f>'[1]Annual Cost 95%'!I128</f>
        <v>13422108.571279107</v>
      </c>
      <c r="J128" s="37">
        <f>'[1]Annual Cost 95%'!J128</f>
        <v>8468711.360449912</v>
      </c>
      <c r="K128" s="37">
        <f>'[1]Annual Cost 95%'!K128</f>
        <v>6231693.2652367279</v>
      </c>
      <c r="L128" s="37">
        <f>'[1]Annual Cost 95%'!L128</f>
        <v>5592545.2380329622</v>
      </c>
      <c r="M128" s="37">
        <f>'[1]Annual Cost 95%'!M128</f>
        <v>2396805.1020141258</v>
      </c>
      <c r="N128" s="38">
        <f>'[1]Annual Cost 95%'!N128</f>
        <v>1949951873.4864919</v>
      </c>
      <c r="O128" s="38">
        <f>'[1]Annual Cost 95%'!O128</f>
        <v>3476001165.7802682</v>
      </c>
      <c r="P128" s="38">
        <f>'[1]Annual Cost 95%'!P128</f>
        <v>2543415487.1562939</v>
      </c>
      <c r="Q128" s="38">
        <f>'[1]Annual Cost 95%'!Q128</f>
        <v>847805162.38543129</v>
      </c>
      <c r="R128" s="38">
        <f>'[1]Annual Cost 95%'!R128</f>
        <v>593463613.66980195</v>
      </c>
      <c r="S128" s="38">
        <f>'[1]Annual Cost 95%'!S128</f>
        <v>339122064.95417249</v>
      </c>
    </row>
    <row r="129" spans="1:19" x14ac:dyDescent="0.35">
      <c r="A129">
        <v>2148</v>
      </c>
      <c r="B129" s="36">
        <f>'[1]Annual Cost 95%'!B129</f>
        <v>104918846.98028663</v>
      </c>
      <c r="C129" s="36">
        <f>'[1]Annual Cost 95%'!C129</f>
        <v>134605187.40494138</v>
      </c>
      <c r="D129" s="36">
        <f>'[1]Annual Cost 95%'!D129</f>
        <v>141925106.96170554</v>
      </c>
      <c r="E129" s="36">
        <f>'[1]Annual Cost 95%'!E129</f>
        <v>93328974.348743349</v>
      </c>
      <c r="F129" s="36">
        <f>'[1]Annual Cost 95%'!F129</f>
        <v>77672479.741219938</v>
      </c>
      <c r="G129" s="36">
        <f>'[1]Annual Cost 95%'!G129</f>
        <v>46562821.624972165</v>
      </c>
      <c r="H129" s="37">
        <f>'[1]Annual Cost 95%'!H129</f>
        <v>12624337.501545908</v>
      </c>
      <c r="I129" s="37">
        <f>'[1]Annual Cost 95%'!I129</f>
        <v>13423346.204175394</v>
      </c>
      <c r="J129" s="37">
        <f>'[1]Annual Cost 95%'!J129</f>
        <v>8469492.2478725705</v>
      </c>
      <c r="K129" s="37">
        <f>'[1]Annual Cost 95%'!K129</f>
        <v>6232267.8805100042</v>
      </c>
      <c r="L129" s="37">
        <f>'[1]Annual Cost 95%'!L129</f>
        <v>5593060.9184064148</v>
      </c>
      <c r="M129" s="37">
        <f>'[1]Annual Cost 95%'!M129</f>
        <v>2397026.107888463</v>
      </c>
      <c r="N129" s="38">
        <f>'[1]Annual Cost 95%'!N129</f>
        <v>1965364881.6709816</v>
      </c>
      <c r="O129" s="38">
        <f>'[1]Annual Cost 95%'!O129</f>
        <v>3503476528.1960979</v>
      </c>
      <c r="P129" s="38">
        <f>'[1]Annual Cost 95%'!P129</f>
        <v>2563519410.8751936</v>
      </c>
      <c r="Q129" s="38">
        <f>'[1]Annual Cost 95%'!Q129</f>
        <v>854506470.29173112</v>
      </c>
      <c r="R129" s="38">
        <f>'[1]Annual Cost 95%'!R129</f>
        <v>598154529.20421183</v>
      </c>
      <c r="S129" s="38">
        <f>'[1]Annual Cost 95%'!S129</f>
        <v>341802588.11669242</v>
      </c>
    </row>
    <row r="130" spans="1:19" x14ac:dyDescent="0.35">
      <c r="A130">
        <v>2149</v>
      </c>
      <c r="B130" s="36">
        <f>'[1]Annual Cost 95%'!B130</f>
        <v>107318189.29026738</v>
      </c>
      <c r="C130" s="36">
        <f>'[1]Annual Cost 95%'!C130</f>
        <v>137683413.39177716</v>
      </c>
      <c r="D130" s="36">
        <f>'[1]Annual Cost 95%'!D130</f>
        <v>145170728.92365626</v>
      </c>
      <c r="E130" s="36">
        <f>'[1]Annual Cost 95%'!E130</f>
        <v>95463273.03145878</v>
      </c>
      <c r="F130" s="36">
        <f>'[1]Annual Cost 95%'!F130</f>
        <v>79448737.032717317</v>
      </c>
      <c r="G130" s="36">
        <f>'[1]Annual Cost 95%'!G130</f>
        <v>47627646.022231065</v>
      </c>
      <c r="H130" s="37">
        <f>'[1]Annual Cost 95%'!H130</f>
        <v>12625501.573144849</v>
      </c>
      <c r="I130" s="37">
        <f>'[1]Annual Cost 95%'!I130</f>
        <v>13424583.951191992</v>
      </c>
      <c r="J130" s="37">
        <f>'[1]Annual Cost 95%'!J130</f>
        <v>8470273.2072997093</v>
      </c>
      <c r="K130" s="37">
        <f>'[1]Annual Cost 95%'!K130</f>
        <v>6232842.5487677101</v>
      </c>
      <c r="L130" s="37">
        <f>'[1]Annual Cost 95%'!L130</f>
        <v>5593576.6463299971</v>
      </c>
      <c r="M130" s="37">
        <f>'[1]Annual Cost 95%'!M130</f>
        <v>2397247.134141427</v>
      </c>
      <c r="N130" s="38">
        <f>'[1]Annual Cost 95%'!N130</f>
        <v>1980899718.9244475</v>
      </c>
      <c r="O130" s="38">
        <f>'[1]Annual Cost 95%'!O130</f>
        <v>3531169064.1696668</v>
      </c>
      <c r="P130" s="38">
        <f>'[1]Annual Cost 95%'!P130</f>
        <v>2583782242.0753665</v>
      </c>
      <c r="Q130" s="38">
        <f>'[1]Annual Cost 95%'!Q130</f>
        <v>861260747.3584553</v>
      </c>
      <c r="R130" s="38">
        <f>'[1]Annual Cost 95%'!R130</f>
        <v>602882523.15091884</v>
      </c>
      <c r="S130" s="38">
        <f>'[1]Annual Cost 95%'!S130</f>
        <v>344504298.94338214</v>
      </c>
    </row>
    <row r="131" spans="1:19" x14ac:dyDescent="0.35">
      <c r="A131">
        <v>2150</v>
      </c>
      <c r="B131" s="36">
        <f>'[1]Annual Cost 95%'!B131</f>
        <v>109772401.08924991</v>
      </c>
      <c r="C131" s="36">
        <f>'[1]Annual Cost 95%'!C131</f>
        <v>140832033.95558807</v>
      </c>
      <c r="D131" s="36">
        <f>'[1]Annual Cost 95%'!D131</f>
        <v>148490573.56646594</v>
      </c>
      <c r="E131" s="36">
        <f>'[1]Annual Cost 95%'!E131</f>
        <v>97646380.038693249</v>
      </c>
      <c r="F131" s="36">
        <f>'[1]Annual Cost 95%'!F131</f>
        <v>81265614.759871066</v>
      </c>
      <c r="G131" s="36">
        <f>'[1]Annual Cost 95%'!G131</f>
        <v>48716821.413639985</v>
      </c>
      <c r="H131" s="37">
        <f>'[1]Annual Cost 95%'!H131</f>
        <v>12626665.752081124</v>
      </c>
      <c r="I131" s="37">
        <f>'[1]Annual Cost 95%'!I131</f>
        <v>13425821.812339421</v>
      </c>
      <c r="J131" s="37">
        <f>'[1]Annual Cost 95%'!J131</f>
        <v>8471054.2387379687</v>
      </c>
      <c r="K131" s="37">
        <f>'[1]Annual Cost 95%'!K131</f>
        <v>6233417.2700147312</v>
      </c>
      <c r="L131" s="37">
        <f>'[1]Annual Cost 95%'!L131</f>
        <v>5594092.4218080938</v>
      </c>
      <c r="M131" s="37">
        <f>'[1]Annual Cost 95%'!M131</f>
        <v>2397468.1807748964</v>
      </c>
      <c r="N131" s="38">
        <f>'[1]Annual Cost 95%'!N131</f>
        <v>1996557348.2206237</v>
      </c>
      <c r="O131" s="38">
        <f>'[1]Annual Cost 95%'!O131</f>
        <v>3559080490.3063288</v>
      </c>
      <c r="P131" s="38">
        <f>'[1]Annual Cost 95%'!P131</f>
        <v>2604205236.8095093</v>
      </c>
      <c r="Q131" s="38">
        <f>'[1]Annual Cost 95%'!Q131</f>
        <v>868068412.26983631</v>
      </c>
      <c r="R131" s="38">
        <f>'[1]Annual Cost 95%'!R131</f>
        <v>607647888.58888543</v>
      </c>
      <c r="S131" s="38">
        <f>'[1]Annual Cost 95%'!S131</f>
        <v>347227364.90793455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C4674-4819-414B-A137-D51BA2425BC2}">
  <dimension ref="A1:AA131"/>
  <sheetViews>
    <sheetView topLeftCell="D1" workbookViewId="0">
      <selection activeCell="H14" sqref="H14"/>
    </sheetView>
  </sheetViews>
  <sheetFormatPr defaultColWidth="8.81640625" defaultRowHeight="14.5" x14ac:dyDescent="0.35"/>
  <cols>
    <col min="1" max="3" width="11" customWidth="1"/>
    <col min="4" max="11" width="11.1796875" bestFit="1" customWidth="1"/>
    <col min="12" max="15" width="10.1796875" bestFit="1" customWidth="1"/>
    <col min="16" max="18" width="13.81640625" bestFit="1" customWidth="1"/>
    <col min="19" max="21" width="12.1796875" bestFit="1" customWidth="1"/>
    <col min="22" max="22" width="23.81640625" bestFit="1" customWidth="1"/>
    <col min="23" max="24" width="13.81640625" bestFit="1" customWidth="1"/>
    <col min="25" max="27" width="12.1796875" bestFit="1" customWidth="1"/>
  </cols>
  <sheetData>
    <row r="1" spans="1:27" x14ac:dyDescent="0.35">
      <c r="A1" t="s">
        <v>7</v>
      </c>
      <c r="D1" s="30"/>
      <c r="E1" s="30"/>
      <c r="F1" s="30"/>
      <c r="G1" s="30"/>
      <c r="H1" s="30"/>
      <c r="I1" s="30"/>
      <c r="J1" s="32"/>
      <c r="K1" s="32"/>
      <c r="L1" s="32"/>
      <c r="M1" s="32"/>
      <c r="N1" s="32"/>
      <c r="O1" s="32"/>
      <c r="P1" s="34"/>
      <c r="Q1" s="34"/>
      <c r="R1" s="34"/>
      <c r="S1" s="34"/>
      <c r="T1" s="34"/>
      <c r="U1" s="34"/>
      <c r="V1" s="83"/>
      <c r="W1" s="83"/>
      <c r="X1" s="83"/>
      <c r="Y1" s="83"/>
      <c r="Z1" s="83"/>
      <c r="AA1" s="83"/>
    </row>
    <row r="2" spans="1:27" x14ac:dyDescent="0.35">
      <c r="D2" s="31" t="s">
        <v>126</v>
      </c>
      <c r="E2" s="30"/>
      <c r="F2" s="30"/>
      <c r="G2" s="30"/>
      <c r="H2" s="30"/>
      <c r="I2" s="30"/>
      <c r="J2" s="33" t="s">
        <v>127</v>
      </c>
      <c r="K2" s="32"/>
      <c r="L2" s="32"/>
      <c r="M2" s="32"/>
      <c r="N2" s="32"/>
      <c r="O2" s="32"/>
      <c r="P2" s="35" t="s">
        <v>128</v>
      </c>
      <c r="Q2" s="34"/>
      <c r="R2" s="34"/>
      <c r="S2" s="34"/>
      <c r="T2" s="34"/>
      <c r="U2" s="34"/>
      <c r="V2" s="82" t="s">
        <v>184</v>
      </c>
      <c r="W2" s="83"/>
      <c r="X2" s="83"/>
      <c r="Y2" s="83"/>
      <c r="Z2" s="83"/>
      <c r="AA2" s="83"/>
    </row>
    <row r="3" spans="1:27" x14ac:dyDescent="0.35">
      <c r="A3" s="1" t="s">
        <v>0</v>
      </c>
      <c r="B3" t="str">
        <f>'[2]Total Frequency Model'!B3</f>
        <v>Decade</v>
      </c>
      <c r="C3" t="str">
        <f>'[2]Total Frequency Model'!L3</f>
        <v>Very High Emissions</v>
      </c>
      <c r="D3" s="31" t="s">
        <v>1</v>
      </c>
      <c r="E3" s="31" t="s">
        <v>2</v>
      </c>
      <c r="F3" s="31" t="s">
        <v>3</v>
      </c>
      <c r="G3" s="31" t="s">
        <v>4</v>
      </c>
      <c r="H3" s="31" t="s">
        <v>5</v>
      </c>
      <c r="I3" s="31" t="s">
        <v>6</v>
      </c>
      <c r="J3" s="33" t="s">
        <v>1</v>
      </c>
      <c r="K3" s="33" t="s">
        <v>2</v>
      </c>
      <c r="L3" s="33" t="s">
        <v>3</v>
      </c>
      <c r="M3" s="33" t="s">
        <v>4</v>
      </c>
      <c r="N3" s="33" t="s">
        <v>5</v>
      </c>
      <c r="O3" s="33" t="s">
        <v>6</v>
      </c>
      <c r="P3" s="35" t="s">
        <v>1</v>
      </c>
      <c r="Q3" s="35" t="s">
        <v>2</v>
      </c>
      <c r="R3" s="35" t="s">
        <v>3</v>
      </c>
      <c r="S3" s="35" t="s">
        <v>4</v>
      </c>
      <c r="T3" s="35" t="s">
        <v>5</v>
      </c>
      <c r="U3" s="35" t="s">
        <v>6</v>
      </c>
      <c r="V3" s="82" t="s">
        <v>1</v>
      </c>
      <c r="W3" s="82" t="s">
        <v>2</v>
      </c>
      <c r="X3" s="82" t="s">
        <v>3</v>
      </c>
      <c r="Y3" s="82" t="s">
        <v>4</v>
      </c>
      <c r="Z3" s="82" t="s">
        <v>5</v>
      </c>
      <c r="AA3" s="82" t="s">
        <v>6</v>
      </c>
    </row>
    <row r="4" spans="1:27" x14ac:dyDescent="0.35">
      <c r="A4">
        <v>2023</v>
      </c>
      <c r="B4">
        <v>2020</v>
      </c>
      <c r="C4">
        <f>'[2]Total Frequency Model'!L4</f>
        <v>1</v>
      </c>
      <c r="D4" s="36">
        <f>'Total Cost'!B4/(1+Assumptions!$D$49)^($A4-2022)</f>
        <v>6323037.78837304</v>
      </c>
      <c r="E4" s="36">
        <f>'Total Cost'!C4/(1+Assumptions!$D$49)^($A4-2022)</f>
        <v>8112114.371904945</v>
      </c>
      <c r="F4" s="36">
        <f>'Total Cost'!D4/(1+Assumptions!$D$49)^($A4-2022)</f>
        <v>8553256.5431867838</v>
      </c>
      <c r="G4" s="36">
        <f>'Total Cost'!E4/(1+Assumptions!$D$49)^($A4-2022)</f>
        <v>5624562.6838434599</v>
      </c>
      <c r="H4" s="36">
        <f>'Total Cost'!F4/(1+Assumptions!$D$49)^($A4-2022)</f>
        <v>4681008.5952684125</v>
      </c>
      <c r="I4" s="36">
        <f>'Total Cost'!G4/(1+Assumptions!$D$49)^($A4-2022)</f>
        <v>2806154.367320593</v>
      </c>
      <c r="J4" s="37">
        <f>'Total Cost'!H4/(1+Assumptions!$D$49)^($A4-2022)</f>
        <v>12892341.85113794</v>
      </c>
      <c r="K4" s="37">
        <f>'Total Cost'!I4/(1+Assumptions!$D$49)^($A4-2022)</f>
        <v>13720463.533260453</v>
      </c>
      <c r="L4" s="37">
        <f>'Total Cost'!J4/(1+Assumptions!$D$49)^($A4-2022)</f>
        <v>8668012.647402335</v>
      </c>
      <c r="M4" s="37">
        <f>'Total Cost'!K4/(1+Assumptions!$D$49)^($A4-2022)</f>
        <v>6417023.5816785302</v>
      </c>
      <c r="N4" s="37">
        <f>'Total Cost'!L4/(1+Assumptions!$D$49)^($A4-2022)</f>
        <v>5745757.5798834199</v>
      </c>
      <c r="O4" s="37">
        <f>'Total Cost'!M4/(1+Assumptions!$D$49)^($A4-2022)</f>
        <v>2458631.5750021525</v>
      </c>
      <c r="P4" s="38">
        <f>'Total Cost'!N4/(1+Assumptions!$D$49)^($A4-2022)</f>
        <v>815893073.29491472</v>
      </c>
      <c r="Q4" s="38">
        <f>'Total Cost'!O4/(1+Assumptions!$D$49)^($A4-2022)</f>
        <v>1461612300.9509759</v>
      </c>
      <c r="R4" s="38">
        <f>'Total Cost'!P4/(1+Assumptions!$D$49)^($A4-2022)</f>
        <v>1077062103.7713749</v>
      </c>
      <c r="S4" s="38">
        <f>'Total Cost'!Q4/(1+Assumptions!$D$49)^($A4-2022)</f>
        <v>371049992.42115313</v>
      </c>
      <c r="T4" s="38">
        <f>'Total Cost'!R4/(1+Assumptions!$D$49)^($A4-2022)</f>
        <v>256554444.89927617</v>
      </c>
      <c r="U4" s="38">
        <f>'Total Cost'!S4/(1+Assumptions!$D$49)^($A4-2022)</f>
        <v>145361685.21499491</v>
      </c>
      <c r="V4" s="84">
        <f>SUM(D4,J4,P4)</f>
        <v>835108452.93442571</v>
      </c>
      <c r="W4" s="84">
        <f t="shared" ref="W4:W67" si="0">SUM(E4,K4,Q4)</f>
        <v>1483444878.8561413</v>
      </c>
      <c r="X4" s="84">
        <f t="shared" ref="X4:X67" si="1">SUM(F4,L4,R4)</f>
        <v>1094283372.9619641</v>
      </c>
      <c r="Y4" s="84">
        <f t="shared" ref="Y4:Y67" si="2">SUM(G4,M4,S4)</f>
        <v>383091578.68667513</v>
      </c>
      <c r="Z4" s="84">
        <f t="shared" ref="Z4:Z67" si="3">SUM(H4,N4,T4)</f>
        <v>266981211.07442799</v>
      </c>
      <c r="AA4" s="84">
        <f t="shared" ref="AA4:AA67" si="4">SUM(I4,O4,U4)</f>
        <v>150626471.15731764</v>
      </c>
    </row>
    <row r="5" spans="1:27" x14ac:dyDescent="0.35">
      <c r="A5">
        <v>2024</v>
      </c>
      <c r="B5">
        <v>2020</v>
      </c>
      <c r="C5">
        <f>'[2]Total Frequency Model'!L5</f>
        <v>1</v>
      </c>
      <c r="D5" s="36">
        <f>'Total Cost'!B5/(1+Assumptions!$D$49)^($A5-2022)</f>
        <v>6127205.2308610985</v>
      </c>
      <c r="E5" s="36">
        <f>'Total Cost'!C5/(1+Assumptions!$D$49)^($A5-2022)</f>
        <v>7860871.8271900136</v>
      </c>
      <c r="F5" s="36">
        <f>'Total Cost'!D5/(1+Assumptions!$D$49)^($A5-2022)</f>
        <v>8288351.2619012529</v>
      </c>
      <c r="G5" s="36">
        <f>'Total Cost'!E5/(1+Assumptions!$D$49)^($A5-2022)</f>
        <v>5450362.7925683018</v>
      </c>
      <c r="H5" s="36">
        <f>'Total Cost'!F5/(1+Assumptions!$D$49)^($A5-2022)</f>
        <v>4536031.7794359289</v>
      </c>
      <c r="I5" s="36">
        <f>'Total Cost'!G5/(1+Assumptions!$D$49)^($A5-2022)</f>
        <v>2719244.1819131617</v>
      </c>
      <c r="J5" s="37">
        <f>'Total Cost'!H5/(1+Assumptions!$D$49)^($A5-2022)</f>
        <v>12215956.014343796</v>
      </c>
      <c r="K5" s="37">
        <f>'Total Cost'!I5/(1+Assumptions!$D$49)^($A5-2022)</f>
        <v>13000698.352290289</v>
      </c>
      <c r="L5" s="37">
        <f>'Total Cost'!J5/(1+Assumptions!$D$49)^($A5-2022)</f>
        <v>8213356.4581260597</v>
      </c>
      <c r="M5" s="37">
        <f>'Total Cost'!K5/(1+Assumptions!$D$49)^($A5-2022)</f>
        <v>6080650.6258312864</v>
      </c>
      <c r="N5" s="37">
        <f>'Total Cost'!L5/(1+Assumptions!$D$49)^($A5-2022)</f>
        <v>5444499.5277129598</v>
      </c>
      <c r="O5" s="37">
        <f>'Total Cost'!M5/(1+Assumptions!$D$49)^($A5-2022)</f>
        <v>2329700.965730893</v>
      </c>
      <c r="P5" s="38">
        <f>'Total Cost'!N5/(1+Assumptions!$D$49)^($A5-2022)</f>
        <v>779445481.2810744</v>
      </c>
      <c r="Q5" s="38">
        <f>'Total Cost'!O5/(1+Assumptions!$D$49)^($A5-2022)</f>
        <v>1396356511.4463377</v>
      </c>
      <c r="R5" s="38">
        <f>'Total Cost'!P5/(1+Assumptions!$D$49)^($A5-2022)</f>
        <v>1029014358.5117211</v>
      </c>
      <c r="S5" s="38">
        <f>'Total Cost'!Q5/(1+Assumptions!$D$49)^($A5-2022)</f>
        <v>354559215.28637624</v>
      </c>
      <c r="T5" s="38">
        <f>'Total Cost'!R5/(1+Assumptions!$D$49)^($A5-2022)</f>
        <v>245136454.63622007</v>
      </c>
      <c r="U5" s="38">
        <f>'Total Cost'!S5/(1+Assumptions!$D$49)^($A5-2022)</f>
        <v>138886102.68693155</v>
      </c>
      <c r="V5" s="84">
        <f t="shared" ref="V5:V68" si="5">SUM(D5,J5,P5)</f>
        <v>797788642.52627933</v>
      </c>
      <c r="W5" s="84">
        <f t="shared" si="0"/>
        <v>1417218081.625818</v>
      </c>
      <c r="X5" s="84">
        <f t="shared" si="1"/>
        <v>1045516066.2317485</v>
      </c>
      <c r="Y5" s="84">
        <f t="shared" si="2"/>
        <v>366090228.70477581</v>
      </c>
      <c r="Z5" s="84">
        <f t="shared" si="3"/>
        <v>255116985.94336897</v>
      </c>
      <c r="AA5" s="84">
        <f t="shared" si="4"/>
        <v>143935047.83457559</v>
      </c>
    </row>
    <row r="6" spans="1:27" x14ac:dyDescent="0.35">
      <c r="A6">
        <v>2025</v>
      </c>
      <c r="B6">
        <v>2020</v>
      </c>
      <c r="C6">
        <f>'[2]Total Frequency Model'!L6</f>
        <v>1</v>
      </c>
      <c r="D6" s="36">
        <f>'Total Cost'!B6/(1+Assumptions!$D$49)^($A6-2022)</f>
        <v>5937437.8578166906</v>
      </c>
      <c r="E6" s="36">
        <f>'Total Cost'!C6/(1+Assumptions!$D$49)^($A6-2022)</f>
        <v>7617410.5850283895</v>
      </c>
      <c r="F6" s="36">
        <f>'Total Cost'!D6/(1+Assumptions!$D$49)^($A6-2022)</f>
        <v>8031650.4355737399</v>
      </c>
      <c r="G6" s="36">
        <f>'Total Cost'!E6/(1+Assumptions!$D$49)^($A6-2022)</f>
        <v>5281558.0944532193</v>
      </c>
      <c r="H6" s="36">
        <f>'Total Cost'!F6/(1+Assumptions!$D$49)^($A6-2022)</f>
        <v>4395545.0807867739</v>
      </c>
      <c r="I6" s="36">
        <f>'Total Cost'!G6/(1+Assumptions!$D$49)^($A6-2022)</f>
        <v>2635025.7159690354</v>
      </c>
      <c r="J6" s="37">
        <f>'Total Cost'!H6/(1+Assumptions!$D$49)^($A6-2022)</f>
        <v>11575062.236929227</v>
      </c>
      <c r="K6" s="37">
        <f>'Total Cost'!I6/(1+Assumptions!$D$49)^($A6-2022)</f>
        <v>12318698.31351519</v>
      </c>
      <c r="L6" s="37">
        <f>'Total Cost'!J6/(1+Assumptions!$D$49)^($A6-2022)</f>
        <v>7782552.6097479351</v>
      </c>
      <c r="M6" s="37">
        <f>'Total Cost'!K6/(1+Assumptions!$D$49)^($A6-2022)</f>
        <v>5761914.5354914572</v>
      </c>
      <c r="N6" s="37">
        <f>'Total Cost'!L6/(1+Assumptions!$D$49)^($A6-2022)</f>
        <v>5159040.5704396153</v>
      </c>
      <c r="O6" s="37">
        <f>'Total Cost'!M6/(1+Assumptions!$D$49)^($A6-2022)</f>
        <v>2207532.9521949203</v>
      </c>
      <c r="P6" s="38">
        <f>'Total Cost'!N6/(1+Assumptions!$D$49)^($A6-2022)</f>
        <v>744628094.35552597</v>
      </c>
      <c r="Q6" s="38">
        <f>'Total Cost'!O6/(1+Assumptions!$D$49)^($A6-2022)</f>
        <v>1334017950.54864</v>
      </c>
      <c r="R6" s="38">
        <f>'Total Cost'!P6/(1+Assumptions!$D$49)^($A6-2022)</f>
        <v>983112997.88373375</v>
      </c>
      <c r="S6" s="38">
        <f>'Total Cost'!Q6/(1+Assumptions!$D$49)^($A6-2022)</f>
        <v>338802645.10299134</v>
      </c>
      <c r="T6" s="38">
        <f>'Total Cost'!R6/(1+Assumptions!$D$49)^($A6-2022)</f>
        <v>234227452.94527289</v>
      </c>
      <c r="U6" s="38">
        <f>'Total Cost'!S6/(1+Assumptions!$D$49)^($A6-2022)</f>
        <v>132699437.13075769</v>
      </c>
      <c r="V6" s="84">
        <f t="shared" si="5"/>
        <v>762140594.45027184</v>
      </c>
      <c r="W6" s="84">
        <f t="shared" si="0"/>
        <v>1353954059.4471836</v>
      </c>
      <c r="X6" s="84">
        <f t="shared" si="1"/>
        <v>998927200.92905545</v>
      </c>
      <c r="Y6" s="84">
        <f t="shared" si="2"/>
        <v>349846117.73293602</v>
      </c>
      <c r="Z6" s="84">
        <f t="shared" si="3"/>
        <v>243782038.59649929</v>
      </c>
      <c r="AA6" s="84">
        <f t="shared" si="4"/>
        <v>137541995.79892164</v>
      </c>
    </row>
    <row r="7" spans="1:27" x14ac:dyDescent="0.35">
      <c r="A7">
        <v>2026</v>
      </c>
      <c r="B7">
        <v>2020</v>
      </c>
      <c r="C7">
        <f>'[2]Total Frequency Model'!L7</f>
        <v>1</v>
      </c>
      <c r="D7" s="36">
        <f>'Total Cost'!B7/(1+Assumptions!$D$49)^($A7-2022)</f>
        <v>5753547.822729039</v>
      </c>
      <c r="E7" s="36">
        <f>'Total Cost'!C7/(1+Assumptions!$D$49)^($A7-2022)</f>
        <v>7381489.6485399678</v>
      </c>
      <c r="F7" s="36">
        <f>'Total Cost'!D7/(1+Assumptions!$D$49)^($A7-2022)</f>
        <v>7782899.9617536226</v>
      </c>
      <c r="G7" s="36">
        <f>'Total Cost'!E7/(1+Assumptions!$D$49)^($A7-2022)</f>
        <v>5117981.4934740867</v>
      </c>
      <c r="H7" s="36">
        <f>'Total Cost'!F7/(1+Assumptions!$D$49)^($A7-2022)</f>
        <v>4259409.4346559942</v>
      </c>
      <c r="I7" s="36">
        <f>'Total Cost'!G7/(1+Assumptions!$D$49)^($A7-2022)</f>
        <v>2553415.6034979648</v>
      </c>
      <c r="J7" s="37">
        <f>'Total Cost'!H7/(1+Assumptions!$D$49)^($A7-2022)</f>
        <v>10967797.856439169</v>
      </c>
      <c r="K7" s="37">
        <f>'Total Cost'!I7/(1+Assumptions!$D$49)^($A7-2022)</f>
        <v>11672481.609334826</v>
      </c>
      <c r="L7" s="37">
        <f>'Total Cost'!J7/(1+Assumptions!$D$49)^($A7-2022)</f>
        <v>7374349.5342602786</v>
      </c>
      <c r="M7" s="37">
        <f>'Total Cost'!K7/(1+Assumptions!$D$49)^($A7-2022)</f>
        <v>5459890.3505845936</v>
      </c>
      <c r="N7" s="37">
        <f>'Total Cost'!L7/(1+Assumptions!$D$49)^($A7-2022)</f>
        <v>4888551.9698722167</v>
      </c>
      <c r="O7" s="37">
        <f>'Total Cost'!M7/(1+Assumptions!$D$49)^($A7-2022)</f>
        <v>2091772.7571229609</v>
      </c>
      <c r="P7" s="38">
        <f>'Total Cost'!N7/(1+Assumptions!$D$49)^($A7-2022)</f>
        <v>711367917.23448789</v>
      </c>
      <c r="Q7" s="38">
        <f>'Total Cost'!O7/(1+Assumptions!$D$49)^($A7-2022)</f>
        <v>1274466053.6769435</v>
      </c>
      <c r="R7" s="38">
        <f>'Total Cost'!P7/(1+Assumptions!$D$49)^($A7-2022)</f>
        <v>939262019.94716525</v>
      </c>
      <c r="S7" s="38">
        <f>'Total Cost'!Q7/(1+Assumptions!$D$49)^($A7-2022)</f>
        <v>323747541.24028194</v>
      </c>
      <c r="T7" s="38">
        <f>'Total Cost'!R7/(1+Assumptions!$D$49)^($A7-2022)</f>
        <v>223804717.03701469</v>
      </c>
      <c r="U7" s="38">
        <f>'Total Cost'!S7/(1+Assumptions!$D$49)^($A7-2022)</f>
        <v>126788780.42677358</v>
      </c>
      <c r="V7" s="84">
        <f t="shared" si="5"/>
        <v>728089262.91365612</v>
      </c>
      <c r="W7" s="84">
        <f t="shared" si="0"/>
        <v>1293520024.9348183</v>
      </c>
      <c r="X7" s="84">
        <f t="shared" si="1"/>
        <v>954419269.44317913</v>
      </c>
      <c r="Y7" s="84">
        <f t="shared" si="2"/>
        <v>334325413.08434063</v>
      </c>
      <c r="Z7" s="84">
        <f t="shared" si="3"/>
        <v>232952678.44154289</v>
      </c>
      <c r="AA7" s="84">
        <f t="shared" si="4"/>
        <v>131433968.78739451</v>
      </c>
    </row>
    <row r="8" spans="1:27" x14ac:dyDescent="0.35">
      <c r="A8">
        <v>2027</v>
      </c>
      <c r="B8">
        <v>2020</v>
      </c>
      <c r="C8">
        <f>'[2]Total Frequency Model'!L8</f>
        <v>1</v>
      </c>
      <c r="D8" s="36">
        <f>'Total Cost'!B8/(1+Assumptions!$D$49)^($A8-2022)</f>
        <v>5575353.0969337653</v>
      </c>
      <c r="E8" s="36">
        <f>'Total Cost'!C8/(1+Assumptions!$D$49)^($A8-2022)</f>
        <v>7152875.4848258765</v>
      </c>
      <c r="F8" s="36">
        <f>'Total Cost'!D8/(1+Assumptions!$D$49)^($A8-2022)</f>
        <v>7541853.6078677671</v>
      </c>
      <c r="G8" s="36">
        <f>'Total Cost'!E8/(1+Assumptions!$D$49)^($A8-2022)</f>
        <v>4959471.0687841056</v>
      </c>
      <c r="H8" s="36">
        <f>'Total Cost'!F8/(1+Assumptions!$D$49)^($A8-2022)</f>
        <v>4127490.0833889497</v>
      </c>
      <c r="I8" s="36">
        <f>'Total Cost'!G8/(1+Assumptions!$D$49)^($A8-2022)</f>
        <v>2474333.0604609153</v>
      </c>
      <c r="J8" s="37">
        <f>'Total Cost'!H8/(1+Assumptions!$D$49)^($A8-2022)</f>
        <v>10392397.978354037</v>
      </c>
      <c r="K8" s="37">
        <f>'Total Cost'!I8/(1+Assumptions!$D$49)^($A8-2022)</f>
        <v>11060170.44681884</v>
      </c>
      <c r="L8" s="37">
        <f>'Total Cost'!J8/(1+Assumptions!$D$49)^($A8-2022)</f>
        <v>6987561.3455319675</v>
      </c>
      <c r="M8" s="37">
        <f>'Total Cost'!K8/(1+Assumptions!$D$49)^($A8-2022)</f>
        <v>5173701.6304269424</v>
      </c>
      <c r="N8" s="37">
        <f>'Total Cost'!L8/(1+Assumptions!$D$49)^($A8-2022)</f>
        <v>4632248.4673237782</v>
      </c>
      <c r="O8" s="37">
        <f>'Total Cost'!M8/(1+Assumptions!$D$49)^($A8-2022)</f>
        <v>1982084.2187252815</v>
      </c>
      <c r="P8" s="38">
        <f>'Total Cost'!N8/(1+Assumptions!$D$49)^($A8-2022)</f>
        <v>679595226.33294749</v>
      </c>
      <c r="Q8" s="38">
        <f>'Total Cost'!O8/(1+Assumptions!$D$49)^($A8-2022)</f>
        <v>1217576105.8789885</v>
      </c>
      <c r="R8" s="38">
        <f>'Total Cost'!P8/(1+Assumptions!$D$49)^($A8-2022)</f>
        <v>897369721.40822899</v>
      </c>
      <c r="S8" s="38">
        <f>'Total Cost'!Q8/(1+Assumptions!$D$49)^($A8-2022)</f>
        <v>309362625.16090739</v>
      </c>
      <c r="T8" s="38">
        <f>'Total Cost'!R8/(1+Assumptions!$D$49)^($A8-2022)</f>
        <v>213846539.86392882</v>
      </c>
      <c r="U8" s="38">
        <f>'Total Cost'!S8/(1+Assumptions!$D$49)^($A8-2022)</f>
        <v>121141801.86600575</v>
      </c>
      <c r="V8" s="84">
        <f t="shared" si="5"/>
        <v>695562977.40823531</v>
      </c>
      <c r="W8" s="84">
        <f t="shared" si="0"/>
        <v>1235789151.8106332</v>
      </c>
      <c r="X8" s="84">
        <f t="shared" si="1"/>
        <v>911899136.36162877</v>
      </c>
      <c r="Y8" s="84">
        <f t="shared" si="2"/>
        <v>319495797.86011845</v>
      </c>
      <c r="Z8" s="84">
        <f t="shared" si="3"/>
        <v>222606278.41464156</v>
      </c>
      <c r="AA8" s="84">
        <f t="shared" si="4"/>
        <v>125598219.14519194</v>
      </c>
    </row>
    <row r="9" spans="1:27" x14ac:dyDescent="0.35">
      <c r="A9">
        <v>2028</v>
      </c>
      <c r="B9">
        <v>2020</v>
      </c>
      <c r="C9">
        <f>'[2]Total Frequency Model'!L9</f>
        <v>1</v>
      </c>
      <c r="D9" s="36">
        <f>'Total Cost'!B9/(1+Assumptions!$D$49)^($A9-2022)</f>
        <v>5402677.2894267542</v>
      </c>
      <c r="E9" s="36">
        <f>'Total Cost'!C9/(1+Assumptions!$D$49)^($A9-2022)</f>
        <v>6931341.7937994394</v>
      </c>
      <c r="F9" s="36">
        <f>'Total Cost'!D9/(1+Assumptions!$D$49)^($A9-2022)</f>
        <v>7308272.7674803762</v>
      </c>
      <c r="G9" s="36">
        <f>'Total Cost'!E9/(1+Assumptions!$D$49)^($A9-2022)</f>
        <v>4805869.914431938</v>
      </c>
      <c r="H9" s="36">
        <f>'Total Cost'!F9/(1+Assumptions!$D$49)^($A9-2022)</f>
        <v>3999656.4429477127</v>
      </c>
      <c r="I9" s="36">
        <f>'Total Cost'!G9/(1+Assumptions!$D$49)^($A9-2022)</f>
        <v>2397699.8048037337</v>
      </c>
      <c r="J9" s="37">
        <f>'Total Cost'!H9/(1+Assumptions!$D$49)^($A9-2022)</f>
        <v>9847190.3437922336</v>
      </c>
      <c r="K9" s="37">
        <f>'Total Cost'!I9/(1+Assumptions!$D$49)^($A9-2022)</f>
        <v>10479985.58781728</v>
      </c>
      <c r="L9" s="37">
        <f>'Total Cost'!J9/(1+Assumptions!$D$49)^($A9-2022)</f>
        <v>6621064.391864446</v>
      </c>
      <c r="M9" s="37">
        <f>'Total Cost'!K9/(1+Assumptions!$D$49)^($A9-2022)</f>
        <v>4902517.9081321079</v>
      </c>
      <c r="N9" s="37">
        <f>'Total Cost'!L9/(1+Assumptions!$D$49)^($A9-2022)</f>
        <v>4389386.0020859251</v>
      </c>
      <c r="O9" s="37">
        <f>'Total Cost'!M9/(1+Assumptions!$D$49)^($A9-2022)</f>
        <v>1878148.8137693454</v>
      </c>
      <c r="P9" s="38">
        <f>'Total Cost'!N9/(1+Assumptions!$D$49)^($A9-2022)</f>
        <v>649243422.99721563</v>
      </c>
      <c r="Q9" s="38">
        <f>'Total Cost'!O9/(1+Assumptions!$D$49)^($A9-2022)</f>
        <v>1163228979.5126357</v>
      </c>
      <c r="R9" s="38">
        <f>'Total Cost'!P9/(1+Assumptions!$D$49)^($A9-2022)</f>
        <v>857348504.95164049</v>
      </c>
      <c r="S9" s="38">
        <f>'Total Cost'!Q9/(1+Assumptions!$D$49)^($A9-2022)</f>
        <v>295618015.04512376</v>
      </c>
      <c r="T9" s="38">
        <f>'Total Cost'!R9/(1+Assumptions!$D$49)^($A9-2022)</f>
        <v>204332184.66224357</v>
      </c>
      <c r="U9" s="38">
        <f>'Total Cost'!S9/(1+Assumptions!$D$49)^($A9-2022)</f>
        <v>115746722.29306446</v>
      </c>
      <c r="V9" s="84">
        <f t="shared" si="5"/>
        <v>664493290.63043463</v>
      </c>
      <c r="W9" s="84">
        <f t="shared" si="0"/>
        <v>1180640306.8942525</v>
      </c>
      <c r="X9" s="84">
        <f t="shared" si="1"/>
        <v>871277842.11098528</v>
      </c>
      <c r="Y9" s="84">
        <f t="shared" si="2"/>
        <v>305326402.86768782</v>
      </c>
      <c r="Z9" s="84">
        <f t="shared" si="3"/>
        <v>212721227.10727721</v>
      </c>
      <c r="AA9" s="84">
        <f t="shared" si="4"/>
        <v>120022570.91163754</v>
      </c>
    </row>
    <row r="10" spans="1:27" x14ac:dyDescent="0.35">
      <c r="A10">
        <v>2029</v>
      </c>
      <c r="B10">
        <v>2020</v>
      </c>
      <c r="C10">
        <f>'[2]Total Frequency Model'!L10</f>
        <v>1</v>
      </c>
      <c r="D10" s="36">
        <f>'Total Cost'!B10/(1+Assumptions!$D$49)^($A10-2022)</f>
        <v>5235349.4722586134</v>
      </c>
      <c r="E10" s="36">
        <f>'Total Cost'!C10/(1+Assumptions!$D$49)^($A10-2022)</f>
        <v>6716669.2841767473</v>
      </c>
      <c r="F10" s="36">
        <f>'Total Cost'!D10/(1+Assumptions!$D$49)^($A10-2022)</f>
        <v>7081926.224101766</v>
      </c>
      <c r="G10" s="36">
        <f>'Total Cost'!E10/(1+Assumptions!$D$49)^($A10-2022)</f>
        <v>4657025.9840439986</v>
      </c>
      <c r="H10" s="36">
        <f>'Total Cost'!F10/(1+Assumptions!$D$49)^($A10-2022)</f>
        <v>3875781.9736488177</v>
      </c>
      <c r="I10" s="36">
        <f>'Total Cost'!G10/(1+Assumptions!$D$49)^($A10-2022)</f>
        <v>2323439.978967485</v>
      </c>
      <c r="J10" s="37">
        <f>'Total Cost'!H10/(1+Assumptions!$D$49)^($A10-2022)</f>
        <v>9330590.4666605685</v>
      </c>
      <c r="K10" s="37">
        <f>'Total Cost'!I10/(1+Assumptions!$D$49)^($A10-2022)</f>
        <v>9930241.1757021695</v>
      </c>
      <c r="L10" s="37">
        <f>'Total Cost'!J10/(1+Assumptions!$D$49)^($A10-2022)</f>
        <v>6273793.9895162927</v>
      </c>
      <c r="M10" s="37">
        <f>'Total Cost'!K10/(1+Assumptions!$D$49)^($A10-2022)</f>
        <v>4645552.278595929</v>
      </c>
      <c r="N10" s="37">
        <f>'Total Cost'!L10/(1+Assumptions!$D$49)^($A10-2022)</f>
        <v>4159259.5496413</v>
      </c>
      <c r="O10" s="37">
        <f>'Total Cost'!M10/(1+Assumptions!$D$49)^($A10-2022)</f>
        <v>1779664.731930814</v>
      </c>
      <c r="P10" s="38">
        <f>'Total Cost'!N10/(1+Assumptions!$D$49)^($A10-2022)</f>
        <v>620248893.32650316</v>
      </c>
      <c r="Q10" s="38">
        <f>'Total Cost'!O10/(1+Assumptions!$D$49)^($A10-2022)</f>
        <v>1111310883.7001729</v>
      </c>
      <c r="R10" s="38">
        <f>'Total Cost'!P10/(1+Assumptions!$D$49)^($A10-2022)</f>
        <v>819114695.21567631</v>
      </c>
      <c r="S10" s="38">
        <f>'Total Cost'!Q10/(1+Assumptions!$D$49)^($A10-2022)</f>
        <v>282485163.34152937</v>
      </c>
      <c r="T10" s="38">
        <f>'Total Cost'!R10/(1+Assumptions!$D$49)^($A10-2022)</f>
        <v>195241841.53030586</v>
      </c>
      <c r="U10" s="38">
        <f>'Total Cost'!S10/(1+Assumptions!$D$49)^($A10-2022)</f>
        <v>110592289.40803887</v>
      </c>
      <c r="V10" s="84">
        <f t="shared" si="5"/>
        <v>634814833.26542234</v>
      </c>
      <c r="W10" s="84">
        <f t="shared" si="0"/>
        <v>1127957794.1600518</v>
      </c>
      <c r="X10" s="84">
        <f t="shared" si="1"/>
        <v>832470415.42929435</v>
      </c>
      <c r="Y10" s="84">
        <f t="shared" si="2"/>
        <v>291787741.60416931</v>
      </c>
      <c r="Z10" s="84">
        <f t="shared" si="3"/>
        <v>203276883.05359599</v>
      </c>
      <c r="AA10" s="84">
        <f t="shared" si="4"/>
        <v>114695394.11893716</v>
      </c>
    </row>
    <row r="11" spans="1:27" x14ac:dyDescent="0.35">
      <c r="A11">
        <v>2030</v>
      </c>
      <c r="B11">
        <v>2030</v>
      </c>
      <c r="C11">
        <f>'[2]Total Frequency Model'!L11</f>
        <v>1.0851288196524864</v>
      </c>
      <c r="D11" s="36">
        <f>'Total Cost'!B11/(1+Assumptions!$D$49)^($A11-2022)</f>
        <v>5625700.096804373</v>
      </c>
      <c r="E11" s="36">
        <f>'Total Cost'!C11/(1+Assumptions!$D$49)^($A11-2022)</f>
        <v>7217467.9536521211</v>
      </c>
      <c r="F11" s="36">
        <f>'Total Cost'!D11/(1+Assumptions!$D$49)^($A11-2022)</f>
        <v>7609958.6580803329</v>
      </c>
      <c r="G11" s="36">
        <f>'Total Cost'!E11/(1+Assumptions!$D$49)^($A11-2022)</f>
        <v>5004256.4814597033</v>
      </c>
      <c r="H11" s="36">
        <f>'Total Cost'!F11/(1+Assumptions!$D$49)^($A11-2022)</f>
        <v>4164762.4747660267</v>
      </c>
      <c r="I11" s="36">
        <f>'Total Cost'!G11/(1+Assumptions!$D$49)^($A11-2022)</f>
        <v>2496676.9809461269</v>
      </c>
      <c r="J11" s="37">
        <f>'Total Cost'!H11/(1+Assumptions!$D$49)^($A11-2022)</f>
        <v>9803934.6110405214</v>
      </c>
      <c r="K11" s="37">
        <f>'Total Cost'!I11/(1+Assumptions!$D$49)^($A11-2022)</f>
        <v>10434061.767469259</v>
      </c>
      <c r="L11" s="37">
        <f>'Total Cost'!J11/(1+Assumptions!$D$49)^($A11-2022)</f>
        <v>6592151.9788992302</v>
      </c>
      <c r="M11" s="37">
        <f>'Total Cost'!K11/(1+Assumptions!$D$49)^($A11-2022)</f>
        <v>4881464.3217733782</v>
      </c>
      <c r="N11" s="37">
        <f>'Total Cost'!L11/(1+Assumptions!$D$49)^($A11-2022)</f>
        <v>4370416.6460102843</v>
      </c>
      <c r="O11" s="37">
        <f>'Total Cost'!M11/(1+Assumptions!$D$49)^($A11-2022)</f>
        <v>1869997.1117052438</v>
      </c>
      <c r="P11" s="38">
        <f>'Total Cost'!N11/(1+Assumptions!$D$49)^($A11-2022)</f>
        <v>657082487.39681256</v>
      </c>
      <c r="Q11" s="38">
        <f>'Total Cost'!O11/(1+Assumptions!$D$49)^($A11-2022)</f>
        <v>1177338742.320255</v>
      </c>
      <c r="R11" s="38">
        <f>'Total Cost'!P11/(1+Assumptions!$D$49)^($A11-2022)</f>
        <v>867815963.9891808</v>
      </c>
      <c r="S11" s="38">
        <f>'Total Cost'!Q11/(1+Assumptions!$D$49)^($A11-2022)</f>
        <v>299334200.29182029</v>
      </c>
      <c r="T11" s="38">
        <f>'Total Cost'!R11/(1+Assumptions!$D$49)^($A11-2022)</f>
        <v>206873486.91385004</v>
      </c>
      <c r="U11" s="38">
        <f>'Total Cost'!S11/(1+Assumptions!$D$49)^($A11-2022)</f>
        <v>117175476.00400366</v>
      </c>
      <c r="V11" s="84">
        <f t="shared" si="5"/>
        <v>672512122.10465741</v>
      </c>
      <c r="W11" s="84">
        <f t="shared" si="0"/>
        <v>1194990272.0413764</v>
      </c>
      <c r="X11" s="84">
        <f t="shared" si="1"/>
        <v>882018074.62616038</v>
      </c>
      <c r="Y11" s="84">
        <f t="shared" si="2"/>
        <v>309219921.09505337</v>
      </c>
      <c r="Z11" s="84">
        <f t="shared" si="3"/>
        <v>215408666.03462636</v>
      </c>
      <c r="AA11" s="84">
        <f t="shared" si="4"/>
        <v>121542150.09665503</v>
      </c>
    </row>
    <row r="12" spans="1:27" x14ac:dyDescent="0.35">
      <c r="A12">
        <v>2031</v>
      </c>
      <c r="B12">
        <v>2030</v>
      </c>
      <c r="C12">
        <f>'[2]Total Frequency Model'!L12</f>
        <v>1.0851288196524864</v>
      </c>
      <c r="D12" s="36">
        <f>'Total Cost'!B12/(1+Assumptions!$D$49)^($A12-2022)</f>
        <v>5451464.9783968562</v>
      </c>
      <c r="E12" s="36">
        <f>'Total Cost'!C12/(1+Assumptions!$D$49)^($A12-2022)</f>
        <v>6993933.7513541067</v>
      </c>
      <c r="F12" s="36">
        <f>'Total Cost'!D12/(1+Assumptions!$D$49)^($A12-2022)</f>
        <v>7374268.5172887705</v>
      </c>
      <c r="G12" s="36">
        <f>'Total Cost'!E12/(1+Assumptions!$D$49)^($A12-2022)</f>
        <v>4849268.2656669719</v>
      </c>
      <c r="H12" s="36">
        <f>'Total Cost'!F12/(1+Assumptions!$D$49)^($A12-2022)</f>
        <v>4035774.4607511605</v>
      </c>
      <c r="I12" s="36">
        <f>'Total Cost'!G12/(1+Assumptions!$D$49)^($A12-2022)</f>
        <v>2419351.7055288376</v>
      </c>
      <c r="J12" s="37">
        <f>'Total Cost'!H12/(1+Assumptions!$D$49)^($A12-2022)</f>
        <v>9289614.0189143345</v>
      </c>
      <c r="K12" s="37">
        <f>'Total Cost'!I12/(1+Assumptions!$D$49)^($A12-2022)</f>
        <v>9886737.6324504986</v>
      </c>
      <c r="L12" s="37">
        <f>'Total Cost'!J12/(1+Assumptions!$D$49)^($A12-2022)</f>
        <v>6246405.684643629</v>
      </c>
      <c r="M12" s="37">
        <f>'Total Cost'!K12/(1+Assumptions!$D$49)^($A12-2022)</f>
        <v>4625609.8088745391</v>
      </c>
      <c r="N12" s="37">
        <f>'Total Cost'!L12/(1+Assumptions!$D$49)^($A12-2022)</f>
        <v>4141290.8737985766</v>
      </c>
      <c r="O12" s="37">
        <f>'Total Cost'!M12/(1+Assumptions!$D$49)^($A12-2022)</f>
        <v>1771942.924040423</v>
      </c>
      <c r="P12" s="38">
        <f>'Total Cost'!N12/(1+Assumptions!$D$49)^($A12-2022)</f>
        <v>627741368.06987894</v>
      </c>
      <c r="Q12" s="38">
        <f>'Total Cost'!O12/(1+Assumptions!$D$49)^($A12-2022)</f>
        <v>1124797452.8535118</v>
      </c>
      <c r="R12" s="38">
        <f>'Total Cost'!P12/(1+Assumptions!$D$49)^($A12-2022)</f>
        <v>829120504.33587658</v>
      </c>
      <c r="S12" s="38">
        <f>'Total Cost'!Q12/(1+Assumptions!$D$49)^($A12-2022)</f>
        <v>286038503.07592291</v>
      </c>
      <c r="T12" s="38">
        <f>'Total Cost'!R12/(1+Assumptions!$D$49)^($A12-2022)</f>
        <v>197671521.5345878</v>
      </c>
      <c r="U12" s="38">
        <f>'Total Cost'!S12/(1+Assumptions!$D$49)^($A12-2022)</f>
        <v>111958183.45409486</v>
      </c>
      <c r="V12" s="84">
        <f t="shared" si="5"/>
        <v>642482447.06719017</v>
      </c>
      <c r="W12" s="84">
        <f t="shared" si="0"/>
        <v>1141678124.2373164</v>
      </c>
      <c r="X12" s="84">
        <f t="shared" si="1"/>
        <v>842741178.53780901</v>
      </c>
      <c r="Y12" s="84">
        <f t="shared" si="2"/>
        <v>295513381.15046442</v>
      </c>
      <c r="Z12" s="84">
        <f t="shared" si="3"/>
        <v>205848586.86913753</v>
      </c>
      <c r="AA12" s="84">
        <f t="shared" si="4"/>
        <v>116149478.08366412</v>
      </c>
    </row>
    <row r="13" spans="1:27" x14ac:dyDescent="0.35">
      <c r="A13">
        <v>2032</v>
      </c>
      <c r="B13">
        <v>2030</v>
      </c>
      <c r="C13">
        <f>'[2]Total Frequency Model'!L13</f>
        <v>1.0851288196524864</v>
      </c>
      <c r="D13" s="36">
        <f>'Total Cost'!B13/(1+Assumptions!$D$49)^($A13-2022)</f>
        <v>5282626.1441787025</v>
      </c>
      <c r="E13" s="36">
        <f>'Total Cost'!C13/(1+Assumptions!$D$49)^($A13-2022)</f>
        <v>6777322.6888494203</v>
      </c>
      <c r="F13" s="36">
        <f>'Total Cost'!D13/(1+Assumptions!$D$49)^($A13-2022)</f>
        <v>7145878.001233981</v>
      </c>
      <c r="G13" s="36">
        <f>'Total Cost'!E13/(1+Assumptions!$D$49)^($A13-2022)</f>
        <v>4699080.232903149</v>
      </c>
      <c r="H13" s="36">
        <f>'Total Cost'!F13/(1+Assumptions!$D$49)^($A13-2022)</f>
        <v>3910781.3703028373</v>
      </c>
      <c r="I13" s="36">
        <f>'Total Cost'!G13/(1+Assumptions!$D$49)^($A13-2022)</f>
        <v>2344421.2926684553</v>
      </c>
      <c r="J13" s="37">
        <f>'Total Cost'!H13/(1+Assumptions!$D$49)^($A13-2022)</f>
        <v>8802279.7965155505</v>
      </c>
      <c r="K13" s="37">
        <f>'Total Cost'!I13/(1+Assumptions!$D$49)^($A13-2022)</f>
        <v>9368129.054782765</v>
      </c>
      <c r="L13" s="37">
        <f>'Total Cost'!J13/(1+Assumptions!$D$49)^($A13-2022)</f>
        <v>5918796.8158642603</v>
      </c>
      <c r="M13" s="37">
        <f>'Total Cost'!K13/(1+Assumptions!$D$49)^($A13-2022)</f>
        <v>4383169.1480347775</v>
      </c>
      <c r="N13" s="37">
        <f>'Total Cost'!L13/(1+Assumptions!$D$49)^($A13-2022)</f>
        <v>3924180.3119088239</v>
      </c>
      <c r="O13" s="37">
        <f>'Total Cost'!M13/(1+Assumptions!$D$49)^($A13-2022)</f>
        <v>1679031.4227078101</v>
      </c>
      <c r="P13" s="38">
        <f>'Total Cost'!N13/(1+Assumptions!$D$49)^($A13-2022)</f>
        <v>599712117.90657628</v>
      </c>
      <c r="Q13" s="38">
        <f>'Total Cost'!O13/(1+Assumptions!$D$49)^($A13-2022)</f>
        <v>1074604090.3637421</v>
      </c>
      <c r="R13" s="38">
        <f>'Total Cost'!P13/(1+Assumptions!$D$49)^($A13-2022)</f>
        <v>792152933.1278733</v>
      </c>
      <c r="S13" s="38">
        <f>'Total Cost'!Q13/(1+Assumptions!$D$49)^($A13-2022)</f>
        <v>273334448.75696027</v>
      </c>
      <c r="T13" s="38">
        <f>'Total Cost'!R13/(1+Assumptions!$D$49)^($A13-2022)</f>
        <v>188879560.36274937</v>
      </c>
      <c r="U13" s="38">
        <f>'Total Cost'!S13/(1+Assumptions!$D$49)^($A13-2022)</f>
        <v>106973561.57880931</v>
      </c>
      <c r="V13" s="84">
        <f t="shared" si="5"/>
        <v>613797023.84727049</v>
      </c>
      <c r="W13" s="84">
        <f t="shared" si="0"/>
        <v>1090749542.1073742</v>
      </c>
      <c r="X13" s="84">
        <f t="shared" si="1"/>
        <v>805217607.94497156</v>
      </c>
      <c r="Y13" s="84">
        <f t="shared" si="2"/>
        <v>282416698.13789821</v>
      </c>
      <c r="Z13" s="84">
        <f t="shared" si="3"/>
        <v>196714522.04496104</v>
      </c>
      <c r="AA13" s="84">
        <f t="shared" si="4"/>
        <v>110997014.29418558</v>
      </c>
    </row>
    <row r="14" spans="1:27" x14ac:dyDescent="0.35">
      <c r="A14">
        <v>2033</v>
      </c>
      <c r="B14">
        <v>2030</v>
      </c>
      <c r="C14">
        <f>'[2]Total Frequency Model'!L14</f>
        <v>1.0851288196524864</v>
      </c>
      <c r="D14" s="36">
        <f>'Total Cost'!B14/(1+Assumptions!$D$49)^($A14-2022)</f>
        <v>5119016.4643352199</v>
      </c>
      <c r="E14" s="36">
        <f>'Total Cost'!C14/(1+Assumptions!$D$49)^($A14-2022)</f>
        <v>6567420.3476548744</v>
      </c>
      <c r="F14" s="36">
        <f>'Total Cost'!D14/(1+Assumptions!$D$49)^($A14-2022)</f>
        <v>6924561.0312131457</v>
      </c>
      <c r="G14" s="36">
        <f>'Total Cost'!E14/(1+Assumptions!$D$49)^($A14-2022)</f>
        <v>4553543.7153679579</v>
      </c>
      <c r="H14" s="36">
        <f>'Total Cost'!F14/(1+Assumptions!$D$49)^($A14-2022)</f>
        <v>3789659.4755349876</v>
      </c>
      <c r="I14" s="36">
        <f>'Total Cost'!G14/(1+Assumptions!$D$49)^($A14-2022)</f>
        <v>2271811.5704123359</v>
      </c>
      <c r="J14" s="37">
        <f>'Total Cost'!H14/(1+Assumptions!$D$49)^($A14-2022)</f>
        <v>8340515.7456989121</v>
      </c>
      <c r="K14" s="37">
        <f>'Total Cost'!I14/(1+Assumptions!$D$49)^($A14-2022)</f>
        <v>8876729.2093063686</v>
      </c>
      <c r="L14" s="37">
        <f>'Total Cost'!J14/(1+Assumptions!$D$49)^($A14-2022)</f>
        <v>5608373.7331932848</v>
      </c>
      <c r="M14" s="37">
        <f>'Total Cost'!K14/(1+Assumptions!$D$49)^($A14-2022)</f>
        <v>4153438.9117978397</v>
      </c>
      <c r="N14" s="37">
        <f>'Total Cost'!L14/(1+Assumptions!$D$49)^($A14-2022)</f>
        <v>3718454.7519851984</v>
      </c>
      <c r="O14" s="37">
        <f>'Total Cost'!M14/(1+Assumptions!$D$49)^($A14-2022)</f>
        <v>1590992.8322866142</v>
      </c>
      <c r="P14" s="38">
        <f>'Total Cost'!N14/(1+Assumptions!$D$49)^($A14-2022)</f>
        <v>572936014.87936759</v>
      </c>
      <c r="Q14" s="38">
        <f>'Total Cost'!O14/(1+Assumptions!$D$49)^($A14-2022)</f>
        <v>1026653606.2688328</v>
      </c>
      <c r="R14" s="38">
        <f>'Total Cost'!P14/(1+Assumptions!$D$49)^($A14-2022)</f>
        <v>756835995.01426125</v>
      </c>
      <c r="S14" s="38">
        <f>'Total Cost'!Q14/(1+Assumptions!$D$49)^($A14-2022)</f>
        <v>261195666.57253182</v>
      </c>
      <c r="T14" s="38">
        <f>'Total Cost'!R14/(1+Assumptions!$D$49)^($A14-2022)</f>
        <v>180479307.52290779</v>
      </c>
      <c r="U14" s="38">
        <f>'Total Cost'!S14/(1+Assumptions!$D$49)^($A14-2022)</f>
        <v>102211219.44156389</v>
      </c>
      <c r="V14" s="84">
        <f t="shared" si="5"/>
        <v>586395547.08940172</v>
      </c>
      <c r="W14" s="84">
        <f t="shared" si="0"/>
        <v>1042097755.8257941</v>
      </c>
      <c r="X14" s="84">
        <f t="shared" si="1"/>
        <v>769368929.77866769</v>
      </c>
      <c r="Y14" s="84">
        <f t="shared" si="2"/>
        <v>269902649.19969761</v>
      </c>
      <c r="Z14" s="84">
        <f t="shared" si="3"/>
        <v>187987421.75042799</v>
      </c>
      <c r="AA14" s="84">
        <f t="shared" si="4"/>
        <v>106074023.84426284</v>
      </c>
    </row>
    <row r="15" spans="1:27" x14ac:dyDescent="0.35">
      <c r="A15">
        <v>2034</v>
      </c>
      <c r="B15">
        <v>2030</v>
      </c>
      <c r="C15">
        <f>'[2]Total Frequency Model'!L15</f>
        <v>1.0851288196524864</v>
      </c>
      <c r="D15" s="36">
        <f>'Total Cost'!B15/(1+Assumptions!$D$49)^($A15-2022)</f>
        <v>4960473.9852755712</v>
      </c>
      <c r="E15" s="36">
        <f>'Total Cost'!C15/(1+Assumptions!$D$49)^($A15-2022)</f>
        <v>6364018.9501016047</v>
      </c>
      <c r="F15" s="36">
        <f>'Total Cost'!D15/(1+Assumptions!$D$49)^($A15-2022)</f>
        <v>6710098.5304696672</v>
      </c>
      <c r="G15" s="36">
        <f>'Total Cost'!E15/(1+Assumptions!$D$49)^($A15-2022)</f>
        <v>4412514.6496928046</v>
      </c>
      <c r="H15" s="36">
        <f>'Total Cost'!F15/(1+Assumptions!$D$49)^($A15-2022)</f>
        <v>3672288.880572224</v>
      </c>
      <c r="I15" s="36">
        <f>'Total Cost'!G15/(1+Assumptions!$D$49)^($A15-2022)</f>
        <v>2201450.6640079566</v>
      </c>
      <c r="J15" s="37">
        <f>'Total Cost'!H15/(1+Assumptions!$D$49)^($A15-2022)</f>
        <v>7902979.9985281061</v>
      </c>
      <c r="K15" s="37">
        <f>'Total Cost'!I15/(1+Assumptions!$D$49)^($A15-2022)</f>
        <v>8411110.3521633316</v>
      </c>
      <c r="L15" s="37">
        <f>'Total Cost'!J15/(1+Assumptions!$D$49)^($A15-2022)</f>
        <v>5314234.7362353588</v>
      </c>
      <c r="M15" s="37">
        <f>'Total Cost'!K15/(1+Assumptions!$D$49)^($A15-2022)</f>
        <v>3935752.5687338747</v>
      </c>
      <c r="N15" s="37">
        <f>'Total Cost'!L15/(1+Assumptions!$D$49)^($A15-2022)</f>
        <v>3523517.0471592438</v>
      </c>
      <c r="O15" s="37">
        <f>'Total Cost'!M15/(1+Assumptions!$D$49)^($A15-2022)</f>
        <v>1507571.5318378164</v>
      </c>
      <c r="P15" s="38">
        <f>'Total Cost'!N15/(1+Assumptions!$D$49)^($A15-2022)</f>
        <v>547356968.15778375</v>
      </c>
      <c r="Q15" s="38">
        <f>'Total Cost'!O15/(1+Assumptions!$D$49)^($A15-2022)</f>
        <v>980845656.99468255</v>
      </c>
      <c r="R15" s="38">
        <f>'Total Cost'!P15/(1+Assumptions!$D$49)^($A15-2022)</f>
        <v>723095892.74946582</v>
      </c>
      <c r="S15" s="38">
        <f>'Total Cost'!Q15/(1+Assumptions!$D$49)^($A15-2022)</f>
        <v>249596962.89649954</v>
      </c>
      <c r="T15" s="38">
        <f>'Total Cost'!R15/(1+Assumptions!$D$49)^($A15-2022)</f>
        <v>172453284.67453152</v>
      </c>
      <c r="U15" s="38">
        <f>'Total Cost'!S15/(1+Assumptions!$D$49)^($A15-2022)</f>
        <v>97661230.748088256</v>
      </c>
      <c r="V15" s="84">
        <f t="shared" si="5"/>
        <v>560220422.14158738</v>
      </c>
      <c r="W15" s="84">
        <f t="shared" si="0"/>
        <v>995620786.29694748</v>
      </c>
      <c r="X15" s="84">
        <f t="shared" si="1"/>
        <v>735120226.01617086</v>
      </c>
      <c r="Y15" s="84">
        <f t="shared" si="2"/>
        <v>257945230.11492622</v>
      </c>
      <c r="Z15" s="84">
        <f t="shared" si="3"/>
        <v>179649090.60226297</v>
      </c>
      <c r="AA15" s="84">
        <f t="shared" si="4"/>
        <v>101370252.94393402</v>
      </c>
    </row>
    <row r="16" spans="1:27" x14ac:dyDescent="0.35">
      <c r="A16">
        <v>2035</v>
      </c>
      <c r="B16">
        <v>2030</v>
      </c>
      <c r="C16">
        <f>'[2]Total Frequency Model'!L16</f>
        <v>1.0851288196524864</v>
      </c>
      <c r="D16" s="36">
        <f>'Total Cost'!B16/(1+Assumptions!$D$49)^($A16-2022)</f>
        <v>4806841.7693185126</v>
      </c>
      <c r="E16" s="36">
        <f>'Total Cost'!C16/(1+Assumptions!$D$49)^($A16-2022)</f>
        <v>6166917.1536605721</v>
      </c>
      <c r="F16" s="36">
        <f>'Total Cost'!D16/(1+Assumptions!$D$49)^($A16-2022)</f>
        <v>6502278.2073339568</v>
      </c>
      <c r="G16" s="36">
        <f>'Total Cost'!E16/(1+Assumptions!$D$49)^($A16-2022)</f>
        <v>4275853.4343356537</v>
      </c>
      <c r="H16" s="36">
        <f>'Total Cost'!F16/(1+Assumptions!$D$49)^($A16-2022)</f>
        <v>3558553.4028675808</v>
      </c>
      <c r="I16" s="36">
        <f>'Total Cost'!G16/(1+Assumptions!$D$49)^($A16-2022)</f>
        <v>2133268.9247556967</v>
      </c>
      <c r="J16" s="37">
        <f>'Total Cost'!H16/(1+Assumptions!$D$49)^($A16-2022)</f>
        <v>7488401.1155029451</v>
      </c>
      <c r="K16" s="37">
        <f>'Total Cost'!I16/(1+Assumptions!$D$49)^($A16-2022)</f>
        <v>7969919.6698881248</v>
      </c>
      <c r="L16" s="37">
        <f>'Total Cost'!J16/(1+Assumptions!$D$49)^($A16-2022)</f>
        <v>5035525.4425504124</v>
      </c>
      <c r="M16" s="37">
        <f>'Total Cost'!K16/(1+Assumptions!$D$49)^($A16-2022)</f>
        <v>3729478.5477996212</v>
      </c>
      <c r="N16" s="37">
        <f>'Total Cost'!L16/(1+Assumptions!$D$49)^($A16-2022)</f>
        <v>3338801.3772987737</v>
      </c>
      <c r="O16" s="37">
        <f>'Total Cost'!M16/(1+Assumptions!$D$49)^($A16-2022)</f>
        <v>1428525.3121304112</v>
      </c>
      <c r="P16" s="38">
        <f>'Total Cost'!N16/(1+Assumptions!$D$49)^($A16-2022)</f>
        <v>522921400.1040985</v>
      </c>
      <c r="Q16" s="38">
        <f>'Total Cost'!O16/(1+Assumptions!$D$49)^($A16-2022)</f>
        <v>937084393.04280126</v>
      </c>
      <c r="R16" s="38">
        <f>'Total Cost'!P16/(1+Assumptions!$D$49)^($A16-2022)</f>
        <v>690862132.24389112</v>
      </c>
      <c r="S16" s="38">
        <f>'Total Cost'!Q16/(1+Assumptions!$D$49)^($A16-2022)</f>
        <v>238514268.62463921</v>
      </c>
      <c r="T16" s="38">
        <f>'Total Cost'!R16/(1+Assumptions!$D$49)^($A16-2022)</f>
        <v>164784794.43697158</v>
      </c>
      <c r="U16" s="38">
        <f>'Total Cost'!S16/(1+Assumptions!$D$49)^($A16-2022)</f>
        <v>93314113.04591465</v>
      </c>
      <c r="V16" s="84">
        <f t="shared" si="5"/>
        <v>535216642.98891997</v>
      </c>
      <c r="W16" s="84">
        <f t="shared" si="0"/>
        <v>951221229.86634994</v>
      </c>
      <c r="X16" s="84">
        <f t="shared" si="1"/>
        <v>702399935.89377546</v>
      </c>
      <c r="Y16" s="84">
        <f t="shared" si="2"/>
        <v>246519600.60677448</v>
      </c>
      <c r="Z16" s="84">
        <f t="shared" si="3"/>
        <v>171682149.21713793</v>
      </c>
      <c r="AA16" s="84">
        <f t="shared" si="4"/>
        <v>96875907.282800764</v>
      </c>
    </row>
    <row r="17" spans="1:27" x14ac:dyDescent="0.35">
      <c r="A17">
        <v>2036</v>
      </c>
      <c r="B17">
        <v>2030</v>
      </c>
      <c r="C17">
        <f>'[2]Total Frequency Model'!L17</f>
        <v>1.0851288196524864</v>
      </c>
      <c r="D17" s="36">
        <f>'Total Cost'!B17/(1+Assumptions!$D$49)^($A17-2022)</f>
        <v>4657967.7393432651</v>
      </c>
      <c r="E17" s="36">
        <f>'Total Cost'!C17/(1+Assumptions!$D$49)^($A17-2022)</f>
        <v>5975919.8516380657</v>
      </c>
      <c r="F17" s="36">
        <f>'Total Cost'!D17/(1+Assumptions!$D$49)^($A17-2022)</f>
        <v>6300894.3450806187</v>
      </c>
      <c r="G17" s="36">
        <f>'Total Cost'!E17/(1+Assumptions!$D$49)^($A17-2022)</f>
        <v>4143424.7913925569</v>
      </c>
      <c r="H17" s="36">
        <f>'Total Cost'!F17/(1+Assumptions!$D$49)^($A17-2022)</f>
        <v>3448340.458195983</v>
      </c>
      <c r="I17" s="36">
        <f>'Total Cost'!G17/(1+Assumptions!$D$49)^($A17-2022)</f>
        <v>2067198.8610651316</v>
      </c>
      <c r="J17" s="37">
        <f>'Total Cost'!H17/(1+Assumptions!$D$49)^($A17-2022)</f>
        <v>7095574.388623395</v>
      </c>
      <c r="K17" s="37">
        <f>'Total Cost'!I17/(1+Assumptions!$D$49)^($A17-2022)</f>
        <v>7551875.3464023089</v>
      </c>
      <c r="L17" s="37">
        <f>'Total Cost'!J17/(1+Assumptions!$D$49)^($A17-2022)</f>
        <v>4771436.3042168133</v>
      </c>
      <c r="M17" s="37">
        <f>'Total Cost'!K17/(1+Assumptions!$D$49)^($A17-2022)</f>
        <v>3534018.4042638787</v>
      </c>
      <c r="N17" s="37">
        <f>'Total Cost'!L17/(1+Assumptions!$D$49)^($A17-2022)</f>
        <v>3163771.6052943021</v>
      </c>
      <c r="O17" s="37">
        <f>'Total Cost'!M17/(1+Assumptions!$D$49)^($A17-2022)</f>
        <v>1353624.6718513158</v>
      </c>
      <c r="P17" s="38">
        <f>'Total Cost'!N17/(1+Assumptions!$D$49)^($A17-2022)</f>
        <v>499578133.56551534</v>
      </c>
      <c r="Q17" s="38">
        <f>'Total Cost'!O17/(1+Assumptions!$D$49)^($A17-2022)</f>
        <v>895278257.52228892</v>
      </c>
      <c r="R17" s="38">
        <f>'Total Cost'!P17/(1+Assumptions!$D$49)^($A17-2022)</f>
        <v>660067374.56374323</v>
      </c>
      <c r="S17" s="38">
        <f>'Total Cost'!Q17/(1+Assumptions!$D$49)^($A17-2022)</f>
        <v>227924588.91476226</v>
      </c>
      <c r="T17" s="38">
        <f>'Total Cost'!R17/(1+Assumptions!$D$49)^($A17-2022)</f>
        <v>157457885.45250988</v>
      </c>
      <c r="U17" s="38">
        <f>'Total Cost'!S17/(1+Assumptions!$D$49)^($A17-2022)</f>
        <v>89160807.855975106</v>
      </c>
      <c r="V17" s="84">
        <f t="shared" si="5"/>
        <v>511331675.69348198</v>
      </c>
      <c r="W17" s="84">
        <f t="shared" si="0"/>
        <v>908806052.72032928</v>
      </c>
      <c r="X17" s="84">
        <f t="shared" si="1"/>
        <v>671139705.21304071</v>
      </c>
      <c r="Y17" s="84">
        <f t="shared" si="2"/>
        <v>235602032.11041871</v>
      </c>
      <c r="Z17" s="84">
        <f t="shared" si="3"/>
        <v>164069997.51600015</v>
      </c>
      <c r="AA17" s="84">
        <f t="shared" si="4"/>
        <v>92581631.388891548</v>
      </c>
    </row>
    <row r="18" spans="1:27" x14ac:dyDescent="0.35">
      <c r="A18">
        <v>2037</v>
      </c>
      <c r="B18">
        <v>2030</v>
      </c>
      <c r="C18">
        <f>'[2]Total Frequency Model'!L18</f>
        <v>1.0851288196524864</v>
      </c>
      <c r="D18" s="36">
        <f>'Total Cost'!B18/(1+Assumptions!$D$49)^($A18-2022)</f>
        <v>4513704.5282517467</v>
      </c>
      <c r="E18" s="36">
        <f>'Total Cost'!C18/(1+Assumptions!$D$49)^($A18-2022)</f>
        <v>5790837.9800439076</v>
      </c>
      <c r="F18" s="36">
        <f>'Total Cost'!D18/(1+Assumptions!$D$49)^($A18-2022)</f>
        <v>6105747.598294029</v>
      </c>
      <c r="G18" s="36">
        <f>'Total Cost'!E18/(1+Assumptions!$D$49)^($A18-2022)</f>
        <v>4015097.6326890537</v>
      </c>
      <c r="H18" s="36">
        <f>'Total Cost'!F18/(1+Assumptions!$D$49)^($A18-2022)</f>
        <v>3341540.9492096258</v>
      </c>
      <c r="I18" s="36">
        <f>'Total Cost'!G18/(1+Assumptions!$D$49)^($A18-2022)</f>
        <v>2003175.0716466086</v>
      </c>
      <c r="J18" s="37">
        <f>'Total Cost'!H18/(1+Assumptions!$D$49)^($A18-2022)</f>
        <v>6723358.3385357372</v>
      </c>
      <c r="K18" s="37">
        <f>'Total Cost'!I18/(1+Assumptions!$D$49)^($A18-2022)</f>
        <v>7155762.8364728792</v>
      </c>
      <c r="L18" s="37">
        <f>'Total Cost'!J18/(1+Assumptions!$D$49)^($A18-2022)</f>
        <v>4521200.2547523594</v>
      </c>
      <c r="M18" s="37">
        <f>'Total Cost'!K18/(1+Assumptions!$D$49)^($A18-2022)</f>
        <v>3348805.0818682024</v>
      </c>
      <c r="N18" s="37">
        <f>'Total Cost'!L18/(1+Assumptions!$D$49)^($A18-2022)</f>
        <v>2997919.71960482</v>
      </c>
      <c r="O18" s="37">
        <f>'Total Cost'!M18/(1+Assumptions!$D$49)^($A18-2022)</f>
        <v>1282652.1507526629</v>
      </c>
      <c r="P18" s="38">
        <f>'Total Cost'!N18/(1+Assumptions!$D$49)^($A18-2022)</f>
        <v>477278284.22497028</v>
      </c>
      <c r="Q18" s="38">
        <f>'Total Cost'!O18/(1+Assumptions!$D$49)^($A18-2022)</f>
        <v>855339793.72122347</v>
      </c>
      <c r="R18" s="38">
        <f>'Total Cost'!P18/(1+Assumptions!$D$49)^($A18-2022)</f>
        <v>630647294.56812978</v>
      </c>
      <c r="S18" s="38">
        <f>'Total Cost'!Q18/(1+Assumptions!$D$49)^($A18-2022)</f>
        <v>217805955.17583543</v>
      </c>
      <c r="T18" s="38">
        <f>'Total Cost'!R18/(1+Assumptions!$D$49)^($A18-2022)</f>
        <v>150457319.01403666</v>
      </c>
      <c r="U18" s="38">
        <f>'Total Cost'!S18/(1+Assumptions!$D$49)^($A18-2022)</f>
        <v>85192661.694500029</v>
      </c>
      <c r="V18" s="84">
        <f t="shared" si="5"/>
        <v>488515347.09175777</v>
      </c>
      <c r="W18" s="84">
        <f t="shared" si="0"/>
        <v>868286394.53774023</v>
      </c>
      <c r="X18" s="84">
        <f t="shared" si="1"/>
        <v>641274242.4211762</v>
      </c>
      <c r="Y18" s="84">
        <f t="shared" si="2"/>
        <v>225169857.89039269</v>
      </c>
      <c r="Z18" s="84">
        <f t="shared" si="3"/>
        <v>156796779.68285111</v>
      </c>
      <c r="AA18" s="84">
        <f t="shared" si="4"/>
        <v>88478488.916899294</v>
      </c>
    </row>
    <row r="19" spans="1:27" x14ac:dyDescent="0.35">
      <c r="A19">
        <v>2038</v>
      </c>
      <c r="B19">
        <v>2030</v>
      </c>
      <c r="C19">
        <f>'[2]Total Frequency Model'!L19</f>
        <v>1.0851288196524864</v>
      </c>
      <c r="D19" s="36">
        <f>'Total Cost'!B19/(1+Assumptions!$D$49)^($A19-2022)</f>
        <v>4373909.3330931533</v>
      </c>
      <c r="E19" s="36">
        <f>'Total Cost'!C19/(1+Assumptions!$D$49)^($A19-2022)</f>
        <v>5611488.330441216</v>
      </c>
      <c r="F19" s="36">
        <f>'Total Cost'!D19/(1+Assumptions!$D$49)^($A19-2022)</f>
        <v>5916644.7955407389</v>
      </c>
      <c r="G19" s="36">
        <f>'Total Cost'!E19/(1+Assumptions!$D$49)^($A19-2022)</f>
        <v>3890744.9300189102</v>
      </c>
      <c r="H19" s="36">
        <f>'Total Cost'!F19/(1+Assumptions!$D$49)^($A19-2022)</f>
        <v>3238049.1574449311</v>
      </c>
      <c r="I19" s="36">
        <f>'Total Cost'!G19/(1+Assumptions!$D$49)^($A19-2022)</f>
        <v>1941134.1807719618</v>
      </c>
      <c r="J19" s="37">
        <f>'Total Cost'!H19/(1+Assumptions!$D$49)^($A19-2022)</f>
        <v>6370671.3955708975</v>
      </c>
      <c r="K19" s="37">
        <f>'Total Cost'!I19/(1+Assumptions!$D$49)^($A19-2022)</f>
        <v>6780431.3347947933</v>
      </c>
      <c r="L19" s="37">
        <f>'Total Cost'!J19/(1+Assumptions!$D$49)^($A19-2022)</f>
        <v>4284090.4795496613</v>
      </c>
      <c r="M19" s="37">
        <f>'Total Cost'!K19/(1+Assumptions!$D$49)^($A19-2022)</f>
        <v>3173301.2661724873</v>
      </c>
      <c r="N19" s="37">
        <f>'Total Cost'!L19/(1+Assumptions!$D$49)^($A19-2022)</f>
        <v>2840764.3585354988</v>
      </c>
      <c r="O19" s="37">
        <f>'Total Cost'!M19/(1+Assumptions!$D$49)^($A19-2022)</f>
        <v>1215401.6977976167</v>
      </c>
      <c r="P19" s="38">
        <f>'Total Cost'!N19/(1+Assumptions!$D$49)^($A19-2022)</f>
        <v>455975157.78334498</v>
      </c>
      <c r="Q19" s="38">
        <f>'Total Cost'!O19/(1+Assumptions!$D$49)^($A19-2022)</f>
        <v>817185461.31156707</v>
      </c>
      <c r="R19" s="38">
        <f>'Total Cost'!P19/(1+Assumptions!$D$49)^($A19-2022)</f>
        <v>602540445.88553369</v>
      </c>
      <c r="S19" s="38">
        <f>'Total Cost'!Q19/(1+Assumptions!$D$49)^($A19-2022)</f>
        <v>208137379.20535615</v>
      </c>
      <c r="T19" s="38">
        <f>'Total Cost'!R19/(1+Assumptions!$D$49)^($A19-2022)</f>
        <v>143768537.18721798</v>
      </c>
      <c r="U19" s="38">
        <f>'Total Cost'!S19/(1+Assumptions!$D$49)^($A19-2022)</f>
        <v>81401407.945286974</v>
      </c>
      <c r="V19" s="84">
        <f t="shared" si="5"/>
        <v>466719738.51200902</v>
      </c>
      <c r="W19" s="84">
        <f t="shared" si="0"/>
        <v>829577380.97680306</v>
      </c>
      <c r="X19" s="84">
        <f t="shared" si="1"/>
        <v>612741181.16062415</v>
      </c>
      <c r="Y19" s="84">
        <f t="shared" si="2"/>
        <v>215201425.40154755</v>
      </c>
      <c r="Z19" s="84">
        <f t="shared" si="3"/>
        <v>149847350.7031984</v>
      </c>
      <c r="AA19" s="84">
        <f t="shared" si="4"/>
        <v>84557943.823856547</v>
      </c>
    </row>
    <row r="20" spans="1:27" x14ac:dyDescent="0.35">
      <c r="A20">
        <v>2039</v>
      </c>
      <c r="B20">
        <v>2030</v>
      </c>
      <c r="C20">
        <f>'[2]Total Frequency Model'!L20</f>
        <v>1.0851288196524864</v>
      </c>
      <c r="D20" s="36">
        <f>'Total Cost'!B20/(1+Assumptions!$D$49)^($A20-2022)</f>
        <v>4238443.7737064883</v>
      </c>
      <c r="E20" s="36">
        <f>'Total Cost'!C20/(1+Assumptions!$D$49)^($A20-2022)</f>
        <v>5437693.3685924327</v>
      </c>
      <c r="F20" s="36">
        <f>'Total Cost'!D20/(1+Assumptions!$D$49)^($A20-2022)</f>
        <v>5733398.7481533503</v>
      </c>
      <c r="G20" s="36">
        <f>'Total Cost'!E20/(1+Assumptions!$D$49)^($A20-2022)</f>
        <v>3770243.5894017019</v>
      </c>
      <c r="H20" s="36">
        <f>'Total Cost'!F20/(1+Assumptions!$D$49)^($A20-2022)</f>
        <v>3137762.6386741824</v>
      </c>
      <c r="I20" s="36">
        <f>'Total Cost'!G20/(1+Assumptions!$D$49)^($A20-2022)</f>
        <v>1881014.7755402825</v>
      </c>
      <c r="J20" s="37">
        <f>'Total Cost'!H20/(1+Assumptions!$D$49)^($A20-2022)</f>
        <v>6036488.7550199805</v>
      </c>
      <c r="K20" s="37">
        <f>'Total Cost'!I20/(1+Assumptions!$D$49)^($A20-2022)</f>
        <v>6424790.4304273026</v>
      </c>
      <c r="L20" s="37">
        <f>'Total Cost'!J20/(1+Assumptions!$D$49)^($A20-2022)</f>
        <v>4059418.3033418525</v>
      </c>
      <c r="M20" s="37">
        <f>'Total Cost'!K20/(1+Assumptions!$D$49)^($A20-2022)</f>
        <v>3006997.8243001834</v>
      </c>
      <c r="N20" s="37">
        <f>'Total Cost'!L20/(1+Assumptions!$D$49)^($A20-2022)</f>
        <v>2691849.4119576076</v>
      </c>
      <c r="O20" s="37">
        <f>'Total Cost'!M20/(1+Assumptions!$D$49)^($A20-2022)</f>
        <v>1151678.0724676393</v>
      </c>
      <c r="P20" s="38">
        <f>'Total Cost'!N20/(1+Assumptions!$D$49)^($A20-2022)</f>
        <v>435624151.75609601</v>
      </c>
      <c r="Q20" s="38">
        <f>'Total Cost'!O20/(1+Assumptions!$D$49)^($A20-2022)</f>
        <v>780735460.79995537</v>
      </c>
      <c r="R20" s="38">
        <f>'Total Cost'!P20/(1+Assumptions!$D$49)^($A20-2022)</f>
        <v>575688131.94514978</v>
      </c>
      <c r="S20" s="38">
        <f>'Total Cost'!Q20/(1+Assumptions!$D$49)^($A20-2022)</f>
        <v>198898809.37875718</v>
      </c>
      <c r="T20" s="38">
        <f>'Total Cost'!R20/(1+Assumptions!$D$49)^($A20-2022)</f>
        <v>137377632.36016271</v>
      </c>
      <c r="U20" s="38">
        <f>'Total Cost'!S20/(1+Assumptions!$D$49)^($A20-2022)</f>
        <v>77779149.544202968</v>
      </c>
      <c r="V20" s="84">
        <f t="shared" si="5"/>
        <v>445899084.28482246</v>
      </c>
      <c r="W20" s="84">
        <f t="shared" si="0"/>
        <v>792597944.59897506</v>
      </c>
      <c r="X20" s="84">
        <f t="shared" si="1"/>
        <v>585480948.99664497</v>
      </c>
      <c r="Y20" s="84">
        <f t="shared" si="2"/>
        <v>205676050.79245907</v>
      </c>
      <c r="Z20" s="84">
        <f t="shared" si="3"/>
        <v>143207244.4107945</v>
      </c>
      <c r="AA20" s="84">
        <f t="shared" si="4"/>
        <v>80811842.392210886</v>
      </c>
    </row>
    <row r="21" spans="1:27" x14ac:dyDescent="0.35">
      <c r="A21">
        <v>2040</v>
      </c>
      <c r="B21">
        <v>2040</v>
      </c>
      <c r="C21">
        <f>'[2]Total Frequency Model'!L21</f>
        <v>1.197555422408628</v>
      </c>
      <c r="D21" s="36">
        <f>'Total Cost'!B21/(1+Assumptions!$D$49)^($A21-2022)</f>
        <v>4408886.9138573557</v>
      </c>
      <c r="E21" s="36">
        <f>'Total Cost'!C21/(1+Assumptions!$D$49)^($A21-2022)</f>
        <v>5656362.6685534297</v>
      </c>
      <c r="F21" s="36">
        <f>'Total Cost'!D21/(1+Assumptions!$D$49)^($A21-2022)</f>
        <v>5963959.4299853379</v>
      </c>
      <c r="G21" s="36">
        <f>'Total Cost'!E21/(1+Assumptions!$D$49)^($A21-2022)</f>
        <v>3921858.7082568342</v>
      </c>
      <c r="H21" s="36">
        <f>'Total Cost'!F21/(1+Assumptions!$D$49)^($A21-2022)</f>
        <v>3263943.4129719189</v>
      </c>
      <c r="I21" s="36">
        <f>'Total Cost'!G21/(1+Assumptions!$D$49)^($A21-2022)</f>
        <v>1956657.1768863071</v>
      </c>
      <c r="J21" s="37">
        <f>'Total Cost'!H21/(1+Assumptions!$D$49)^($A21-2022)</f>
        <v>6140019.0419869404</v>
      </c>
      <c r="K21" s="37">
        <f>'Total Cost'!I21/(1+Assumptions!$D$49)^($A21-2022)</f>
        <v>6535017.4923724197</v>
      </c>
      <c r="L21" s="37">
        <f>'Total Cost'!J21/(1+Assumptions!$D$49)^($A21-2022)</f>
        <v>4129097.53264233</v>
      </c>
      <c r="M21" s="37">
        <f>'Total Cost'!K21/(1+Assumptions!$D$49)^($A21-2022)</f>
        <v>3058730.2767859502</v>
      </c>
      <c r="N21" s="37">
        <f>'Total Cost'!L21/(1+Assumptions!$D$49)^($A21-2022)</f>
        <v>2738120.3629581416</v>
      </c>
      <c r="O21" s="37">
        <f>'Total Cost'!M21/(1+Assumptions!$D$49)^($A21-2022)</f>
        <v>1171462.9482728627</v>
      </c>
      <c r="P21" s="38">
        <f>'Total Cost'!N21/(1+Assumptions!$D$49)^($A21-2022)</f>
        <v>446755457.63736713</v>
      </c>
      <c r="Q21" s="38">
        <f>'Total Cost'!O21/(1+Assumptions!$D$49)^($A21-2022)</f>
        <v>800708408.00587451</v>
      </c>
      <c r="R21" s="38">
        <f>'Total Cost'!P21/(1+Assumptions!$D$49)^($A21-2022)</f>
        <v>590439824.5099479</v>
      </c>
      <c r="S21" s="38">
        <f>'Total Cost'!Q21/(1+Assumptions!$D$49)^($A21-2022)</f>
        <v>204033719.03534326</v>
      </c>
      <c r="T21" s="38">
        <f>'Total Cost'!R21/(1+Assumptions!$D$49)^($A21-2022)</f>
        <v>140914514.75030518</v>
      </c>
      <c r="U21" s="38">
        <f>'Total Cost'!S21/(1+Assumptions!$D$49)^($A21-2022)</f>
        <v>79777771.023940563</v>
      </c>
      <c r="V21" s="84">
        <f t="shared" si="5"/>
        <v>457304363.59321141</v>
      </c>
      <c r="W21" s="84">
        <f t="shared" si="0"/>
        <v>812899788.16680038</v>
      </c>
      <c r="X21" s="84">
        <f t="shared" si="1"/>
        <v>600532881.47257555</v>
      </c>
      <c r="Y21" s="84">
        <f t="shared" si="2"/>
        <v>211014308.02038604</v>
      </c>
      <c r="Z21" s="84">
        <f t="shared" si="3"/>
        <v>146916578.52623522</v>
      </c>
      <c r="AA21" s="84">
        <f t="shared" si="4"/>
        <v>82905891.149099737</v>
      </c>
    </row>
    <row r="22" spans="1:27" x14ac:dyDescent="0.35">
      <c r="A22">
        <v>2041</v>
      </c>
      <c r="B22">
        <v>2040</v>
      </c>
      <c r="C22">
        <f>'[2]Total Frequency Model'!L22</f>
        <v>1.197555422408628</v>
      </c>
      <c r="D22" s="36">
        <f>'Total Cost'!B22/(1+Assumptions!$D$49)^($A22-2022)</f>
        <v>4272338.0541131897</v>
      </c>
      <c r="E22" s="36">
        <f>'Total Cost'!C22/(1+Assumptions!$D$49)^($A22-2022)</f>
        <v>5481177.8911297126</v>
      </c>
      <c r="F22" s="36">
        <f>'Total Cost'!D22/(1+Assumptions!$D$49)^($A22-2022)</f>
        <v>5779247.9879283067</v>
      </c>
      <c r="G22" s="36">
        <f>'Total Cost'!E22/(1+Assumptions!$D$49)^($A22-2022)</f>
        <v>3800393.7341820821</v>
      </c>
      <c r="H22" s="36">
        <f>'Total Cost'!F22/(1+Assumptions!$D$49)^($A22-2022)</f>
        <v>3162854.9160295315</v>
      </c>
      <c r="I22" s="36">
        <f>'Total Cost'!G22/(1+Assumptions!$D$49)^($A22-2022)</f>
        <v>1896057.0046355049</v>
      </c>
      <c r="J22" s="37">
        <f>'Total Cost'!H22/(1+Assumptions!$D$49)^($A22-2022)</f>
        <v>5817942.2432717839</v>
      </c>
      <c r="K22" s="37">
        <f>'Total Cost'!I22/(1+Assumptions!$D$49)^($A22-2022)</f>
        <v>6192256.2815732928</v>
      </c>
      <c r="L22" s="37">
        <f>'Total Cost'!J22/(1+Assumptions!$D$49)^($A22-2022)</f>
        <v>3912558.7973676641</v>
      </c>
      <c r="M22" s="37">
        <f>'Total Cost'!K22/(1+Assumptions!$D$49)^($A22-2022)</f>
        <v>2898436.1984168268</v>
      </c>
      <c r="N22" s="37">
        <f>'Total Cost'!L22/(1+Assumptions!$D$49)^($A22-2022)</f>
        <v>2594590.1711526653</v>
      </c>
      <c r="O22" s="37">
        <f>'Total Cost'!M22/(1+Assumptions!$D$49)^($A22-2022)</f>
        <v>1110044.6569815425</v>
      </c>
      <c r="P22" s="38">
        <f>'Total Cost'!N22/(1+Assumptions!$D$49)^($A22-2022)</f>
        <v>426818438.33452064</v>
      </c>
      <c r="Q22" s="38">
        <f>'Total Cost'!O22/(1+Assumptions!$D$49)^($A22-2022)</f>
        <v>764998039.25916374</v>
      </c>
      <c r="R22" s="38">
        <f>'Total Cost'!P22/(1+Assumptions!$D$49)^($A22-2022)</f>
        <v>564130450.97498107</v>
      </c>
      <c r="S22" s="38">
        <f>'Total Cost'!Q22/(1+Assumptions!$D$49)^($A22-2022)</f>
        <v>194978897.35318351</v>
      </c>
      <c r="T22" s="38">
        <f>'Total Cost'!R22/(1+Assumptions!$D$49)^($A22-2022)</f>
        <v>134651501.76149914</v>
      </c>
      <c r="U22" s="38">
        <f>'Total Cost'!S22/(1+Assumptions!$D$49)^($A22-2022)</f>
        <v>76228308.145452738</v>
      </c>
      <c r="V22" s="84">
        <f t="shared" si="5"/>
        <v>436908718.63190562</v>
      </c>
      <c r="W22" s="84">
        <f t="shared" si="0"/>
        <v>776671473.43186677</v>
      </c>
      <c r="X22" s="84">
        <f t="shared" si="1"/>
        <v>573822257.76027703</v>
      </c>
      <c r="Y22" s="84">
        <f t="shared" si="2"/>
        <v>201677727.28578243</v>
      </c>
      <c r="Z22" s="84">
        <f t="shared" si="3"/>
        <v>140408946.84868133</v>
      </c>
      <c r="AA22" s="84">
        <f t="shared" si="4"/>
        <v>79234409.807069778</v>
      </c>
    </row>
    <row r="23" spans="1:27" x14ac:dyDescent="0.35">
      <c r="A23">
        <v>2042</v>
      </c>
      <c r="B23">
        <v>2040</v>
      </c>
      <c r="C23">
        <f>'[2]Total Frequency Model'!L23</f>
        <v>1.197555422408628</v>
      </c>
      <c r="D23" s="36">
        <f>'Total Cost'!B23/(1+Assumptions!$D$49)^($A23-2022)</f>
        <v>4140018.2869862155</v>
      </c>
      <c r="E23" s="36">
        <f>'Total Cost'!C23/(1+Assumptions!$D$49)^($A23-2022)</f>
        <v>5311418.8100482067</v>
      </c>
      <c r="F23" s="36">
        <f>'Total Cost'!D23/(1+Assumptions!$D$49)^($A23-2022)</f>
        <v>5600257.2951867804</v>
      </c>
      <c r="G23" s="36">
        <f>'Total Cost'!E23/(1+Assumptions!$D$49)^($A23-2022)</f>
        <v>3682690.6855168086</v>
      </c>
      <c r="H23" s="36">
        <f>'Total Cost'!F23/(1+Assumptions!$D$49)^($A23-2022)</f>
        <v>3064897.2589704152</v>
      </c>
      <c r="I23" s="36">
        <f>'Total Cost'!G23/(1+Assumptions!$D$49)^($A23-2022)</f>
        <v>1837333.6971314796</v>
      </c>
      <c r="J23" s="37">
        <f>'Total Cost'!H23/(1+Assumptions!$D$49)^($A23-2022)</f>
        <v>5512763.2681433205</v>
      </c>
      <c r="K23" s="37">
        <f>'Total Cost'!I23/(1+Assumptions!$D$49)^($A23-2022)</f>
        <v>5867476.4437990813</v>
      </c>
      <c r="L23" s="37">
        <f>'Total Cost'!J23/(1+Assumptions!$D$49)^($A23-2022)</f>
        <v>3707378.2489517345</v>
      </c>
      <c r="M23" s="37">
        <f>'Total Cost'!K23/(1+Assumptions!$D$49)^($A23-2022)</f>
        <v>2746544.8050697413</v>
      </c>
      <c r="N23" s="37">
        <f>'Total Cost'!L23/(1+Assumptions!$D$49)^($A23-2022)</f>
        <v>2458585.6732792449</v>
      </c>
      <c r="O23" s="37">
        <f>'Total Cost'!M23/(1+Assumptions!$D$49)^($A23-2022)</f>
        <v>1051847.2221706926</v>
      </c>
      <c r="P23" s="38">
        <f>'Total Cost'!N23/(1+Assumptions!$D$49)^($A23-2022)</f>
        <v>407772333.69803172</v>
      </c>
      <c r="Q23" s="38">
        <f>'Total Cost'!O23/(1+Assumptions!$D$49)^($A23-2022)</f>
        <v>730882551.92256403</v>
      </c>
      <c r="R23" s="38">
        <f>'Total Cost'!P23/(1+Assumptions!$D$49)^($A23-2022)</f>
        <v>538995162.92756414</v>
      </c>
      <c r="S23" s="38">
        <f>'Total Cost'!Q23/(1+Assumptions!$D$49)^($A23-2022)</f>
        <v>186326689.21629018</v>
      </c>
      <c r="T23" s="38">
        <f>'Total Cost'!R23/(1+Assumptions!$D$49)^($A23-2022)</f>
        <v>128667343.29577237</v>
      </c>
      <c r="U23" s="38">
        <f>'Total Cost'!S23/(1+Assumptions!$D$49)^($A23-2022)</f>
        <v>72837030.063022032</v>
      </c>
      <c r="V23" s="84">
        <f t="shared" si="5"/>
        <v>417425115.25316125</v>
      </c>
      <c r="W23" s="84">
        <f t="shared" si="0"/>
        <v>742061447.17641127</v>
      </c>
      <c r="X23" s="84">
        <f t="shared" si="1"/>
        <v>548302798.47170269</v>
      </c>
      <c r="Y23" s="84">
        <f t="shared" si="2"/>
        <v>192755924.70687672</v>
      </c>
      <c r="Z23" s="84">
        <f t="shared" si="3"/>
        <v>134190826.22802204</v>
      </c>
      <c r="AA23" s="84">
        <f t="shared" si="4"/>
        <v>75726210.982324198</v>
      </c>
    </row>
    <row r="24" spans="1:27" x14ac:dyDescent="0.35">
      <c r="A24">
        <v>2043</v>
      </c>
      <c r="B24">
        <v>2040</v>
      </c>
      <c r="C24">
        <f>'[2]Total Frequency Model'!L24</f>
        <v>1.197555422408628</v>
      </c>
      <c r="D24" s="36">
        <f>'Total Cost'!B24/(1+Assumptions!$D$49)^($A24-2022)</f>
        <v>4011796.6320757326</v>
      </c>
      <c r="E24" s="36">
        <f>'Total Cost'!C24/(1+Assumptions!$D$49)^($A24-2022)</f>
        <v>5146917.3845622763</v>
      </c>
      <c r="F24" s="36">
        <f>'Total Cost'!D24/(1+Assumptions!$D$49)^($A24-2022)</f>
        <v>5426810.1728466302</v>
      </c>
      <c r="G24" s="36">
        <f>'Total Cost'!E24/(1+Assumptions!$D$49)^($A24-2022)</f>
        <v>3568633.0506255063</v>
      </c>
      <c r="H24" s="36">
        <f>'Total Cost'!F24/(1+Assumptions!$D$49)^($A24-2022)</f>
        <v>2969973.4756839718</v>
      </c>
      <c r="I24" s="36">
        <f>'Total Cost'!G24/(1+Assumptions!$D$49)^($A24-2022)</f>
        <v>1780429.1254754704</v>
      </c>
      <c r="J24" s="37">
        <f>'Total Cost'!H24/(1+Assumptions!$D$49)^($A24-2022)</f>
        <v>5223595.4196757954</v>
      </c>
      <c r="K24" s="37">
        <f>'Total Cost'!I24/(1+Assumptions!$D$49)^($A24-2022)</f>
        <v>5559734.5020401543</v>
      </c>
      <c r="L24" s="37">
        <f>'Total Cost'!J24/(1+Assumptions!$D$49)^($A24-2022)</f>
        <v>3512959.997901727</v>
      </c>
      <c r="M24" s="37">
        <f>'Total Cost'!K24/(1+Assumptions!$D$49)^($A24-2022)</f>
        <v>2602615.5112151504</v>
      </c>
      <c r="N24" s="37">
        <f>'Total Cost'!L24/(1+Assumptions!$D$49)^($A24-2022)</f>
        <v>2329712.184189131</v>
      </c>
      <c r="O24" s="37">
        <f>'Total Cost'!M24/(1+Assumptions!$D$49)^($A24-2022)</f>
        <v>996701.70143171097</v>
      </c>
      <c r="P24" s="38">
        <f>'Total Cost'!N24/(1+Assumptions!$D$49)^($A24-2022)</f>
        <v>389577283.97479558</v>
      </c>
      <c r="Q24" s="38">
        <f>'Total Cost'!O24/(1+Assumptions!$D$49)^($A24-2022)</f>
        <v>698290626.01601911</v>
      </c>
      <c r="R24" s="38">
        <f>'Total Cost'!P24/(1+Assumptions!$D$49)^($A24-2022)</f>
        <v>514981494.77645195</v>
      </c>
      <c r="S24" s="38">
        <f>'Total Cost'!Q24/(1+Assumptions!$D$49)^($A24-2022)</f>
        <v>178059161.9273499</v>
      </c>
      <c r="T24" s="38">
        <f>'Total Cost'!R24/(1+Assumptions!$D$49)^($A24-2022)</f>
        <v>122949603.9029258</v>
      </c>
      <c r="U24" s="38">
        <f>'Total Cost'!S24/(1+Assumptions!$D$49)^($A24-2022)</f>
        <v>69596876.62215279</v>
      </c>
      <c r="V24" s="84">
        <f t="shared" si="5"/>
        <v>398812676.02654713</v>
      </c>
      <c r="W24" s="84">
        <f t="shared" si="0"/>
        <v>708997277.90262151</v>
      </c>
      <c r="X24" s="84">
        <f t="shared" si="1"/>
        <v>523921264.9472003</v>
      </c>
      <c r="Y24" s="84">
        <f t="shared" si="2"/>
        <v>184230410.48919055</v>
      </c>
      <c r="Z24" s="84">
        <f t="shared" si="3"/>
        <v>128249289.5627989</v>
      </c>
      <c r="AA24" s="84">
        <f t="shared" si="4"/>
        <v>72374007.449059978</v>
      </c>
    </row>
    <row r="25" spans="1:27" x14ac:dyDescent="0.35">
      <c r="A25">
        <v>2044</v>
      </c>
      <c r="B25">
        <v>2040</v>
      </c>
      <c r="C25">
        <f>'[2]Total Frequency Model'!L25</f>
        <v>1.197555422408628</v>
      </c>
      <c r="D25" s="36">
        <f>'Total Cost'!B25/(1+Assumptions!$D$49)^($A25-2022)</f>
        <v>3887546.1656113626</v>
      </c>
      <c r="E25" s="36">
        <f>'Total Cost'!C25/(1+Assumptions!$D$49)^($A25-2022)</f>
        <v>4987510.7783618644</v>
      </c>
      <c r="F25" s="36">
        <f>'Total Cost'!D25/(1+Assumptions!$D$49)^($A25-2022)</f>
        <v>5258734.9294510288</v>
      </c>
      <c r="G25" s="36">
        <f>'Total Cost'!E25/(1+Assumptions!$D$49)^($A25-2022)</f>
        <v>3458107.9263868518</v>
      </c>
      <c r="H25" s="36">
        <f>'Total Cost'!F25/(1+Assumptions!$D$49)^($A25-2022)</f>
        <v>2877989.6032239152</v>
      </c>
      <c r="I25" s="36">
        <f>'Total Cost'!G25/(1+Assumptions!$D$49)^($A25-2022)</f>
        <v>1725286.9610949652</v>
      </c>
      <c r="J25" s="37">
        <f>'Total Cost'!H25/(1+Assumptions!$D$49)^($A25-2022)</f>
        <v>4949598.5365191251</v>
      </c>
      <c r="K25" s="37">
        <f>'Total Cost'!I25/(1+Assumptions!$D$49)^($A25-2022)</f>
        <v>5268136.4911207631</v>
      </c>
      <c r="L25" s="37">
        <f>'Total Cost'!J25/(1+Assumptions!$D$49)^($A25-2022)</f>
        <v>3328739.4225065513</v>
      </c>
      <c r="M25" s="37">
        <f>'Total Cost'!K25/(1+Assumptions!$D$49)^($A25-2022)</f>
        <v>2466230.8382618437</v>
      </c>
      <c r="N25" s="37">
        <f>'Total Cost'!L25/(1+Assumptions!$D$49)^($A25-2022)</f>
        <v>2207595.7223165357</v>
      </c>
      <c r="O25" s="37">
        <f>'Total Cost'!M25/(1+Assumptions!$D$49)^($A25-2022)</f>
        <v>944448.01554335782</v>
      </c>
      <c r="P25" s="38">
        <f>'Total Cost'!N25/(1+Assumptions!$D$49)^($A25-2022)</f>
        <v>372195214.65927595</v>
      </c>
      <c r="Q25" s="38">
        <f>'Total Cost'!O25/(1+Assumptions!$D$49)^($A25-2022)</f>
        <v>667154134.44348216</v>
      </c>
      <c r="R25" s="38">
        <f>'Total Cost'!P25/(1+Assumptions!$D$49)^($A25-2022)</f>
        <v>492039328.2495991</v>
      </c>
      <c r="S25" s="38">
        <f>'Total Cost'!Q25/(1+Assumptions!$D$49)^($A25-2022)</f>
        <v>170159182.76248431</v>
      </c>
      <c r="T25" s="38">
        <f>'Total Cost'!R25/(1+Assumptions!$D$49)^($A25-2022)</f>
        <v>117486403.47824664</v>
      </c>
      <c r="U25" s="38">
        <f>'Total Cost'!S25/(1+Assumptions!$D$49)^($A25-2022)</f>
        <v>66501103.199977428</v>
      </c>
      <c r="V25" s="84">
        <f t="shared" si="5"/>
        <v>381032359.36140645</v>
      </c>
      <c r="W25" s="84">
        <f t="shared" si="0"/>
        <v>677409781.71296477</v>
      </c>
      <c r="X25" s="84">
        <f t="shared" si="1"/>
        <v>500626802.60155666</v>
      </c>
      <c r="Y25" s="84">
        <f t="shared" si="2"/>
        <v>176083521.52713302</v>
      </c>
      <c r="Z25" s="84">
        <f t="shared" si="3"/>
        <v>122571988.8037871</v>
      </c>
      <c r="AA25" s="84">
        <f t="shared" si="4"/>
        <v>69170838.176615745</v>
      </c>
    </row>
    <row r="26" spans="1:27" x14ac:dyDescent="0.35">
      <c r="A26">
        <v>2045</v>
      </c>
      <c r="B26">
        <v>2040</v>
      </c>
      <c r="C26">
        <f>'[2]Total Frequency Model'!L26</f>
        <v>1.197555422408628</v>
      </c>
      <c r="D26" s="36">
        <f>'Total Cost'!B26/(1+Assumptions!$D$49)^($A26-2022)</f>
        <v>3767143.8948140363</v>
      </c>
      <c r="E26" s="36">
        <f>'Total Cost'!C26/(1+Assumptions!$D$49)^($A26-2022)</f>
        <v>4833041.1983854501</v>
      </c>
      <c r="F26" s="36">
        <f>'Total Cost'!D26/(1+Assumptions!$D$49)^($A26-2022)</f>
        <v>5095865.1910468936</v>
      </c>
      <c r="G26" s="36">
        <f>'Total Cost'!E26/(1+Assumptions!$D$49)^($A26-2022)</f>
        <v>3351005.9064334165</v>
      </c>
      <c r="H26" s="36">
        <f>'Total Cost'!F26/(1+Assumptions!$D$49)^($A26-2022)</f>
        <v>2788854.5887964373</v>
      </c>
      <c r="I26" s="36">
        <f>'Total Cost'!G26/(1+Assumptions!$D$49)^($A26-2022)</f>
        <v>1671852.6199852992</v>
      </c>
      <c r="J26" s="37">
        <f>'Total Cost'!H26/(1+Assumptions!$D$49)^($A26-2022)</f>
        <v>4689976.5502920356</v>
      </c>
      <c r="K26" s="37">
        <f>'Total Cost'!I26/(1+Assumptions!$D$49)^($A26-2022)</f>
        <v>4991835.3590437509</v>
      </c>
      <c r="L26" s="37">
        <f>'Total Cost'!J26/(1+Assumptions!$D$49)^($A26-2022)</f>
        <v>3154181.5278872447</v>
      </c>
      <c r="M26" s="37">
        <f>'Total Cost'!K26/(1+Assumptions!$D$49)^($A26-2022)</f>
        <v>2336995.2024407587</v>
      </c>
      <c r="N26" s="37">
        <f>'Total Cost'!L26/(1+Assumptions!$D$49)^($A26-2022)</f>
        <v>2091881.9234498076</v>
      </c>
      <c r="O26" s="37">
        <f>'Total Cost'!M26/(1+Assumptions!$D$49)^($A26-2022)</f>
        <v>894934.48340384453</v>
      </c>
      <c r="P26" s="38">
        <f>'Total Cost'!N26/(1+Assumptions!$D$49)^($A26-2022)</f>
        <v>355589756.45927626</v>
      </c>
      <c r="Q26" s="38">
        <f>'Total Cost'!O26/(1+Assumptions!$D$49)^($A26-2022)</f>
        <v>637407999.90925837</v>
      </c>
      <c r="R26" s="38">
        <f>'Total Cost'!P26/(1+Assumptions!$D$49)^($A26-2022)</f>
        <v>470120787.26209968</v>
      </c>
      <c r="S26" s="38">
        <f>'Total Cost'!Q26/(1+Assumptions!$D$49)^($A26-2022)</f>
        <v>162610383.23507848</v>
      </c>
      <c r="T26" s="38">
        <f>'Total Cost'!R26/(1+Assumptions!$D$49)^($A26-2022)</f>
        <v>112266392.43019329</v>
      </c>
      <c r="U26" s="38">
        <f>'Total Cost'!S26/(1+Assumptions!$D$49)^($A26-2022)</f>
        <v>63543266.586759187</v>
      </c>
      <c r="V26" s="84">
        <f t="shared" si="5"/>
        <v>364046876.90438235</v>
      </c>
      <c r="W26" s="84">
        <f t="shared" si="0"/>
        <v>647232876.46668756</v>
      </c>
      <c r="X26" s="84">
        <f t="shared" si="1"/>
        <v>478370833.9810338</v>
      </c>
      <c r="Y26" s="84">
        <f t="shared" si="2"/>
        <v>168298384.34395266</v>
      </c>
      <c r="Z26" s="84">
        <f t="shared" si="3"/>
        <v>117147128.94243954</v>
      </c>
      <c r="AA26" s="84">
        <f t="shared" si="4"/>
        <v>66110053.690148331</v>
      </c>
    </row>
    <row r="27" spans="1:27" x14ac:dyDescent="0.35">
      <c r="A27">
        <v>2046</v>
      </c>
      <c r="B27">
        <v>2040</v>
      </c>
      <c r="C27">
        <f>'[2]Total Frequency Model'!L27</f>
        <v>1.197555422408628</v>
      </c>
      <c r="D27" s="36">
        <f>'Total Cost'!B27/(1+Assumptions!$D$49)^($A27-2022)</f>
        <v>3650470.6361481654</v>
      </c>
      <c r="E27" s="36">
        <f>'Total Cost'!C27/(1+Assumptions!$D$49)^($A27-2022)</f>
        <v>4683355.7386241965</v>
      </c>
      <c r="F27" s="36">
        <f>'Total Cost'!D27/(1+Assumptions!$D$49)^($A27-2022)</f>
        <v>4938039.7364949984</v>
      </c>
      <c r="G27" s="36">
        <f>'Total Cost'!E27/(1+Assumptions!$D$49)^($A27-2022)</f>
        <v>3247220.9728527288</v>
      </c>
      <c r="H27" s="36">
        <f>'Total Cost'!F27/(1+Assumptions!$D$49)^($A27-2022)</f>
        <v>2702480.1996290679</v>
      </c>
      <c r="I27" s="36">
        <f>'Total Cost'!G27/(1+Assumptions!$D$49)^($A27-2022)</f>
        <v>1620073.2086781587</v>
      </c>
      <c r="J27" s="37">
        <f>'Total Cost'!H27/(1+Assumptions!$D$49)^($A27-2022)</f>
        <v>4443975.1712007131</v>
      </c>
      <c r="K27" s="37">
        <f>'Total Cost'!I27/(1+Assumptions!$D$49)^($A27-2022)</f>
        <v>4730028.5047444934</v>
      </c>
      <c r="L27" s="37">
        <f>'Total Cost'!J27/(1+Assumptions!$D$49)^($A27-2022)</f>
        <v>2988779.3911771304</v>
      </c>
      <c r="M27" s="37">
        <f>'Total Cost'!K27/(1+Assumptions!$D$49)^($A27-2022)</f>
        <v>2214533.7662843084</v>
      </c>
      <c r="N27" s="37">
        <f>'Total Cost'!L27/(1+Assumptions!$D$49)^($A27-2022)</f>
        <v>1982235.0115019374</v>
      </c>
      <c r="O27" s="37">
        <f>'Total Cost'!M27/(1+Assumptions!$D$49)^($A27-2022)</f>
        <v>848017.38136968343</v>
      </c>
      <c r="P27" s="38">
        <f>'Total Cost'!N27/(1+Assumptions!$D$49)^($A27-2022)</f>
        <v>339726168.85274649</v>
      </c>
      <c r="Q27" s="38">
        <f>'Total Cost'!O27/(1+Assumptions!$D$49)^($A27-2022)</f>
        <v>608990058.25209665</v>
      </c>
      <c r="R27" s="38">
        <f>'Total Cost'!P27/(1+Assumptions!$D$49)^($A27-2022)</f>
        <v>449180137.49727958</v>
      </c>
      <c r="S27" s="38">
        <f>'Total Cost'!Q27/(1+Assumptions!$D$49)^($A27-2022)</f>
        <v>155397124.95798382</v>
      </c>
      <c r="T27" s="38">
        <f>'Total Cost'!R27/(1+Assumptions!$D$49)^($A27-2022)</f>
        <v>107278727.95971805</v>
      </c>
      <c r="U27" s="38">
        <f>'Total Cost'!S27/(1+Assumptions!$D$49)^($A27-2022)</f>
        <v>60717211.499798469</v>
      </c>
      <c r="V27" s="84">
        <f t="shared" si="5"/>
        <v>347820614.66009539</v>
      </c>
      <c r="W27" s="84">
        <f t="shared" si="0"/>
        <v>618403442.4954654</v>
      </c>
      <c r="X27" s="84">
        <f t="shared" si="1"/>
        <v>457106956.62495172</v>
      </c>
      <c r="Y27" s="84">
        <f t="shared" si="2"/>
        <v>160858879.69712085</v>
      </c>
      <c r="Z27" s="84">
        <f t="shared" si="3"/>
        <v>111963443.17084906</v>
      </c>
      <c r="AA27" s="84">
        <f t="shared" si="4"/>
        <v>63185302.089846313</v>
      </c>
    </row>
    <row r="28" spans="1:27" x14ac:dyDescent="0.35">
      <c r="A28">
        <v>2047</v>
      </c>
      <c r="B28">
        <v>2040</v>
      </c>
      <c r="C28">
        <f>'[2]Total Frequency Model'!L28</f>
        <v>1.197555422408628</v>
      </c>
      <c r="D28" s="36">
        <f>'Total Cost'!B28/(1+Assumptions!$D$49)^($A28-2022)</f>
        <v>3537410.897344504</v>
      </c>
      <c r="E28" s="36">
        <f>'Total Cost'!C28/(1+Assumptions!$D$49)^($A28-2022)</f>
        <v>4538306.2287636856</v>
      </c>
      <c r="F28" s="36">
        <f>'Total Cost'!D28/(1+Assumptions!$D$49)^($A28-2022)</f>
        <v>4785102.3378807437</v>
      </c>
      <c r="G28" s="36">
        <f>'Total Cost'!E28/(1+Assumptions!$D$49)^($A28-2022)</f>
        <v>3146650.3912424948</v>
      </c>
      <c r="H28" s="36">
        <f>'Total Cost'!F28/(1+Assumptions!$D$49)^($A28-2022)</f>
        <v>2618780.9356310088</v>
      </c>
      <c r="I28" s="36">
        <f>'Total Cost'!G28/(1+Assumptions!$D$49)^($A28-2022)</f>
        <v>1569897.4718835105</v>
      </c>
      <c r="J28" s="37">
        <f>'Total Cost'!H28/(1+Assumptions!$D$49)^($A28-2022)</f>
        <v>4210879.6951510208</v>
      </c>
      <c r="K28" s="37">
        <f>'Total Cost'!I28/(1+Assumptions!$D$49)^($A28-2022)</f>
        <v>4481955.4450928438</v>
      </c>
      <c r="L28" s="37">
        <f>'Total Cost'!J28/(1+Assumptions!$D$49)^($A28-2022)</f>
        <v>2832052.6883104206</v>
      </c>
      <c r="M28" s="37">
        <f>'Total Cost'!K28/(1+Assumptions!$D$49)^($A28-2022)</f>
        <v>2098491.3503640224</v>
      </c>
      <c r="N28" s="37">
        <f>'Total Cost'!L28/(1+Assumptions!$D$49)^($A28-2022)</f>
        <v>1878336.8232889341</v>
      </c>
      <c r="O28" s="37">
        <f>'Total Cost'!M28/(1+Assumptions!$D$49)^($A28-2022)</f>
        <v>803560.52572025766</v>
      </c>
      <c r="P28" s="38">
        <f>'Total Cost'!N28/(1+Assumptions!$D$49)^($A28-2022)</f>
        <v>324571267.07438016</v>
      </c>
      <c r="Q28" s="38">
        <f>'Total Cost'!O28/(1+Assumptions!$D$49)^($A28-2022)</f>
        <v>581840927.90895391</v>
      </c>
      <c r="R28" s="38">
        <f>'Total Cost'!P28/(1+Assumptions!$D$49)^($A28-2022)</f>
        <v>429173690.48947316</v>
      </c>
      <c r="S28" s="38">
        <f>'Total Cost'!Q28/(1+Assumptions!$D$49)^($A28-2022)</f>
        <v>148504467.03252578</v>
      </c>
      <c r="T28" s="38">
        <f>'Total Cost'!R28/(1+Assumptions!$D$49)^($A28-2022)</f>
        <v>102513051.40141486</v>
      </c>
      <c r="U28" s="38">
        <f>'Total Cost'!S28/(1+Assumptions!$D$49)^($A28-2022)</f>
        <v>58017057.701388806</v>
      </c>
      <c r="V28" s="84">
        <f t="shared" si="5"/>
        <v>332319557.66687566</v>
      </c>
      <c r="W28" s="84">
        <f t="shared" si="0"/>
        <v>590861189.5828104</v>
      </c>
      <c r="X28" s="84">
        <f t="shared" si="1"/>
        <v>436790845.51566434</v>
      </c>
      <c r="Y28" s="84">
        <f t="shared" si="2"/>
        <v>153749608.77413228</v>
      </c>
      <c r="Z28" s="84">
        <f t="shared" si="3"/>
        <v>107010169.1603348</v>
      </c>
      <c r="AA28" s="84">
        <f t="shared" si="4"/>
        <v>60390515.698992573</v>
      </c>
    </row>
    <row r="29" spans="1:27" x14ac:dyDescent="0.35">
      <c r="A29">
        <v>2048</v>
      </c>
      <c r="B29">
        <v>2040</v>
      </c>
      <c r="C29">
        <f>'[2]Total Frequency Model'!L29</f>
        <v>1.197555422408628</v>
      </c>
      <c r="D29" s="36">
        <f>'Total Cost'!B29/(1+Assumptions!$D$49)^($A29-2022)</f>
        <v>3427852.7630769187</v>
      </c>
      <c r="E29" s="36">
        <f>'Total Cost'!C29/(1+Assumptions!$D$49)^($A29-2022)</f>
        <v>4397749.0875134114</v>
      </c>
      <c r="F29" s="36">
        <f>'Total Cost'!D29/(1+Assumptions!$D$49)^($A29-2022)</f>
        <v>4636901.605867615</v>
      </c>
      <c r="G29" s="36">
        <f>'Total Cost'!E29/(1+Assumptions!$D$49)^($A29-2022)</f>
        <v>3049194.6090160967</v>
      </c>
      <c r="H29" s="36">
        <f>'Total Cost'!F29/(1+Assumptions!$D$49)^($A29-2022)</f>
        <v>2537673.9447584939</v>
      </c>
      <c r="I29" s="36">
        <f>'Total Cost'!G29/(1+Assumptions!$D$49)^($A29-2022)</f>
        <v>1521275.7417531286</v>
      </c>
      <c r="J29" s="37">
        <f>'Total Cost'!H29/(1+Assumptions!$D$49)^($A29-2022)</f>
        <v>3990012.9259757632</v>
      </c>
      <c r="K29" s="37">
        <f>'Total Cost'!I29/(1+Assumptions!$D$49)^($A29-2022)</f>
        <v>4246895.6043578247</v>
      </c>
      <c r="L29" s="37">
        <f>'Total Cost'!J29/(1+Assumptions!$D$49)^($A29-2022)</f>
        <v>2683546.298135323</v>
      </c>
      <c r="M29" s="37">
        <f>'Total Cost'!K29/(1+Assumptions!$D$49)^($A29-2022)</f>
        <v>1988531.4021244701</v>
      </c>
      <c r="N29" s="37">
        <f>'Total Cost'!L29/(1+Assumptions!$D$49)^($A29-2022)</f>
        <v>1779885.8844816349</v>
      </c>
      <c r="O29" s="37">
        <f>'Total Cost'!M29/(1+Assumptions!$D$49)^($A29-2022)</f>
        <v>761434.87703430525</v>
      </c>
      <c r="P29" s="38">
        <f>'Total Cost'!N29/(1+Assumptions!$D$49)^($A29-2022)</f>
        <v>310093352.37800175</v>
      </c>
      <c r="Q29" s="38">
        <f>'Total Cost'!O29/(1+Assumptions!$D$49)^($A29-2022)</f>
        <v>555903885.23328447</v>
      </c>
      <c r="R29" s="38">
        <f>'Total Cost'!P29/(1+Assumptions!$D$49)^($A29-2022)</f>
        <v>410059712.00650388</v>
      </c>
      <c r="S29" s="38">
        <f>'Total Cost'!Q29/(1+Assumptions!$D$49)^($A29-2022)</f>
        <v>141918134.89595586</v>
      </c>
      <c r="T29" s="38">
        <f>'Total Cost'!R29/(1+Assumptions!$D$49)^($A29-2022)</f>
        <v>97959466.57891193</v>
      </c>
      <c r="U29" s="38">
        <f>'Total Cost'!S29/(1+Assumptions!$D$49)^($A29-2022)</f>
        <v>55437187.693741262</v>
      </c>
      <c r="V29" s="84">
        <f t="shared" si="5"/>
        <v>317511218.06705445</v>
      </c>
      <c r="W29" s="84">
        <f t="shared" si="0"/>
        <v>564548529.92515576</v>
      </c>
      <c r="X29" s="84">
        <f t="shared" si="1"/>
        <v>417380159.91050684</v>
      </c>
      <c r="Y29" s="84">
        <f t="shared" si="2"/>
        <v>146955860.90709642</v>
      </c>
      <c r="Z29" s="84">
        <f t="shared" si="3"/>
        <v>102277026.40815206</v>
      </c>
      <c r="AA29" s="84">
        <f t="shared" si="4"/>
        <v>57719898.3125287</v>
      </c>
    </row>
    <row r="30" spans="1:27" x14ac:dyDescent="0.35">
      <c r="A30">
        <v>2049</v>
      </c>
      <c r="B30">
        <v>2040</v>
      </c>
      <c r="C30">
        <f>'[2]Total Frequency Model'!L30</f>
        <v>1.197555422408628</v>
      </c>
      <c r="D30" s="36">
        <f>'Total Cost'!B30/(1+Assumptions!$D$49)^($A30-2022)</f>
        <v>3321687.7841798929</v>
      </c>
      <c r="E30" s="36">
        <f>'Total Cost'!C30/(1+Assumptions!$D$49)^($A30-2022)</f>
        <v>4261545.1804788541</v>
      </c>
      <c r="F30" s="36">
        <f>'Total Cost'!D30/(1+Assumptions!$D$49)^($A30-2022)</f>
        <v>4493290.8398402426</v>
      </c>
      <c r="G30" s="36">
        <f>'Total Cost'!E30/(1+Assumptions!$D$49)^($A30-2022)</f>
        <v>2954757.1568576954</v>
      </c>
      <c r="H30" s="36">
        <f>'Total Cost'!F30/(1+Assumptions!$D$49)^($A30-2022)</f>
        <v>2459078.9410013929</v>
      </c>
      <c r="I30" s="36">
        <f>'Total Cost'!G30/(1+Assumptions!$D$49)^($A30-2022)</f>
        <v>1474159.8887154949</v>
      </c>
      <c r="J30" s="37">
        <f>'Total Cost'!H30/(1+Assumptions!$D$49)^($A30-2022)</f>
        <v>3780733.2067334158</v>
      </c>
      <c r="K30" s="37">
        <f>'Total Cost'!I30/(1+Assumptions!$D$49)^($A30-2022)</f>
        <v>4024166.2197060706</v>
      </c>
      <c r="L30" s="37">
        <f>'Total Cost'!J30/(1+Assumptions!$D$49)^($A30-2022)</f>
        <v>2542828.9797926056</v>
      </c>
      <c r="M30" s="37">
        <f>'Total Cost'!K30/(1+Assumptions!$D$49)^($A30-2022)</f>
        <v>1884335.0188173784</v>
      </c>
      <c r="N30" s="37">
        <f>'Total Cost'!L30/(1+Assumptions!$D$49)^($A30-2022)</f>
        <v>1686596.534045286</v>
      </c>
      <c r="O30" s="37">
        <f>'Total Cost'!M30/(1+Assumptions!$D$49)^($A30-2022)</f>
        <v>721518.16532824794</v>
      </c>
      <c r="P30" s="38">
        <f>'Total Cost'!N30/(1+Assumptions!$D$49)^($A30-2022)</f>
        <v>296262145.42766082</v>
      </c>
      <c r="Q30" s="38">
        <f>'Total Cost'!O30/(1+Assumptions!$D$49)^($A30-2022)</f>
        <v>531124745.40507406</v>
      </c>
      <c r="R30" s="38">
        <f>'Total Cost'!P30/(1+Assumptions!$D$49)^($A30-2022)</f>
        <v>391798334.53896248</v>
      </c>
      <c r="S30" s="38">
        <f>'Total Cost'!Q30/(1+Assumptions!$D$49)^($A30-2022)</f>
        <v>135624490.56204849</v>
      </c>
      <c r="T30" s="38">
        <f>'Total Cost'!R30/(1+Assumptions!$D$49)^($A30-2022)</f>
        <v>93608519.129064605</v>
      </c>
      <c r="U30" s="38">
        <f>'Total Cost'!S30/(1+Assumptions!$D$49)^($A30-2022)</f>
        <v>52972234.965011194</v>
      </c>
      <c r="V30" s="84">
        <f t="shared" si="5"/>
        <v>303364566.41857415</v>
      </c>
      <c r="W30" s="84">
        <f t="shared" si="0"/>
        <v>539410456.80525899</v>
      </c>
      <c r="X30" s="84">
        <f t="shared" si="1"/>
        <v>398834454.35859531</v>
      </c>
      <c r="Y30" s="84">
        <f t="shared" si="2"/>
        <v>140463582.73772356</v>
      </c>
      <c r="Z30" s="84">
        <f t="shared" si="3"/>
        <v>97754194.604111284</v>
      </c>
      <c r="AA30" s="84">
        <f t="shared" si="4"/>
        <v>55167913.019054934</v>
      </c>
    </row>
    <row r="31" spans="1:27" x14ac:dyDescent="0.35">
      <c r="A31">
        <v>2050</v>
      </c>
      <c r="B31">
        <v>2050</v>
      </c>
      <c r="C31">
        <f>'[2]Total Frequency Model'!L31</f>
        <v>1.3413780707010188</v>
      </c>
      <c r="D31" s="36">
        <f>'Total Cost'!B31/(1+Assumptions!$D$49)^($A31-2022)</f>
        <v>3339481.6274636062</v>
      </c>
      <c r="E31" s="36">
        <f>'Total Cost'!C31/(1+Assumptions!$D$49)^($A31-2022)</f>
        <v>4284373.7158544706</v>
      </c>
      <c r="F31" s="36">
        <f>'Total Cost'!D31/(1+Assumptions!$D$49)^($A31-2022)</f>
        <v>4517360.8061426291</v>
      </c>
      <c r="G31" s="36">
        <f>'Total Cost'!E31/(1+Assumptions!$D$49)^($A31-2022)</f>
        <v>2970585.4011740219</v>
      </c>
      <c r="H31" s="36">
        <f>'Total Cost'!F31/(1+Assumptions!$D$49)^($A31-2022)</f>
        <v>2472251.9025021265</v>
      </c>
      <c r="I31" s="36">
        <f>'Total Cost'!G31/(1+Assumptions!$D$49)^($A31-2022)</f>
        <v>1482056.7687774531</v>
      </c>
      <c r="J31" s="37">
        <f>'Total Cost'!H31/(1+Assumptions!$D$49)^($A31-2022)</f>
        <v>3716735.210286492</v>
      </c>
      <c r="K31" s="37">
        <f>'Total Cost'!I31/(1+Assumptions!$D$49)^($A31-2022)</f>
        <v>3956071.3218107894</v>
      </c>
      <c r="L31" s="37">
        <f>'Total Cost'!J31/(1+Assumptions!$D$49)^($A31-2022)</f>
        <v>2499822.1358347675</v>
      </c>
      <c r="M31" s="37">
        <f>'Total Cost'!K31/(1+Assumptions!$D$49)^($A31-2022)</f>
        <v>1852540.8005427879</v>
      </c>
      <c r="N31" s="37">
        <f>'Total Cost'!L31/(1+Assumptions!$D$49)^($A31-2022)</f>
        <v>1658113.3185826221</v>
      </c>
      <c r="O31" s="37">
        <f>'Total Cost'!M31/(1+Assumptions!$D$49)^($A31-2022)</f>
        <v>709325.71995871596</v>
      </c>
      <c r="P31" s="38">
        <f>'Total Cost'!N31/(1+Assumptions!$D$49)^($A31-2022)</f>
        <v>293660002.76043266</v>
      </c>
      <c r="Q31" s="38">
        <f>'Total Cost'!O31/(1+Assumptions!$D$49)^($A31-2022)</f>
        <v>526475726.54375494</v>
      </c>
      <c r="R31" s="38">
        <f>'Total Cost'!P31/(1+Assumptions!$D$49)^($A31-2022)</f>
        <v>388385624.08603746</v>
      </c>
      <c r="S31" s="38">
        <f>'Total Cost'!Q31/(1+Assumptions!$D$49)^($A31-2022)</f>
        <v>134469502.84379515</v>
      </c>
      <c r="T31" s="38">
        <f>'Total Cost'!R31/(1+Assumptions!$D$49)^($A31-2022)</f>
        <v>92804632.938621908</v>
      </c>
      <c r="U31" s="38">
        <f>'Total Cost'!S31/(1+Assumptions!$D$49)^($A31-2022)</f>
        <v>52514668.097959727</v>
      </c>
      <c r="V31" s="84">
        <f t="shared" si="5"/>
        <v>300716219.59818274</v>
      </c>
      <c r="W31" s="84">
        <f t="shared" si="0"/>
        <v>534716171.58142018</v>
      </c>
      <c r="X31" s="84">
        <f t="shared" si="1"/>
        <v>395402807.02801484</v>
      </c>
      <c r="Y31" s="84">
        <f t="shared" si="2"/>
        <v>139292629.04551196</v>
      </c>
      <c r="Z31" s="84">
        <f t="shared" si="3"/>
        <v>96934998.159706652</v>
      </c>
      <c r="AA31" s="84">
        <f t="shared" si="4"/>
        <v>54706050.586695895</v>
      </c>
    </row>
    <row r="32" spans="1:27" x14ac:dyDescent="0.35">
      <c r="A32">
        <v>2051</v>
      </c>
      <c r="B32">
        <v>2050</v>
      </c>
      <c r="C32">
        <f>'[2]Total Frequency Model'!L32</f>
        <v>1.3413780707010188</v>
      </c>
      <c r="D32" s="36">
        <f>'Total Cost'!B32/(1+Assumptions!$D$49)^($A32-2022)</f>
        <v>3236053.6155240145</v>
      </c>
      <c r="E32" s="36">
        <f>'Total Cost'!C32/(1+Assumptions!$D$49)^($A32-2022)</f>
        <v>4151681.1889087148</v>
      </c>
      <c r="F32" s="36">
        <f>'Total Cost'!D32/(1+Assumptions!$D$49)^($A32-2022)</f>
        <v>4377452.3713871352</v>
      </c>
      <c r="G32" s="36">
        <f>'Total Cost'!E32/(1+Assumptions!$D$49)^($A32-2022)</f>
        <v>2878582.5765998499</v>
      </c>
      <c r="H32" s="36">
        <f>'Total Cost'!F32/(1+Assumptions!$D$49)^($A32-2022)</f>
        <v>2395683.1029654522</v>
      </c>
      <c r="I32" s="36">
        <f>'Total Cost'!G32/(1+Assumptions!$D$49)^($A32-2022)</f>
        <v>1436155.5774321691</v>
      </c>
      <c r="J32" s="37">
        <f>'Total Cost'!H32/(1+Assumptions!$D$49)^($A32-2022)</f>
        <v>3521793.4085128321</v>
      </c>
      <c r="K32" s="37">
        <f>'Total Cost'!I32/(1+Assumptions!$D$49)^($A32-2022)</f>
        <v>3748599.0717218434</v>
      </c>
      <c r="L32" s="37">
        <f>'Total Cost'!J32/(1+Assumptions!$D$49)^($A32-2022)</f>
        <v>2368742.0354906889</v>
      </c>
      <c r="M32" s="37">
        <f>'Total Cost'!K32/(1+Assumptions!$D$49)^($A32-2022)</f>
        <v>1755473.3669459736</v>
      </c>
      <c r="N32" s="37">
        <f>'Total Cost'!L32/(1+Assumptions!$D$49)^($A32-2022)</f>
        <v>1571209.0618189126</v>
      </c>
      <c r="O32" s="37">
        <f>'Total Cost'!M32/(1+Assumptions!$D$49)^($A32-2022)</f>
        <v>672141.76625308592</v>
      </c>
      <c r="P32" s="38">
        <f>'Total Cost'!N32/(1+Assumptions!$D$49)^($A32-2022)</f>
        <v>280563499.06000048</v>
      </c>
      <c r="Q32" s="38">
        <f>'Total Cost'!O32/(1+Assumptions!$D$49)^($A32-2022)</f>
        <v>503011561.94085371</v>
      </c>
      <c r="R32" s="38">
        <f>'Total Cost'!P32/(1+Assumptions!$D$49)^($A32-2022)</f>
        <v>371092001.05901968</v>
      </c>
      <c r="S32" s="38">
        <f>'Total Cost'!Q32/(1+Assumptions!$D$49)^($A32-2022)</f>
        <v>128507283.3076923</v>
      </c>
      <c r="T32" s="38">
        <f>'Total Cost'!R32/(1+Assumptions!$D$49)^($A32-2022)</f>
        <v>88683345.551559746</v>
      </c>
      <c r="U32" s="38">
        <f>'Total Cost'!S32/(1+Assumptions!$D$49)^($A32-2022)</f>
        <v>50180037.821937501</v>
      </c>
      <c r="V32" s="84">
        <f t="shared" si="5"/>
        <v>287321346.0840373</v>
      </c>
      <c r="W32" s="84">
        <f t="shared" si="0"/>
        <v>510911842.20148426</v>
      </c>
      <c r="X32" s="84">
        <f t="shared" si="1"/>
        <v>377838195.4658975</v>
      </c>
      <c r="Y32" s="84">
        <f t="shared" si="2"/>
        <v>133141339.25123812</v>
      </c>
      <c r="Z32" s="84">
        <f t="shared" si="3"/>
        <v>92650237.716344118</v>
      </c>
      <c r="AA32" s="84">
        <f t="shared" si="4"/>
        <v>52288335.165622756</v>
      </c>
    </row>
    <row r="33" spans="1:27" x14ac:dyDescent="0.35">
      <c r="A33">
        <v>2052</v>
      </c>
      <c r="B33">
        <v>2050</v>
      </c>
      <c r="C33">
        <f>'[2]Total Frequency Model'!L33</f>
        <v>1.3413780707010188</v>
      </c>
      <c r="D33" s="36">
        <f>'Total Cost'!B33/(1+Assumptions!$D$49)^($A33-2022)</f>
        <v>3135828.9012357113</v>
      </c>
      <c r="E33" s="36">
        <f>'Total Cost'!C33/(1+Assumptions!$D$49)^($A33-2022)</f>
        <v>4023098.3190272101</v>
      </c>
      <c r="F33" s="36">
        <f>'Total Cost'!D33/(1+Assumptions!$D$49)^($A33-2022)</f>
        <v>4241877.0795785394</v>
      </c>
      <c r="G33" s="36">
        <f>'Total Cost'!E33/(1+Assumptions!$D$49)^($A33-2022)</f>
        <v>2789429.1970294402</v>
      </c>
      <c r="H33" s="36">
        <f>'Total Cost'!F33/(1+Assumptions!$D$49)^($A33-2022)</f>
        <v>2321485.7369613205</v>
      </c>
      <c r="I33" s="36">
        <f>'Total Cost'!G33/(1+Assumptions!$D$49)^($A33-2022)</f>
        <v>1391676.0046181739</v>
      </c>
      <c r="J33" s="37">
        <f>'Total Cost'!H33/(1+Assumptions!$D$49)^($A33-2022)</f>
        <v>3337078.2889366313</v>
      </c>
      <c r="K33" s="37">
        <f>'Total Cost'!I33/(1+Assumptions!$D$49)^($A33-2022)</f>
        <v>3552009.7877751347</v>
      </c>
      <c r="L33" s="37">
        <f>'Total Cost'!J33/(1+Assumptions!$D$49)^($A33-2022)</f>
        <v>2244536.7791443113</v>
      </c>
      <c r="M33" s="37">
        <f>'Total Cost'!K33/(1+Assumptions!$D$49)^($A33-2022)</f>
        <v>1663493.5085215371</v>
      </c>
      <c r="N33" s="37">
        <f>'Total Cost'!L33/(1+Assumptions!$D$49)^($A33-2022)</f>
        <v>1488860.8396753455</v>
      </c>
      <c r="O33" s="37">
        <f>'Total Cost'!M33/(1+Assumptions!$D$49)^($A33-2022)</f>
        <v>636907.54944579897</v>
      </c>
      <c r="P33" s="38">
        <f>'Total Cost'!N33/(1+Assumptions!$D$49)^($A33-2022)</f>
        <v>268051894.58078682</v>
      </c>
      <c r="Q33" s="38">
        <f>'Total Cost'!O33/(1+Assumptions!$D$49)^($A33-2022)</f>
        <v>480594710.69433969</v>
      </c>
      <c r="R33" s="38">
        <f>'Total Cost'!P33/(1+Assumptions!$D$49)^($A33-2022)</f>
        <v>354569628.34288353</v>
      </c>
      <c r="S33" s="38">
        <f>'Total Cost'!Q33/(1+Assumptions!$D$49)^($A33-2022)</f>
        <v>122809950.66338265</v>
      </c>
      <c r="T33" s="38">
        <f>'Total Cost'!R33/(1+Assumptions!$D$49)^($A33-2022)</f>
        <v>84745415.751914158</v>
      </c>
      <c r="U33" s="38">
        <f>'Total Cost'!S33/(1+Assumptions!$D$49)^($A33-2022)</f>
        <v>47949378.36215701</v>
      </c>
      <c r="V33" s="84">
        <f t="shared" si="5"/>
        <v>274524801.77095914</v>
      </c>
      <c r="W33" s="84">
        <f t="shared" si="0"/>
        <v>488169818.80114204</v>
      </c>
      <c r="X33" s="84">
        <f t="shared" si="1"/>
        <v>361056042.20160639</v>
      </c>
      <c r="Y33" s="84">
        <f t="shared" si="2"/>
        <v>127262873.36893363</v>
      </c>
      <c r="Z33" s="84">
        <f t="shared" si="3"/>
        <v>88555762.32855083</v>
      </c>
      <c r="AA33" s="84">
        <f t="shared" si="4"/>
        <v>49977961.916220985</v>
      </c>
    </row>
    <row r="34" spans="1:27" x14ac:dyDescent="0.35">
      <c r="A34">
        <v>2053</v>
      </c>
      <c r="B34">
        <v>2050</v>
      </c>
      <c r="C34">
        <f>'[2]Total Frequency Model'!L34</f>
        <v>1.3413780707010188</v>
      </c>
      <c r="D34" s="36">
        <f>'Total Cost'!B34/(1+Assumptions!$D$49)^($A34-2022)</f>
        <v>3038708.2743784646</v>
      </c>
      <c r="E34" s="36">
        <f>'Total Cost'!C34/(1+Assumptions!$D$49)^($A34-2022)</f>
        <v>3898497.8248808971</v>
      </c>
      <c r="F34" s="36">
        <f>'Total Cost'!D34/(1+Assumptions!$D$49)^($A34-2022)</f>
        <v>4110500.7277445113</v>
      </c>
      <c r="G34" s="36">
        <f>'Total Cost'!E34/(1+Assumptions!$D$49)^($A34-2022)</f>
        <v>2703037.0115110758</v>
      </c>
      <c r="H34" s="36">
        <f>'Total Cost'!F34/(1+Assumptions!$D$49)^($A34-2022)</f>
        <v>2249586.3581639016</v>
      </c>
      <c r="I34" s="36">
        <f>'Total Cost'!G34/(1+Assumptions!$D$49)^($A34-2022)</f>
        <v>1348574.0209935433</v>
      </c>
      <c r="J34" s="37">
        <f>'Total Cost'!H34/(1+Assumptions!$D$49)^($A34-2022)</f>
        <v>3162053.2622938571</v>
      </c>
      <c r="K34" s="37">
        <f>'Total Cost'!I34/(1+Assumptions!$D$49)^($A34-2022)</f>
        <v>3365732.4958776147</v>
      </c>
      <c r="L34" s="37">
        <f>'Total Cost'!J34/(1+Assumptions!$D$49)^($A34-2022)</f>
        <v>2126845.724088084</v>
      </c>
      <c r="M34" s="37">
        <f>'Total Cost'!K34/(1+Assumptions!$D$49)^($A34-2022)</f>
        <v>1576334.498759758</v>
      </c>
      <c r="N34" s="37">
        <f>'Total Cost'!L34/(1+Assumptions!$D$49)^($A34-2022)</f>
        <v>1410829.7391161965</v>
      </c>
      <c r="O34" s="37">
        <f>'Total Cost'!M34/(1+Assumptions!$D$49)^($A34-2022)</f>
        <v>603520.81192912243</v>
      </c>
      <c r="P34" s="38">
        <f>'Total Cost'!N34/(1+Assumptions!$D$49)^($A34-2022)</f>
        <v>256099034.2233974</v>
      </c>
      <c r="Q34" s="38">
        <f>'Total Cost'!O34/(1+Assumptions!$D$49)^($A34-2022)</f>
        <v>459178364.26774484</v>
      </c>
      <c r="R34" s="38">
        <f>'Total Cost'!P34/(1+Assumptions!$D$49)^($A34-2022)</f>
        <v>338784061.43285716</v>
      </c>
      <c r="S34" s="38">
        <f>'Total Cost'!Q34/(1+Assumptions!$D$49)^($A34-2022)</f>
        <v>117365715.36414687</v>
      </c>
      <c r="T34" s="38">
        <f>'Total Cost'!R34/(1+Assumptions!$D$49)^($A34-2022)</f>
        <v>80982672.304247156</v>
      </c>
      <c r="U34" s="38">
        <f>'Total Cost'!S34/(1+Assumptions!$D$49)^($A34-2022)</f>
        <v>45818052.216934003</v>
      </c>
      <c r="V34" s="84">
        <f t="shared" si="5"/>
        <v>262299795.76006973</v>
      </c>
      <c r="W34" s="84">
        <f t="shared" si="0"/>
        <v>466442594.58850336</v>
      </c>
      <c r="X34" s="84">
        <f t="shared" si="1"/>
        <v>345021407.88468975</v>
      </c>
      <c r="Y34" s="84">
        <f t="shared" si="2"/>
        <v>121645086.87441771</v>
      </c>
      <c r="Z34" s="84">
        <f t="shared" si="3"/>
        <v>84643088.401527256</v>
      </c>
      <c r="AA34" s="84">
        <f t="shared" si="4"/>
        <v>47770147.04985667</v>
      </c>
    </row>
    <row r="35" spans="1:27" x14ac:dyDescent="0.35">
      <c r="A35">
        <v>2054</v>
      </c>
      <c r="B35">
        <v>2050</v>
      </c>
      <c r="C35">
        <f>'[2]Total Frequency Model'!L35</f>
        <v>1.3413780707010188</v>
      </c>
      <c r="D35" s="36">
        <f>'Total Cost'!B35/(1+Assumptions!$D$49)^($A35-2022)</f>
        <v>2944595.5973992948</v>
      </c>
      <c r="E35" s="36">
        <f>'Total Cost'!C35/(1+Assumptions!$D$49)^($A35-2022)</f>
        <v>3777756.367206071</v>
      </c>
      <c r="F35" s="36">
        <f>'Total Cost'!D35/(1+Assumptions!$D$49)^($A35-2022)</f>
        <v>3983193.2693502088</v>
      </c>
      <c r="G35" s="36">
        <f>'Total Cost'!E35/(1+Assumptions!$D$49)^($A35-2022)</f>
        <v>2619320.5023377445</v>
      </c>
      <c r="H35" s="36">
        <f>'Total Cost'!F35/(1+Assumptions!$D$49)^($A35-2022)</f>
        <v>2179913.7949738959</v>
      </c>
      <c r="I35" s="36">
        <f>'Total Cost'!G35/(1+Assumptions!$D$49)^($A35-2022)</f>
        <v>1306806.960861315</v>
      </c>
      <c r="J35" s="37">
        <f>'Total Cost'!H35/(1+Assumptions!$D$49)^($A35-2022)</f>
        <v>2996209.8984061144</v>
      </c>
      <c r="K35" s="37">
        <f>'Total Cost'!I35/(1+Assumptions!$D$49)^($A35-2022)</f>
        <v>3189226.1831124569</v>
      </c>
      <c r="L35" s="37">
        <f>'Total Cost'!J35/(1+Assumptions!$D$49)^($A35-2022)</f>
        <v>2015327.1497657136</v>
      </c>
      <c r="M35" s="37">
        <f>'Total Cost'!K35/(1+Assumptions!$D$49)^($A35-2022)</f>
        <v>1493743.5982426337</v>
      </c>
      <c r="N35" s="37">
        <f>'Total Cost'!L35/(1+Assumptions!$D$49)^($A35-2022)</f>
        <v>1336889.378185628</v>
      </c>
      <c r="O35" s="37">
        <f>'Total Cost'!M35/(1+Assumptions!$D$49)^($A35-2022)</f>
        <v>571884.66028519755</v>
      </c>
      <c r="P35" s="38">
        <f>'Total Cost'!N35/(1+Assumptions!$D$49)^($A35-2022)</f>
        <v>244679933.79338142</v>
      </c>
      <c r="Q35" s="38">
        <f>'Total Cost'!O35/(1+Assumptions!$D$49)^($A35-2022)</f>
        <v>438717808.66245705</v>
      </c>
      <c r="R35" s="38">
        <f>'Total Cost'!P35/(1+Assumptions!$D$49)^($A35-2022)</f>
        <v>323702396.08514637</v>
      </c>
      <c r="S35" s="38">
        <f>'Total Cost'!Q35/(1+Assumptions!$D$49)^($A35-2022)</f>
        <v>112163313.44382097</v>
      </c>
      <c r="T35" s="38">
        <f>'Total Cost'!R35/(1+Assumptions!$D$49)^($A35-2022)</f>
        <v>77387308.664339438</v>
      </c>
      <c r="U35" s="38">
        <f>'Total Cost'!S35/(1+Assumptions!$D$49)^($A35-2022)</f>
        <v>43781629.025204986</v>
      </c>
      <c r="V35" s="84">
        <f t="shared" si="5"/>
        <v>250620739.28918684</v>
      </c>
      <c r="W35" s="84">
        <f t="shared" si="0"/>
        <v>445684791.21277559</v>
      </c>
      <c r="X35" s="84">
        <f t="shared" si="1"/>
        <v>329700916.50426227</v>
      </c>
      <c r="Y35" s="84">
        <f t="shared" si="2"/>
        <v>116276377.54440135</v>
      </c>
      <c r="Z35" s="84">
        <f t="shared" si="3"/>
        <v>80904111.837498963</v>
      </c>
      <c r="AA35" s="84">
        <f t="shared" si="4"/>
        <v>45660320.646351501</v>
      </c>
    </row>
    <row r="36" spans="1:27" x14ac:dyDescent="0.35">
      <c r="A36">
        <v>2055</v>
      </c>
      <c r="B36">
        <v>2050</v>
      </c>
      <c r="C36">
        <f>'[2]Total Frequency Model'!L36</f>
        <v>1.3413780707010188</v>
      </c>
      <c r="D36" s="36">
        <f>'Total Cost'!B36/(1+Assumptions!$D$49)^($A36-2022)</f>
        <v>2853397.7102480493</v>
      </c>
      <c r="E36" s="36">
        <f>'Total Cost'!C36/(1+Assumptions!$D$49)^($A36-2022)</f>
        <v>3660754.4267135812</v>
      </c>
      <c r="F36" s="36">
        <f>'Total Cost'!D36/(1+Assumptions!$D$49)^($A36-2022)</f>
        <v>3859828.6855680966</v>
      </c>
      <c r="G36" s="36">
        <f>'Total Cost'!E36/(1+Assumptions!$D$49)^($A36-2022)</f>
        <v>2538196.8003950668</v>
      </c>
      <c r="H36" s="36">
        <f>'Total Cost'!F36/(1+Assumptions!$D$49)^($A36-2022)</f>
        <v>2112399.0800673538</v>
      </c>
      <c r="I36" s="36">
        <f>'Total Cost'!G36/(1+Assumptions!$D$49)^($A36-2022)</f>
        <v>1266333.4799356651</v>
      </c>
      <c r="J36" s="37">
        <f>'Total Cost'!H36/(1+Assumptions!$D$49)^($A36-2022)</f>
        <v>2839066.4482392692</v>
      </c>
      <c r="K36" s="37">
        <f>'Total Cost'!I36/(1+Assumptions!$D$49)^($A36-2022)</f>
        <v>3021978.225324783</v>
      </c>
      <c r="L36" s="37">
        <f>'Total Cost'!J36/(1+Assumptions!$D$49)^($A36-2022)</f>
        <v>1909657.2648055092</v>
      </c>
      <c r="M36" s="37">
        <f>'Total Cost'!K36/(1+Assumptions!$D$49)^($A36-2022)</f>
        <v>1415481.3210028491</v>
      </c>
      <c r="N36" s="37">
        <f>'Total Cost'!L36/(1+Assumptions!$D$49)^($A36-2022)</f>
        <v>1266825.248617786</v>
      </c>
      <c r="O36" s="37">
        <f>'Total Cost'!M36/(1+Assumptions!$D$49)^($A36-2022)</f>
        <v>541907.28384183743</v>
      </c>
      <c r="P36" s="38">
        <f>'Total Cost'!N36/(1+Assumptions!$D$49)^($A36-2022)</f>
        <v>233770727.5298363</v>
      </c>
      <c r="Q36" s="38">
        <f>'Total Cost'!O36/(1+Assumptions!$D$49)^($A36-2022)</f>
        <v>419170330.59466922</v>
      </c>
      <c r="R36" s="38">
        <f>'Total Cost'!P36/(1+Assumptions!$D$49)^($A36-2022)</f>
        <v>309293199.36305273</v>
      </c>
      <c r="S36" s="38">
        <f>'Total Cost'!Q36/(1+Assumptions!$D$49)^($A36-2022)</f>
        <v>107191983.05213808</v>
      </c>
      <c r="T36" s="38">
        <f>'Total Cost'!R36/(1+Assumptions!$D$49)^($A36-2022)</f>
        <v>73951866.680850267</v>
      </c>
      <c r="U36" s="38">
        <f>'Total Cost'!S36/(1+Assumptions!$D$49)^($A36-2022)</f>
        <v>41835876.302706458</v>
      </c>
      <c r="V36" s="84">
        <f t="shared" si="5"/>
        <v>239463191.68832362</v>
      </c>
      <c r="W36" s="84">
        <f t="shared" si="0"/>
        <v>425853063.24670756</v>
      </c>
      <c r="X36" s="84">
        <f t="shared" si="1"/>
        <v>315062685.31342632</v>
      </c>
      <c r="Y36" s="84">
        <f t="shared" si="2"/>
        <v>111145661.17353599</v>
      </c>
      <c r="Z36" s="84">
        <f t="shared" si="3"/>
        <v>77331091.009535402</v>
      </c>
      <c r="AA36" s="84">
        <f t="shared" si="4"/>
        <v>43644117.06648396</v>
      </c>
    </row>
    <row r="37" spans="1:27" x14ac:dyDescent="0.35">
      <c r="A37">
        <v>2056</v>
      </c>
      <c r="B37">
        <v>2050</v>
      </c>
      <c r="C37">
        <f>'[2]Total Frequency Model'!L37</f>
        <v>1.3413780707010188</v>
      </c>
      <c r="D37" s="36">
        <f>'Total Cost'!B37/(1+Assumptions!$D$49)^($A37-2022)</f>
        <v>2765024.3381603309</v>
      </c>
      <c r="E37" s="36">
        <f>'Total Cost'!C37/(1+Assumptions!$D$49)^($A37-2022)</f>
        <v>3547376.1857793387</v>
      </c>
      <c r="F37" s="36">
        <f>'Total Cost'!D37/(1+Assumptions!$D$49)^($A37-2022)</f>
        <v>3740284.8605347108</v>
      </c>
      <c r="G37" s="36">
        <f>'Total Cost'!E37/(1+Assumptions!$D$49)^($A37-2022)</f>
        <v>2459585.603130992</v>
      </c>
      <c r="H37" s="36">
        <f>'Total Cost'!F37/(1+Assumptions!$D$49)^($A37-2022)</f>
        <v>2046975.3821264461</v>
      </c>
      <c r="I37" s="36">
        <f>'Total Cost'!G37/(1+Assumptions!$D$49)^($A37-2022)</f>
        <v>1227113.5144161158</v>
      </c>
      <c r="J37" s="37">
        <f>'Total Cost'!H37/(1+Assumptions!$D$49)^($A37-2022)</f>
        <v>2690166.4435423664</v>
      </c>
      <c r="K37" s="37">
        <f>'Total Cost'!I37/(1+Assumptions!$D$49)^($A37-2022)</f>
        <v>2863502.8972415687</v>
      </c>
      <c r="L37" s="37">
        <f>'Total Cost'!J37/(1+Assumptions!$D$49)^($A37-2022)</f>
        <v>1809529.2661686689</v>
      </c>
      <c r="M37" s="37">
        <f>'Total Cost'!K37/(1+Assumptions!$D$49)^($A37-2022)</f>
        <v>1341320.7393707018</v>
      </c>
      <c r="N37" s="37">
        <f>'Total Cost'!L37/(1+Assumptions!$D$49)^($A37-2022)</f>
        <v>1200434.0929401736</v>
      </c>
      <c r="O37" s="37">
        <f>'Total Cost'!M37/(1+Assumptions!$D$49)^($A37-2022)</f>
        <v>513501.68799734849</v>
      </c>
      <c r="P37" s="38">
        <f>'Total Cost'!N37/(1+Assumptions!$D$49)^($A37-2022)</f>
        <v>223348617.9874908</v>
      </c>
      <c r="Q37" s="38">
        <f>'Total Cost'!O37/(1+Assumptions!$D$49)^($A37-2022)</f>
        <v>400495127.87899089</v>
      </c>
      <c r="R37" s="38">
        <f>'Total Cost'!P37/(1+Assumptions!$D$49)^($A37-2022)</f>
        <v>295526443.77309531</v>
      </c>
      <c r="S37" s="38">
        <f>'Total Cost'!Q37/(1+Assumptions!$D$49)^($A37-2022)</f>
        <v>102441442.03902099</v>
      </c>
      <c r="T37" s="38">
        <f>'Total Cost'!R37/(1+Assumptions!$D$49)^($A37-2022)</f>
        <v>70669221.026232094</v>
      </c>
      <c r="U37" s="38">
        <f>'Total Cost'!S37/(1+Assumptions!$D$49)^($A37-2022)</f>
        <v>39976750.592916623</v>
      </c>
      <c r="V37" s="84">
        <f t="shared" si="5"/>
        <v>228803808.7691935</v>
      </c>
      <c r="W37" s="84">
        <f t="shared" si="0"/>
        <v>406906006.96201181</v>
      </c>
      <c r="X37" s="84">
        <f t="shared" si="1"/>
        <v>301076257.89979869</v>
      </c>
      <c r="Y37" s="84">
        <f t="shared" si="2"/>
        <v>106242348.38152269</v>
      </c>
      <c r="Z37" s="84">
        <f t="shared" si="3"/>
        <v>73916630.501298711</v>
      </c>
      <c r="AA37" s="84">
        <f t="shared" si="4"/>
        <v>41717365.795330085</v>
      </c>
    </row>
    <row r="38" spans="1:27" x14ac:dyDescent="0.35">
      <c r="A38">
        <v>2057</v>
      </c>
      <c r="B38">
        <v>2050</v>
      </c>
      <c r="C38">
        <f>'[2]Total Frequency Model'!L38</f>
        <v>1.3413780707010188</v>
      </c>
      <c r="D38" s="36">
        <f>'Total Cost'!B38/(1+Assumptions!$D$49)^($A38-2022)</f>
        <v>2679388.0022965171</v>
      </c>
      <c r="E38" s="36">
        <f>'Total Cost'!C38/(1+Assumptions!$D$49)^($A38-2022)</f>
        <v>3437509.4137990191</v>
      </c>
      <c r="F38" s="36">
        <f>'Total Cost'!D38/(1+Assumptions!$D$49)^($A38-2022)</f>
        <v>3624443.4604708692</v>
      </c>
      <c r="G38" s="36">
        <f>'Total Cost'!E38/(1+Assumptions!$D$49)^($A38-2022)</f>
        <v>2383409.0950660873</v>
      </c>
      <c r="H38" s="36">
        <f>'Total Cost'!F38/(1+Assumptions!$D$49)^($A38-2022)</f>
        <v>1983577.9396846301</v>
      </c>
      <c r="I38" s="36">
        <f>'Total Cost'!G38/(1+Assumptions!$D$49)^($A38-2022)</f>
        <v>1189108.2413292681</v>
      </c>
      <c r="J38" s="37">
        <f>'Total Cost'!H38/(1+Assumptions!$D$49)^($A38-2022)</f>
        <v>2549077.369994028</v>
      </c>
      <c r="K38" s="37">
        <f>'Total Cost'!I38/(1+Assumptions!$D$49)^($A38-2022)</f>
        <v>2713339.9607930956</v>
      </c>
      <c r="L38" s="37">
        <f>'Total Cost'!J38/(1+Assumptions!$D$49)^($A38-2022)</f>
        <v>1714652.4476769317</v>
      </c>
      <c r="M38" s="37">
        <f>'Total Cost'!K38/(1+Assumptions!$D$49)^($A38-2022)</f>
        <v>1271046.8252894999</v>
      </c>
      <c r="N38" s="37">
        <f>'Total Cost'!L38/(1+Assumptions!$D$49)^($A38-2022)</f>
        <v>1137523.314260158</v>
      </c>
      <c r="O38" s="37">
        <f>'Total Cost'!M38/(1+Assumptions!$D$49)^($A38-2022)</f>
        <v>486585.44153924682</v>
      </c>
      <c r="P38" s="38">
        <f>'Total Cost'!N38/(1+Assumptions!$D$49)^($A38-2022)</f>
        <v>213391828.16662413</v>
      </c>
      <c r="Q38" s="38">
        <f>'Total Cost'!O38/(1+Assumptions!$D$49)^($A38-2022)</f>
        <v>382653223.8299582</v>
      </c>
      <c r="R38" s="38">
        <f>'Total Cost'!P38/(1+Assumptions!$D$49)^($A38-2022)</f>
        <v>282373444.35254055</v>
      </c>
      <c r="S38" s="38">
        <f>'Total Cost'!Q38/(1+Assumptions!$D$49)^($A38-2022)</f>
        <v>97901866.540878594</v>
      </c>
      <c r="T38" s="38">
        <f>'Total Cost'!R38/(1+Assumptions!$D$49)^($A38-2022)</f>
        <v>67532564.32423605</v>
      </c>
      <c r="U38" s="38">
        <f>'Total Cost'!S38/(1+Assumptions!$D$49)^($A38-2022)</f>
        <v>38200389.014171317</v>
      </c>
      <c r="V38" s="84">
        <f t="shared" si="5"/>
        <v>218620293.53891468</v>
      </c>
      <c r="W38" s="84">
        <f t="shared" si="0"/>
        <v>388804073.20455033</v>
      </c>
      <c r="X38" s="84">
        <f t="shared" si="1"/>
        <v>287712540.26068836</v>
      </c>
      <c r="Y38" s="84">
        <f t="shared" si="2"/>
        <v>101556322.46123418</v>
      </c>
      <c r="Z38" s="84">
        <f t="shared" si="3"/>
        <v>70653665.578180835</v>
      </c>
      <c r="AA38" s="84">
        <f t="shared" si="4"/>
        <v>39876082.697039835</v>
      </c>
    </row>
    <row r="39" spans="1:27" x14ac:dyDescent="0.35">
      <c r="A39">
        <v>2058</v>
      </c>
      <c r="B39">
        <v>2050</v>
      </c>
      <c r="C39">
        <f>'[2]Total Frequency Model'!L39</f>
        <v>1.3413780707010188</v>
      </c>
      <c r="D39" s="36">
        <f>'Total Cost'!B39/(1+Assumptions!$D$49)^($A39-2022)</f>
        <v>2596403.9331483948</v>
      </c>
      <c r="E39" s="36">
        <f>'Total Cost'!C39/(1+Assumptions!$D$49)^($A39-2022)</f>
        <v>3331045.3560934821</v>
      </c>
      <c r="F39" s="36">
        <f>'Total Cost'!D39/(1+Assumptions!$D$49)^($A39-2022)</f>
        <v>3512189.8165456965</v>
      </c>
      <c r="G39" s="36">
        <f>'Total Cost'!E39/(1+Assumptions!$D$49)^($A39-2022)</f>
        <v>2309591.8707657228</v>
      </c>
      <c r="H39" s="36">
        <f>'Total Cost'!F39/(1+Assumptions!$D$49)^($A39-2022)</f>
        <v>1922143.9970207105</v>
      </c>
      <c r="I39" s="36">
        <f>'Total Cost'!G39/(1+Assumptions!$D$49)^($A39-2022)</f>
        <v>1152280.0400988031</v>
      </c>
      <c r="J39" s="37">
        <f>'Total Cost'!H39/(1+Assumptions!$D$49)^($A39-2022)</f>
        <v>2415389.4099973384</v>
      </c>
      <c r="K39" s="37">
        <f>'Total Cost'!I39/(1+Assumptions!$D$49)^($A39-2022)</f>
        <v>2571053.3275307617</v>
      </c>
      <c r="L39" s="37">
        <f>'Total Cost'!J39/(1+Assumptions!$D$49)^($A39-2022)</f>
        <v>1624751.3553276577</v>
      </c>
      <c r="M39" s="37">
        <f>'Total Cost'!K39/(1+Assumptions!$D$49)^($A39-2022)</f>
        <v>1204455.8261859126</v>
      </c>
      <c r="N39" s="37">
        <f>'Total Cost'!L39/(1+Assumptions!$D$49)^($A39-2022)</f>
        <v>1077910.4170194601</v>
      </c>
      <c r="O39" s="37">
        <f>'Total Cost'!M39/(1+Assumptions!$D$49)^($A39-2022)</f>
        <v>461080.43722242262</v>
      </c>
      <c r="P39" s="38">
        <f>'Total Cost'!N39/(1+Assumptions!$D$49)^($A39-2022)</f>
        <v>203879555.78992367</v>
      </c>
      <c r="Q39" s="38">
        <f>'Total Cost'!O39/(1+Assumptions!$D$49)^($A39-2022)</f>
        <v>365607385.50115037</v>
      </c>
      <c r="R39" s="38">
        <f>'Total Cost'!P39/(1+Assumptions!$D$49)^($A39-2022)</f>
        <v>269806798.57596868</v>
      </c>
      <c r="S39" s="38">
        <f>'Total Cost'!Q39/(1+Assumptions!$D$49)^($A39-2022)</f>
        <v>93563870.524064422</v>
      </c>
      <c r="T39" s="38">
        <f>'Total Cost'!R39/(1+Assumptions!$D$49)^($A39-2022)</f>
        <v>64535392.942807846</v>
      </c>
      <c r="U39" s="38">
        <f>'Total Cost'!S39/(1+Assumptions!$D$49)^($A39-2022)</f>
        <v>36503101.18519973</v>
      </c>
      <c r="V39" s="84">
        <f t="shared" si="5"/>
        <v>208891349.1330694</v>
      </c>
      <c r="W39" s="84">
        <f t="shared" si="0"/>
        <v>371509484.18477464</v>
      </c>
      <c r="X39" s="84">
        <f t="shared" si="1"/>
        <v>274943739.74784201</v>
      </c>
      <c r="Y39" s="84">
        <f t="shared" si="2"/>
        <v>97077918.221016049</v>
      </c>
      <c r="Z39" s="84">
        <f t="shared" si="3"/>
        <v>67535447.356848016</v>
      </c>
      <c r="AA39" s="84">
        <f t="shared" si="4"/>
        <v>38116461.662520953</v>
      </c>
    </row>
    <row r="40" spans="1:27" x14ac:dyDescent="0.35">
      <c r="A40">
        <v>2059</v>
      </c>
      <c r="B40">
        <v>2050</v>
      </c>
      <c r="C40">
        <f>'[2]Total Frequency Model'!L40</f>
        <v>1.3413780707010188</v>
      </c>
      <c r="D40" s="36">
        <f>'Total Cost'!B40/(1+Assumptions!$D$49)^($A40-2022)</f>
        <v>2515989.9866277077</v>
      </c>
      <c r="E40" s="36">
        <f>'Total Cost'!C40/(1+Assumptions!$D$49)^($A40-2022)</f>
        <v>3227878.6262549269</v>
      </c>
      <c r="F40" s="36">
        <f>'Total Cost'!D40/(1+Assumptions!$D$49)^($A40-2022)</f>
        <v>3403412.8113684882</v>
      </c>
      <c r="G40" s="36">
        <f>'Total Cost'!E40/(1+Assumptions!$D$49)^($A40-2022)</f>
        <v>2238060.8601979027</v>
      </c>
      <c r="H40" s="36">
        <f>'Total Cost'!F40/(1+Assumptions!$D$49)^($A40-2022)</f>
        <v>1862612.7420383415</v>
      </c>
      <c r="I40" s="36">
        <f>'Total Cost'!G40/(1+Assumptions!$D$49)^($A40-2022)</f>
        <v>1116592.4553057076</v>
      </c>
      <c r="J40" s="37">
        <f>'Total Cost'!H40/(1+Assumptions!$D$49)^($A40-2022)</f>
        <v>2288714.2514668498</v>
      </c>
      <c r="K40" s="37">
        <f>'Total Cost'!I40/(1+Assumptions!$D$49)^($A40-2022)</f>
        <v>2436229.7912515905</v>
      </c>
      <c r="L40" s="37">
        <f>'Total Cost'!J40/(1+Assumptions!$D$49)^($A40-2022)</f>
        <v>1539564.9869404463</v>
      </c>
      <c r="M40" s="37">
        <f>'Total Cost'!K40/(1+Assumptions!$D$49)^($A40-2022)</f>
        <v>1141354.6735821813</v>
      </c>
      <c r="N40" s="37">
        <f>'Total Cost'!L40/(1+Assumptions!$D$49)^($A40-2022)</f>
        <v>1021422.4770915068</v>
      </c>
      <c r="O40" s="37">
        <f>'Total Cost'!M40/(1+Assumptions!$D$49)^($A40-2022)</f>
        <v>436912.66491086135</v>
      </c>
      <c r="P40" s="38">
        <f>'Total Cost'!N40/(1+Assumptions!$D$49)^($A40-2022)</f>
        <v>194791929.62991515</v>
      </c>
      <c r="Q40" s="38">
        <f>'Total Cost'!O40/(1+Assumptions!$D$49)^($A40-2022)</f>
        <v>349322045.58971822</v>
      </c>
      <c r="R40" s="38">
        <f>'Total Cost'!P40/(1+Assumptions!$D$49)^($A40-2022)</f>
        <v>257800328.95444289</v>
      </c>
      <c r="S40" s="38">
        <f>'Total Cost'!Q40/(1+Assumptions!$D$49)^($A40-2022)</f>
        <v>89418486.242661804</v>
      </c>
      <c r="T40" s="38">
        <f>'Total Cost'!R40/(1+Assumptions!$D$49)^($A40-2022)</f>
        <v>61671493.422572657</v>
      </c>
      <c r="U40" s="38">
        <f>'Total Cost'!S40/(1+Assumptions!$D$49)^($A40-2022)</f>
        <v>34881361.51212161</v>
      </c>
      <c r="V40" s="84">
        <f t="shared" si="5"/>
        <v>199596633.86800972</v>
      </c>
      <c r="W40" s="84">
        <f t="shared" si="0"/>
        <v>354986154.00722474</v>
      </c>
      <c r="X40" s="84">
        <f t="shared" si="1"/>
        <v>262743306.75275183</v>
      </c>
      <c r="Y40" s="84">
        <f t="shared" si="2"/>
        <v>92797901.776441887</v>
      </c>
      <c r="Z40" s="84">
        <f t="shared" si="3"/>
        <v>64555528.641702503</v>
      </c>
      <c r="AA40" s="84">
        <f t="shared" si="4"/>
        <v>36434866.632338181</v>
      </c>
    </row>
    <row r="41" spans="1:27" x14ac:dyDescent="0.35">
      <c r="A41">
        <v>2060</v>
      </c>
      <c r="B41">
        <v>2060</v>
      </c>
      <c r="C41">
        <f>'[2]Total Frequency Model'!L41</f>
        <v>1.5237627321749549</v>
      </c>
      <c r="D41" s="36">
        <f>'Total Cost'!B41/(1+Assumptions!$D$49)^($A41-2022)</f>
        <v>2461514.221423388</v>
      </c>
      <c r="E41" s="36">
        <f>'Total Cost'!C41/(1+Assumptions!$D$49)^($A41-2022)</f>
        <v>3157989.1755470592</v>
      </c>
      <c r="F41" s="36">
        <f>'Total Cost'!D41/(1+Assumptions!$D$49)^($A41-2022)</f>
        <v>3329722.7258789237</v>
      </c>
      <c r="G41" s="36">
        <f>'Total Cost'!E41/(1+Assumptions!$D$49)^($A41-2022)</f>
        <v>2189602.7667312697</v>
      </c>
      <c r="H41" s="36">
        <f>'Total Cost'!F41/(1+Assumptions!$D$49)^($A41-2022)</f>
        <v>1822283.7840770038</v>
      </c>
      <c r="I41" s="36">
        <f>'Total Cost'!G41/(1+Assumptions!$D$49)^($A41-2022)</f>
        <v>1092416.1951665811</v>
      </c>
      <c r="J41" s="37">
        <f>'Total Cost'!H41/(1+Assumptions!$D$49)^($A41-2022)</f>
        <v>2189540.8799565355</v>
      </c>
      <c r="K41" s="37">
        <f>'Total Cost'!I41/(1+Assumptions!$D$49)^($A41-2022)</f>
        <v>2330679.1898814649</v>
      </c>
      <c r="L41" s="37">
        <f>'Total Cost'!J41/(1+Assumptions!$D$49)^($A41-2022)</f>
        <v>1472876.2183714448</v>
      </c>
      <c r="M41" s="37">
        <f>'Total Cost'!K41/(1+Assumptions!$D$49)^($A41-2022)</f>
        <v>1091962.1320253669</v>
      </c>
      <c r="N41" s="37">
        <f>'Total Cost'!L41/(1+Assumptions!$D$49)^($A41-2022)</f>
        <v>977204.19874004461</v>
      </c>
      <c r="O41" s="37">
        <f>'Total Cost'!M41/(1+Assumptions!$D$49)^($A41-2022)</f>
        <v>417993.68118063506</v>
      </c>
      <c r="P41" s="38">
        <f>'Total Cost'!N41/(1+Assumptions!$D$49)^($A41-2022)</f>
        <v>187899846.32678622</v>
      </c>
      <c r="Q41" s="38">
        <f>'Total Cost'!O41/(1+Assumptions!$D$49)^($A41-2022)</f>
        <v>336973134.56161273</v>
      </c>
      <c r="R41" s="38">
        <f>'Total Cost'!P41/(1+Assumptions!$D$49)^($A41-2022)</f>
        <v>248698052.52362207</v>
      </c>
      <c r="S41" s="38">
        <f>'Total Cost'!Q41/(1+Assumptions!$D$49)^($A41-2022)</f>
        <v>86279014.016929612</v>
      </c>
      <c r="T41" s="38">
        <f>'Total Cost'!R41/(1+Assumptions!$D$49)^($A41-2022)</f>
        <v>59501725.403930582</v>
      </c>
      <c r="U41" s="38">
        <f>'Total Cost'!S41/(1+Assumptions!$D$49)^($A41-2022)</f>
        <v>33652364.320470855</v>
      </c>
      <c r="V41" s="84">
        <f t="shared" si="5"/>
        <v>192550901.42816615</v>
      </c>
      <c r="W41" s="84">
        <f t="shared" si="0"/>
        <v>342461802.92704123</v>
      </c>
      <c r="X41" s="84">
        <f t="shared" si="1"/>
        <v>253500651.46787244</v>
      </c>
      <c r="Y41" s="84">
        <f t="shared" si="2"/>
        <v>89560578.91568625</v>
      </c>
      <c r="Z41" s="84">
        <f t="shared" si="3"/>
        <v>62301213.386747628</v>
      </c>
      <c r="AA41" s="84">
        <f t="shared" si="4"/>
        <v>35162774.196818069</v>
      </c>
    </row>
    <row r="42" spans="1:27" x14ac:dyDescent="0.35">
      <c r="A42">
        <v>2061</v>
      </c>
      <c r="B42">
        <v>2060</v>
      </c>
      <c r="C42">
        <f>'[2]Total Frequency Model'!L42</f>
        <v>1.5237627321749549</v>
      </c>
      <c r="D42" s="36">
        <f>'Total Cost'!B42/(1+Assumptions!$D$49)^($A42-2022)</f>
        <v>2385277.9815863026</v>
      </c>
      <c r="E42" s="36">
        <f>'Total Cost'!C42/(1+Assumptions!$D$49)^($A42-2022)</f>
        <v>3060182.2166863028</v>
      </c>
      <c r="F42" s="36">
        <f>'Total Cost'!D42/(1+Assumptions!$D$49)^($A42-2022)</f>
        <v>3226596.9595876723</v>
      </c>
      <c r="G42" s="36">
        <f>'Total Cost'!E42/(1+Assumptions!$D$49)^($A42-2022)</f>
        <v>2121787.9719924666</v>
      </c>
      <c r="H42" s="36">
        <f>'Total Cost'!F42/(1+Assumptions!$D$49)^($A42-2022)</f>
        <v>1765845.3274534252</v>
      </c>
      <c r="I42" s="36">
        <f>'Total Cost'!G42/(1+Assumptions!$D$49)^($A42-2022)</f>
        <v>1058582.6701226032</v>
      </c>
      <c r="J42" s="37">
        <f>'Total Cost'!H42/(1+Assumptions!$D$49)^($A42-2022)</f>
        <v>2074713.0095312926</v>
      </c>
      <c r="K42" s="37">
        <f>'Total Cost'!I42/(1+Assumptions!$D$49)^($A42-2022)</f>
        <v>2208463.6272876184</v>
      </c>
      <c r="L42" s="37">
        <f>'Total Cost'!J42/(1+Assumptions!$D$49)^($A42-2022)</f>
        <v>1395654.7578484882</v>
      </c>
      <c r="M42" s="37">
        <f>'Total Cost'!K42/(1+Assumptions!$D$49)^($A42-2022)</f>
        <v>1034756.5070311109</v>
      </c>
      <c r="N42" s="37">
        <f>'Total Cost'!L42/(1+Assumptions!$D$49)^($A42-2022)</f>
        <v>925995.4027393763</v>
      </c>
      <c r="O42" s="37">
        <f>'Total Cost'!M42/(1+Assumptions!$D$49)^($A42-2022)</f>
        <v>396084.97150860669</v>
      </c>
      <c r="P42" s="38">
        <f>'Total Cost'!N42/(1+Assumptions!$D$49)^($A42-2022)</f>
        <v>179525646.25691274</v>
      </c>
      <c r="Q42" s="38">
        <f>'Total Cost'!O42/(1+Assumptions!$D$49)^($A42-2022)</f>
        <v>321965423.49146187</v>
      </c>
      <c r="R42" s="38">
        <f>'Total Cost'!P42/(1+Assumptions!$D$49)^($A42-2022)</f>
        <v>237632625.20502776</v>
      </c>
      <c r="S42" s="38">
        <f>'Total Cost'!Q42/(1+Assumptions!$D$49)^($A42-2022)</f>
        <v>82457124.416429207</v>
      </c>
      <c r="T42" s="38">
        <f>'Total Cost'!R42/(1+Assumptions!$D$49)^($A42-2022)</f>
        <v>56861677.3574095</v>
      </c>
      <c r="U42" s="38">
        <f>'Total Cost'!S42/(1+Assumptions!$D$49)^($A42-2022)</f>
        <v>32157527.442873668</v>
      </c>
      <c r="V42" s="84">
        <f t="shared" si="5"/>
        <v>183985637.24803033</v>
      </c>
      <c r="W42" s="84">
        <f t="shared" si="0"/>
        <v>327234069.33543581</v>
      </c>
      <c r="X42" s="84">
        <f t="shared" si="1"/>
        <v>242254876.92246392</v>
      </c>
      <c r="Y42" s="84">
        <f t="shared" si="2"/>
        <v>85613668.895452783</v>
      </c>
      <c r="Z42" s="84">
        <f t="shared" si="3"/>
        <v>59553518.087602302</v>
      </c>
      <c r="AA42" s="84">
        <f t="shared" si="4"/>
        <v>33612195.08450488</v>
      </c>
    </row>
    <row r="43" spans="1:27" x14ac:dyDescent="0.35">
      <c r="A43">
        <v>2062</v>
      </c>
      <c r="B43">
        <v>2060</v>
      </c>
      <c r="C43">
        <f>'[2]Total Frequency Model'!L43</f>
        <v>1.5237627321749549</v>
      </c>
      <c r="D43" s="36">
        <f>'Total Cost'!B43/(1+Assumptions!$D$49)^($A43-2022)</f>
        <v>2311402.8754830449</v>
      </c>
      <c r="E43" s="36">
        <f>'Total Cost'!C43/(1+Assumptions!$D$49)^($A43-2022)</f>
        <v>2965404.4642825103</v>
      </c>
      <c r="F43" s="36">
        <f>'Total Cost'!D43/(1+Assumptions!$D$49)^($A43-2022)</f>
        <v>3126665.1300138864</v>
      </c>
      <c r="G43" s="36">
        <f>'Total Cost'!E43/(1+Assumptions!$D$49)^($A43-2022)</f>
        <v>2056073.4880750345</v>
      </c>
      <c r="H43" s="36">
        <f>'Total Cost'!F43/(1+Assumptions!$D$49)^($A43-2022)</f>
        <v>1711154.8419273701</v>
      </c>
      <c r="I43" s="36">
        <f>'Total Cost'!G43/(1+Assumptions!$D$49)^($A43-2022)</f>
        <v>1025797.0125690257</v>
      </c>
      <c r="J43" s="37">
        <f>'Total Cost'!H43/(1+Assumptions!$D$49)^($A43-2022)</f>
        <v>1965908.4196420528</v>
      </c>
      <c r="K43" s="37">
        <f>'Total Cost'!I43/(1+Assumptions!$D$49)^($A43-2022)</f>
        <v>2092658.2009047521</v>
      </c>
      <c r="L43" s="37">
        <f>'Total Cost'!J43/(1+Assumptions!$D$49)^($A43-2022)</f>
        <v>1322482.9145613359</v>
      </c>
      <c r="M43" s="37">
        <f>'Total Cost'!K43/(1+Assumptions!$D$49)^($A43-2022)</f>
        <v>980548.72605456249</v>
      </c>
      <c r="N43" s="37">
        <f>'Total Cost'!L43/(1+Assumptions!$D$49)^($A43-2022)</f>
        <v>877470.89938372094</v>
      </c>
      <c r="O43" s="37">
        <f>'Total Cost'!M43/(1+Assumptions!$D$49)^($A43-2022)</f>
        <v>375324.89388287894</v>
      </c>
      <c r="P43" s="38">
        <f>'Total Cost'!N43/(1+Assumptions!$D$49)^($A43-2022)</f>
        <v>171525217.58534095</v>
      </c>
      <c r="Q43" s="38">
        <f>'Total Cost'!O43/(1+Assumptions!$D$49)^($A43-2022)</f>
        <v>307627150.28336972</v>
      </c>
      <c r="R43" s="38">
        <f>'Total Cost'!P43/(1+Assumptions!$D$49)^($A43-2022)</f>
        <v>227060353.3294709</v>
      </c>
      <c r="S43" s="38">
        <f>'Total Cost'!Q43/(1+Assumptions!$D$49)^($A43-2022)</f>
        <v>78804886.538553149</v>
      </c>
      <c r="T43" s="38">
        <f>'Total Cost'!R43/(1+Assumptions!$D$49)^($A43-2022)</f>
        <v>54338993.032028183</v>
      </c>
      <c r="U43" s="38">
        <f>'Total Cost'!S43/(1+Assumptions!$D$49)^($A43-2022)</f>
        <v>30729212.286980949</v>
      </c>
      <c r="V43" s="84">
        <f t="shared" si="5"/>
        <v>175802528.88046604</v>
      </c>
      <c r="W43" s="84">
        <f t="shared" si="0"/>
        <v>312685212.94855696</v>
      </c>
      <c r="X43" s="84">
        <f t="shared" si="1"/>
        <v>231509501.37404612</v>
      </c>
      <c r="Y43" s="84">
        <f t="shared" si="2"/>
        <v>81841508.752682745</v>
      </c>
      <c r="Z43" s="84">
        <f t="shared" si="3"/>
        <v>56927618.773339272</v>
      </c>
      <c r="AA43" s="84">
        <f t="shared" si="4"/>
        <v>32130334.193432853</v>
      </c>
    </row>
    <row r="44" spans="1:27" x14ac:dyDescent="0.35">
      <c r="A44">
        <v>2063</v>
      </c>
      <c r="B44">
        <v>2060</v>
      </c>
      <c r="C44">
        <f>'[2]Total Frequency Model'!L44</f>
        <v>1.5237627321749549</v>
      </c>
      <c r="D44" s="36">
        <f>'Total Cost'!B44/(1+Assumptions!$D$49)^($A44-2022)</f>
        <v>2239815.775785706</v>
      </c>
      <c r="E44" s="36">
        <f>'Total Cost'!C44/(1+Assumptions!$D$49)^($A44-2022)</f>
        <v>2873562.0999421268</v>
      </c>
      <c r="F44" s="36">
        <f>'Total Cost'!D44/(1+Assumptions!$D$49)^($A44-2022)</f>
        <v>3029828.3168574087</v>
      </c>
      <c r="G44" s="36">
        <f>'Total Cost'!E44/(1+Assumptions!$D$49)^($A44-2022)</f>
        <v>1992394.2656698434</v>
      </c>
      <c r="H44" s="36">
        <f>'Total Cost'!F44/(1+Assumptions!$D$49)^($A44-2022)</f>
        <v>1658158.190601046</v>
      </c>
      <c r="I44" s="36">
        <f>'Total Cost'!G44/(1+Assumptions!$D$49)^($A44-2022)</f>
        <v>994026.76871109835</v>
      </c>
      <c r="J44" s="37">
        <f>'Total Cost'!H44/(1+Assumptions!$D$49)^($A44-2022)</f>
        <v>1862811.1002422846</v>
      </c>
      <c r="K44" s="37">
        <f>'Total Cost'!I44/(1+Assumptions!$D$49)^($A44-2022)</f>
        <v>1982926.6356361557</v>
      </c>
      <c r="L44" s="37">
        <f>'Total Cost'!J44/(1+Assumptions!$D$49)^($A44-2022)</f>
        <v>1253148.2743984668</v>
      </c>
      <c r="M44" s="37">
        <f>'Total Cost'!K44/(1+Assumptions!$D$49)^($A44-2022)</f>
        <v>929181.6427622179</v>
      </c>
      <c r="N44" s="37">
        <f>'Total Cost'!L44/(1+Assumptions!$D$49)^($A44-2022)</f>
        <v>831489.94519689679</v>
      </c>
      <c r="O44" s="37">
        <f>'Total Cost'!M44/(1+Assumptions!$D$49)^($A44-2022)</f>
        <v>355653.21314618451</v>
      </c>
      <c r="P44" s="38">
        <f>'Total Cost'!N44/(1+Assumptions!$D$49)^($A44-2022)</f>
        <v>163881855.30698332</v>
      </c>
      <c r="Q44" s="38">
        <f>'Total Cost'!O44/(1+Assumptions!$D$49)^($A44-2022)</f>
        <v>293928412.11340433</v>
      </c>
      <c r="R44" s="38">
        <f>'Total Cost'!P44/(1+Assumptions!$D$49)^($A44-2022)</f>
        <v>216959225.61034322</v>
      </c>
      <c r="S44" s="38">
        <f>'Total Cost'!Q44/(1+Assumptions!$D$49)^($A44-2022)</f>
        <v>75314755.387189016</v>
      </c>
      <c r="T44" s="38">
        <f>'Total Cost'!R44/(1+Assumptions!$D$49)^($A44-2022)</f>
        <v>51928445.899510354</v>
      </c>
      <c r="U44" s="38">
        <f>'Total Cost'!S44/(1+Assumptions!$D$49)^($A44-2022)</f>
        <v>29364453.710726999</v>
      </c>
      <c r="V44" s="84">
        <f t="shared" si="5"/>
        <v>167984482.18301132</v>
      </c>
      <c r="W44" s="84">
        <f t="shared" si="0"/>
        <v>298784900.84898263</v>
      </c>
      <c r="X44" s="84">
        <f t="shared" si="1"/>
        <v>221242202.20159909</v>
      </c>
      <c r="Y44" s="84">
        <f t="shared" si="2"/>
        <v>78236331.295621082</v>
      </c>
      <c r="Z44" s="84">
        <f t="shared" si="3"/>
        <v>54418094.035308294</v>
      </c>
      <c r="AA44" s="84">
        <f t="shared" si="4"/>
        <v>30714133.69258428</v>
      </c>
    </row>
    <row r="45" spans="1:27" x14ac:dyDescent="0.35">
      <c r="A45">
        <v>2064</v>
      </c>
      <c r="B45">
        <v>2060</v>
      </c>
      <c r="C45">
        <f>'[2]Total Frequency Model'!L45</f>
        <v>1.5237627321749549</v>
      </c>
      <c r="D45" s="36">
        <f>'Total Cost'!B45/(1+Assumptions!$D$49)^($A45-2022)</f>
        <v>2170445.8200131389</v>
      </c>
      <c r="E45" s="36">
        <f>'Total Cost'!C45/(1+Assumptions!$D$49)^($A45-2022)</f>
        <v>2784564.2109470889</v>
      </c>
      <c r="F45" s="36">
        <f>'Total Cost'!D45/(1+Assumptions!$D$49)^($A45-2022)</f>
        <v>2935990.6635061451</v>
      </c>
      <c r="G45" s="36">
        <f>'Total Cost'!E45/(1+Assumptions!$D$49)^($A45-2022)</f>
        <v>1930687.2701279668</v>
      </c>
      <c r="H45" s="36">
        <f>'Total Cost'!F45/(1+Assumptions!$D$49)^($A45-2022)</f>
        <v>1606802.9132655407</v>
      </c>
      <c r="I45" s="36">
        <f>'Total Cost'!G45/(1+Assumptions!$D$49)^($A45-2022)</f>
        <v>963240.48988955212</v>
      </c>
      <c r="J45" s="37">
        <f>'Total Cost'!H45/(1+Assumptions!$D$49)^($A45-2022)</f>
        <v>1765121.6234857852</v>
      </c>
      <c r="K45" s="37">
        <f>'Total Cost'!I45/(1+Assumptions!$D$49)^($A45-2022)</f>
        <v>1878950.300498208</v>
      </c>
      <c r="L45" s="37">
        <f>'Total Cost'!J45/(1+Assumptions!$D$49)^($A45-2022)</f>
        <v>1187449.5671296774</v>
      </c>
      <c r="M45" s="37">
        <f>'Total Cost'!K45/(1+Assumptions!$D$49)^($A45-2022)</f>
        <v>880506.35052375263</v>
      </c>
      <c r="N45" s="37">
        <f>'Total Cost'!L45/(1+Assumptions!$D$49)^($A45-2022)</f>
        <v>787919.17792248598</v>
      </c>
      <c r="O45" s="37">
        <f>'Total Cost'!M45/(1+Assumptions!$D$49)^($A45-2022)</f>
        <v>337012.85360446124</v>
      </c>
      <c r="P45" s="38">
        <f>'Total Cost'!N45/(1+Assumptions!$D$49)^($A45-2022)</f>
        <v>156579601.90220907</v>
      </c>
      <c r="Q45" s="38">
        <f>'Total Cost'!O45/(1+Assumptions!$D$49)^($A45-2022)</f>
        <v>280840643.53995597</v>
      </c>
      <c r="R45" s="38">
        <f>'Total Cost'!P45/(1+Assumptions!$D$49)^($A45-2022)</f>
        <v>207308214.51152655</v>
      </c>
      <c r="S45" s="38">
        <f>'Total Cost'!Q45/(1+Assumptions!$D$49)^($A45-2022)</f>
        <v>71979522.090029582</v>
      </c>
      <c r="T45" s="38">
        <f>'Total Cost'!R45/(1+Assumptions!$D$49)^($A45-2022)</f>
        <v>49625042.548315682</v>
      </c>
      <c r="U45" s="38">
        <f>'Total Cost'!S45/(1+Assumptions!$D$49)^($A45-2022)</f>
        <v>28060418.935037237</v>
      </c>
      <c r="V45" s="84">
        <f t="shared" si="5"/>
        <v>160515169.34570801</v>
      </c>
      <c r="W45" s="84">
        <f t="shared" si="0"/>
        <v>285504158.05140126</v>
      </c>
      <c r="X45" s="84">
        <f t="shared" si="1"/>
        <v>211431654.74216238</v>
      </c>
      <c r="Y45" s="84">
        <f t="shared" si="2"/>
        <v>74790715.710681304</v>
      </c>
      <c r="Z45" s="84">
        <f t="shared" si="3"/>
        <v>52019764.63950371</v>
      </c>
      <c r="AA45" s="84">
        <f t="shared" si="4"/>
        <v>29360672.27853125</v>
      </c>
    </row>
    <row r="46" spans="1:27" x14ac:dyDescent="0.35">
      <c r="A46">
        <v>2065</v>
      </c>
      <c r="B46">
        <v>2060</v>
      </c>
      <c r="C46">
        <f>'[2]Total Frequency Model'!L46</f>
        <v>1.5237627321749549</v>
      </c>
      <c r="D46" s="36">
        <f>'Total Cost'!B46/(1+Assumptions!$D$49)^($A46-2022)</f>
        <v>2103224.3403857583</v>
      </c>
      <c r="E46" s="36">
        <f>'Total Cost'!C46/(1+Assumptions!$D$49)^($A46-2022)</f>
        <v>2698322.7002623491</v>
      </c>
      <c r="F46" s="36">
        <f>'Total Cost'!D46/(1+Assumptions!$D$49)^($A46-2022)</f>
        <v>2845059.2821497275</v>
      </c>
      <c r="G46" s="36">
        <f>'Total Cost'!E46/(1+Assumptions!$D$49)^($A46-2022)</f>
        <v>1870891.4190640762</v>
      </c>
      <c r="H46" s="36">
        <f>'Total Cost'!F46/(1+Assumptions!$D$49)^($A46-2022)</f>
        <v>1557038.1744716272</v>
      </c>
      <c r="I46" s="36">
        <f>'Total Cost'!G46/(1+Assumptions!$D$49)^($A46-2022)</f>
        <v>933407.70145026885</v>
      </c>
      <c r="J46" s="37">
        <f>'Total Cost'!H46/(1+Assumptions!$D$49)^($A46-2022)</f>
        <v>1672556.2734662986</v>
      </c>
      <c r="K46" s="37">
        <f>'Total Cost'!I46/(1+Assumptions!$D$49)^($A46-2022)</f>
        <v>1780427.28269811</v>
      </c>
      <c r="L46" s="37">
        <f>'Total Cost'!J46/(1+Assumptions!$D$49)^($A46-2022)</f>
        <v>1125196.0816636719</v>
      </c>
      <c r="M46" s="37">
        <f>'Total Cost'!K46/(1+Assumptions!$D$49)^($A46-2022)</f>
        <v>834381.750277051</v>
      </c>
      <c r="N46" s="37">
        <f>'Total Cost'!L46/(1+Assumptions!$D$49)^($A46-2022)</f>
        <v>746632.22933845851</v>
      </c>
      <c r="O46" s="37">
        <f>'Total Cost'!M46/(1+Assumptions!$D$49)^($A46-2022)</f>
        <v>319349.7332740358</v>
      </c>
      <c r="P46" s="38">
        <f>'Total Cost'!N46/(1+Assumptions!$D$49)^($A46-2022)</f>
        <v>149603213.85434636</v>
      </c>
      <c r="Q46" s="38">
        <f>'Total Cost'!O46/(1+Assumptions!$D$49)^($A46-2022)</f>
        <v>268336556.62378955</v>
      </c>
      <c r="R46" s="38">
        <f>'Total Cost'!P46/(1+Assumptions!$D$49)^($A46-2022)</f>
        <v>198087232.2283912</v>
      </c>
      <c r="S46" s="38">
        <f>'Total Cost'!Q46/(1+Assumptions!$D$49)^($A46-2022)</f>
        <v>68792298.901597932</v>
      </c>
      <c r="T46" s="38">
        <f>'Total Cost'!R46/(1+Assumptions!$D$49)^($A46-2022)</f>
        <v>47424012.27141612</v>
      </c>
      <c r="U46" s="38">
        <f>'Total Cost'!S46/(1+Assumptions!$D$49)^($A46-2022)</f>
        <v>26814401.627405036</v>
      </c>
      <c r="V46" s="84">
        <f t="shared" si="5"/>
        <v>153378994.46819842</v>
      </c>
      <c r="W46" s="84">
        <f t="shared" si="0"/>
        <v>272815306.60675001</v>
      </c>
      <c r="X46" s="84">
        <f t="shared" si="1"/>
        <v>202057487.5922046</v>
      </c>
      <c r="Y46" s="84">
        <f t="shared" si="2"/>
        <v>71497572.070939064</v>
      </c>
      <c r="Z46" s="84">
        <f t="shared" si="3"/>
        <v>49727682.675226204</v>
      </c>
      <c r="AA46" s="84">
        <f t="shared" si="4"/>
        <v>28067159.062129341</v>
      </c>
    </row>
    <row r="47" spans="1:27" x14ac:dyDescent="0.35">
      <c r="A47">
        <v>2066</v>
      </c>
      <c r="B47">
        <v>2060</v>
      </c>
      <c r="C47">
        <f>'[2]Total Frequency Model'!L47</f>
        <v>1.5237627321749549</v>
      </c>
      <c r="D47" s="36">
        <f>'Total Cost'!B47/(1+Assumptions!$D$49)^($A47-2022)</f>
        <v>2038084.7958528313</v>
      </c>
      <c r="E47" s="36">
        <f>'Total Cost'!C47/(1+Assumptions!$D$49)^($A47-2022)</f>
        <v>2614752.1993305697</v>
      </c>
      <c r="F47" s="36">
        <f>'Total Cost'!D47/(1+Assumptions!$D$49)^($A47-2022)</f>
        <v>2756944.1618319303</v>
      </c>
      <c r="G47" s="36">
        <f>'Total Cost'!E47/(1+Assumptions!$D$49)^($A47-2022)</f>
        <v>1812947.5218923439</v>
      </c>
      <c r="H47" s="36">
        <f>'Total Cost'!F47/(1+Assumptions!$D$49)^($A47-2022)</f>
        <v>1508814.7132088786</v>
      </c>
      <c r="I47" s="36">
        <f>'Total Cost'!G47/(1+Assumptions!$D$49)^($A47-2022)</f>
        <v>904498.87257809762</v>
      </c>
      <c r="J47" s="37">
        <f>'Total Cost'!H47/(1+Assumptions!$D$49)^($A47-2022)</f>
        <v>1584846.221635981</v>
      </c>
      <c r="K47" s="37">
        <f>'Total Cost'!I47/(1+Assumptions!$D$49)^($A47-2022)</f>
        <v>1687071.5103088471</v>
      </c>
      <c r="L47" s="37">
        <f>'Total Cost'!J47/(1+Assumptions!$D$49)^($A47-2022)</f>
        <v>1066207.1119930351</v>
      </c>
      <c r="M47" s="37">
        <f>'Total Cost'!K47/(1+Assumptions!$D$49)^($A47-2022)</f>
        <v>790674.14106145385</v>
      </c>
      <c r="N47" s="37">
        <f>'Total Cost'!L47/(1+Assumptions!$D$49)^($A47-2022)</f>
        <v>707509.35838560131</v>
      </c>
      <c r="O47" s="37">
        <f>'Total Cost'!M47/(1+Assumptions!$D$49)^($A47-2022)</f>
        <v>302612.60682609945</v>
      </c>
      <c r="P47" s="38">
        <f>'Total Cost'!N47/(1+Assumptions!$D$49)^($A47-2022)</f>
        <v>142938129.6683912</v>
      </c>
      <c r="Q47" s="38">
        <f>'Total Cost'!O47/(1+Assumptions!$D$49)^($A47-2022)</f>
        <v>256390083.73181081</v>
      </c>
      <c r="R47" s="38">
        <f>'Total Cost'!P47/(1+Assumptions!$D$49)^($A47-2022)</f>
        <v>189277088.64055514</v>
      </c>
      <c r="S47" s="38">
        <f>'Total Cost'!Q47/(1+Assumptions!$D$49)^($A47-2022)</f>
        <v>65746504.876315385</v>
      </c>
      <c r="T47" s="38">
        <f>'Total Cost'!R47/(1+Assumptions!$D$49)^($A47-2022)</f>
        <v>45320797.1197211</v>
      </c>
      <c r="U47" s="38">
        <f>'Total Cost'!S47/(1+Assumptions!$D$49)^($A47-2022)</f>
        <v>25623816.25023425</v>
      </c>
      <c r="V47" s="84">
        <f t="shared" si="5"/>
        <v>146561060.68588001</v>
      </c>
      <c r="W47" s="84">
        <f t="shared" si="0"/>
        <v>260691907.44145024</v>
      </c>
      <c r="X47" s="84">
        <f t="shared" si="1"/>
        <v>193100239.9143801</v>
      </c>
      <c r="Y47" s="84">
        <f t="shared" si="2"/>
        <v>68350126.539269179</v>
      </c>
      <c r="Z47" s="84">
        <f t="shared" si="3"/>
        <v>47537121.191315576</v>
      </c>
      <c r="AA47" s="84">
        <f t="shared" si="4"/>
        <v>26830927.729638446</v>
      </c>
    </row>
    <row r="48" spans="1:27" x14ac:dyDescent="0.35">
      <c r="A48">
        <v>2067</v>
      </c>
      <c r="B48">
        <v>2060</v>
      </c>
      <c r="C48">
        <f>'[2]Total Frequency Model'!L48</f>
        <v>1.5237627321749549</v>
      </c>
      <c r="D48" s="36">
        <f>'Total Cost'!B48/(1+Assumptions!$D$49)^($A48-2022)</f>
        <v>1974962.7062249656</v>
      </c>
      <c r="E48" s="36">
        <f>'Total Cost'!C48/(1+Assumptions!$D$49)^($A48-2022)</f>
        <v>2533769.9835676886</v>
      </c>
      <c r="F48" s="36">
        <f>'Total Cost'!D48/(1+Assumptions!$D$49)^($A48-2022)</f>
        <v>2671558.0793508254</v>
      </c>
      <c r="G48" s="36">
        <f>'Total Cost'!E48/(1+Assumptions!$D$49)^($A48-2022)</f>
        <v>1756798.2212349987</v>
      </c>
      <c r="H48" s="36">
        <f>'Total Cost'!F48/(1+Assumptions!$D$49)^($A48-2022)</f>
        <v>1462084.7941432884</v>
      </c>
      <c r="I48" s="36">
        <f>'Total Cost'!G48/(1+Assumptions!$D$49)^($A48-2022)</f>
        <v>876485.38706495578</v>
      </c>
      <c r="J48" s="37">
        <f>'Total Cost'!H48/(1+Assumptions!$D$49)^($A48-2022)</f>
        <v>1501736.7455048033</v>
      </c>
      <c r="K48" s="37">
        <f>'Total Cost'!I48/(1+Assumptions!$D$49)^($A48-2022)</f>
        <v>1598611.9209904156</v>
      </c>
      <c r="L48" s="37">
        <f>'Total Cost'!J48/(1+Assumptions!$D$49)^($A48-2022)</f>
        <v>1010311.4322158922</v>
      </c>
      <c r="M48" s="37">
        <f>'Total Cost'!K48/(1+Assumptions!$D$49)^($A48-2022)</f>
        <v>749256.83202991111</v>
      </c>
      <c r="N48" s="37">
        <f>'Total Cost'!L48/(1+Assumptions!$D$49)^($A48-2022)</f>
        <v>670437.10354380065</v>
      </c>
      <c r="O48" s="37">
        <f>'Total Cost'!M48/(1+Assumptions!$D$49)^($A48-2022)</f>
        <v>286752.91677204688</v>
      </c>
      <c r="P48" s="38">
        <f>'Total Cost'!N48/(1+Assumptions!$D$49)^($A48-2022)</f>
        <v>136570439.32356048</v>
      </c>
      <c r="Q48" s="38">
        <f>'Total Cost'!O48/(1+Assumptions!$D$49)^($A48-2022)</f>
        <v>244976322.90416148</v>
      </c>
      <c r="R48" s="38">
        <f>'Total Cost'!P48/(1+Assumptions!$D$49)^($A48-2022)</f>
        <v>180859451.14800143</v>
      </c>
      <c r="S48" s="38">
        <f>'Total Cost'!Q48/(1+Assumptions!$D$49)^($A48-2022)</f>
        <v>62835852.181639418</v>
      </c>
      <c r="T48" s="38">
        <f>'Total Cost'!R48/(1+Assumptions!$D$49)^($A48-2022)</f>
        <v>43311042.40030361</v>
      </c>
      <c r="U48" s="38">
        <f>'Total Cost'!S48/(1+Assumptions!$D$49)^($A48-2022)</f>
        <v>24486192.662086632</v>
      </c>
      <c r="V48" s="84">
        <f t="shared" si="5"/>
        <v>140047138.77529025</v>
      </c>
      <c r="W48" s="84">
        <f t="shared" si="0"/>
        <v>249108704.80871958</v>
      </c>
      <c r="X48" s="84">
        <f t="shared" si="1"/>
        <v>184541320.65956816</v>
      </c>
      <c r="Y48" s="84">
        <f t="shared" si="2"/>
        <v>65341907.234904326</v>
      </c>
      <c r="Z48" s="84">
        <f t="shared" si="3"/>
        <v>45443564.297990702</v>
      </c>
      <c r="AA48" s="84">
        <f t="shared" si="4"/>
        <v>25649430.965923633</v>
      </c>
    </row>
    <row r="49" spans="1:27" x14ac:dyDescent="0.35">
      <c r="A49">
        <v>2068</v>
      </c>
      <c r="B49">
        <v>2060</v>
      </c>
      <c r="C49">
        <f>'[2]Total Frequency Model'!L49</f>
        <v>1.5237627321749549</v>
      </c>
      <c r="D49" s="36">
        <f>'Total Cost'!B49/(1+Assumptions!$D$49)^($A49-2022)</f>
        <v>1913795.5883466054</v>
      </c>
      <c r="E49" s="36">
        <f>'Total Cost'!C49/(1+Assumptions!$D$49)^($A49-2022)</f>
        <v>2455295.8904756834</v>
      </c>
      <c r="F49" s="36">
        <f>'Total Cost'!D49/(1+Assumptions!$D$49)^($A49-2022)</f>
        <v>2588816.51291847</v>
      </c>
      <c r="G49" s="36">
        <f>'Total Cost'!E49/(1+Assumptions!$D$49)^($A49-2022)</f>
        <v>1702387.9361455271</v>
      </c>
      <c r="H49" s="36">
        <f>'Total Cost'!F49/(1+Assumptions!$D$49)^($A49-2022)</f>
        <v>1416802.1603651226</v>
      </c>
      <c r="I49" s="36">
        <f>'Total Cost'!G49/(1+Assumptions!$D$49)^($A49-2022)</f>
        <v>849339.51498328045</v>
      </c>
      <c r="J49" s="37">
        <f>'Total Cost'!H49/(1+Assumptions!$D$49)^($A49-2022)</f>
        <v>1422986.4883488654</v>
      </c>
      <c r="K49" s="37">
        <f>'Total Cost'!I49/(1+Assumptions!$D$49)^($A49-2022)</f>
        <v>1514791.6743402779</v>
      </c>
      <c r="L49" s="37">
        <f>'Total Cost'!J49/(1+Assumptions!$D$49)^($A49-2022)</f>
        <v>957346.79910809745</v>
      </c>
      <c r="M49" s="37">
        <f>'Total Cost'!K49/(1+Assumptions!$D$49)^($A49-2022)</f>
        <v>710009.77481313644</v>
      </c>
      <c r="N49" s="37">
        <f>'Total Cost'!L49/(1+Assumptions!$D$49)^($A49-2022)</f>
        <v>635307.95344617334</v>
      </c>
      <c r="O49" s="37">
        <f>'Total Cost'!M49/(1+Assumptions!$D$49)^($A49-2022)</f>
        <v>271724.65245720366</v>
      </c>
      <c r="P49" s="38">
        <f>'Total Cost'!N49/(1+Assumptions!$D$49)^($A49-2022)</f>
        <v>130486855.09535037</v>
      </c>
      <c r="Q49" s="38">
        <f>'Total Cost'!O49/(1+Assumptions!$D$49)^($A49-2022)</f>
        <v>234071485.66966283</v>
      </c>
      <c r="R49" s="38">
        <f>'Total Cost'!P49/(1+Assumptions!$D$49)^($A49-2022)</f>
        <v>172816806.30611405</v>
      </c>
      <c r="S49" s="38">
        <f>'Total Cost'!Q49/(1+Assumptions!$D$49)^($A49-2022)</f>
        <v>60054333.022640608</v>
      </c>
      <c r="T49" s="38">
        <f>'Total Cost'!R49/(1+Assumptions!$D$49)^($A49-2022)</f>
        <v>41390587.599513866</v>
      </c>
      <c r="U49" s="38">
        <f>'Total Cost'!S49/(1+Assumptions!$D$49)^($A49-2022)</f>
        <v>23399170.960504975</v>
      </c>
      <c r="V49" s="84">
        <f t="shared" si="5"/>
        <v>133823637.17204584</v>
      </c>
      <c r="W49" s="84">
        <f t="shared" si="0"/>
        <v>238041573.2344788</v>
      </c>
      <c r="X49" s="84">
        <f t="shared" si="1"/>
        <v>176362969.61814061</v>
      </c>
      <c r="Y49" s="84">
        <f t="shared" si="2"/>
        <v>62466730.733599275</v>
      </c>
      <c r="Z49" s="84">
        <f t="shared" si="3"/>
        <v>43442697.713325165</v>
      </c>
      <c r="AA49" s="84">
        <f t="shared" si="4"/>
        <v>24520235.12794546</v>
      </c>
    </row>
    <row r="50" spans="1:27" x14ac:dyDescent="0.35">
      <c r="A50">
        <v>2069</v>
      </c>
      <c r="B50">
        <v>2060</v>
      </c>
      <c r="C50">
        <f>'[2]Total Frequency Model'!L50</f>
        <v>1.5237627321749549</v>
      </c>
      <c r="D50" s="36">
        <f>'Total Cost'!B50/(1+Assumptions!$D$49)^($A50-2022)</f>
        <v>1854522.8942453384</v>
      </c>
      <c r="E50" s="36">
        <f>'Total Cost'!C50/(1+Assumptions!$D$49)^($A50-2022)</f>
        <v>2379252.2402915</v>
      </c>
      <c r="F50" s="36">
        <f>'Total Cost'!D50/(1+Assumptions!$D$49)^($A50-2022)</f>
        <v>2508637.5584946629</v>
      </c>
      <c r="G50" s="36">
        <f>'Total Cost'!E50/(1+Assumptions!$D$49)^($A50-2022)</f>
        <v>1649662.8070903302</v>
      </c>
      <c r="H50" s="36">
        <f>'Total Cost'!F50/(1+Assumptions!$D$49)^($A50-2022)</f>
        <v>1372921.9876002311</v>
      </c>
      <c r="I50" s="36">
        <f>'Total Cost'!G50/(1+Assumptions!$D$49)^($A50-2022)</f>
        <v>823034.38523678784</v>
      </c>
      <c r="J50" s="37">
        <f>'Total Cost'!H50/(1+Assumptions!$D$49)^($A50-2022)</f>
        <v>1348366.7577748829</v>
      </c>
      <c r="K50" s="37">
        <f>'Total Cost'!I50/(1+Assumptions!$D$49)^($A50-2022)</f>
        <v>1435367.4055828806</v>
      </c>
      <c r="L50" s="37">
        <f>'Total Cost'!J50/(1+Assumptions!$D$49)^($A50-2022)</f>
        <v>907159.48079991632</v>
      </c>
      <c r="M50" s="37">
        <f>'Total Cost'!K50/(1+Assumptions!$D$49)^($A50-2022)</f>
        <v>672819.21516799158</v>
      </c>
      <c r="N50" s="37">
        <f>'Total Cost'!L50/(1+Assumptions!$D$49)^($A50-2022)</f>
        <v>602020.03477404639</v>
      </c>
      <c r="O50" s="37">
        <f>'Total Cost'!M50/(1+Assumptions!$D$49)^($A50-2022)</f>
        <v>257484.21645316517</v>
      </c>
      <c r="P50" s="38">
        <f>'Total Cost'!N50/(1+Assumptions!$D$49)^($A50-2022)</f>
        <v>124674683.68564998</v>
      </c>
      <c r="Q50" s="38">
        <f>'Total Cost'!O50/(1+Assumptions!$D$49)^($A50-2022)</f>
        <v>223652847.19978911</v>
      </c>
      <c r="R50" s="38">
        <f>'Total Cost'!P50/(1+Assumptions!$D$49)^($A50-2022)</f>
        <v>165132423.17898387</v>
      </c>
      <c r="S50" s="38">
        <f>'Total Cost'!Q50/(1+Assumptions!$D$49)^($A50-2022)</f>
        <v>57396207.15066959</v>
      </c>
      <c r="T50" s="38">
        <f>'Total Cost'!R50/(1+Assumptions!$D$49)^($A50-2022)</f>
        <v>39555457.711959496</v>
      </c>
      <c r="U50" s="38">
        <f>'Total Cost'!S50/(1+Assumptions!$D$49)^($A50-2022)</f>
        <v>22360496.55559089</v>
      </c>
      <c r="V50" s="84">
        <f t="shared" si="5"/>
        <v>127877573.33767019</v>
      </c>
      <c r="W50" s="84">
        <f t="shared" si="0"/>
        <v>227467466.84566349</v>
      </c>
      <c r="X50" s="84">
        <f t="shared" si="1"/>
        <v>168548220.21827844</v>
      </c>
      <c r="Y50" s="84">
        <f t="shared" si="2"/>
        <v>59718689.172927909</v>
      </c>
      <c r="Z50" s="84">
        <f t="shared" si="3"/>
        <v>41530399.734333776</v>
      </c>
      <c r="AA50" s="84">
        <f t="shared" si="4"/>
        <v>23441015.157280844</v>
      </c>
    </row>
    <row r="51" spans="1:27" x14ac:dyDescent="0.35">
      <c r="A51">
        <v>2070</v>
      </c>
      <c r="B51">
        <v>2070</v>
      </c>
      <c r="C51">
        <f>'[2]Total Frequency Model'!L51</f>
        <v>1.7496225284601556</v>
      </c>
      <c r="D51" s="36">
        <f>'Total Cost'!B51/(1+Assumptions!$D$49)^($A51-2022)</f>
        <v>1779581.0913936545</v>
      </c>
      <c r="E51" s="36">
        <f>'Total Cost'!C51/(1+Assumptions!$D$49)^($A51-2022)</f>
        <v>2283105.9738422465</v>
      </c>
      <c r="F51" s="36">
        <f>'Total Cost'!D51/(1+Assumptions!$D$49)^($A51-2022)</f>
        <v>2407262.7941720365</v>
      </c>
      <c r="G51" s="36">
        <f>'Total Cost'!E51/(1+Assumptions!$D$49)^($A51-2022)</f>
        <v>1582999.4592048207</v>
      </c>
      <c r="H51" s="36">
        <f>'Total Cost'!F51/(1+Assumptions!$D$49)^($A51-2022)</f>
        <v>1317441.8157216588</v>
      </c>
      <c r="I51" s="36">
        <f>'Total Cost'!G51/(1+Assumptions!$D$49)^($A51-2022)</f>
        <v>789775.32932005206</v>
      </c>
      <c r="J51" s="37">
        <f>'Total Cost'!H51/(1+Assumptions!$D$49)^($A51-2022)</f>
        <v>1265215.5608445308</v>
      </c>
      <c r="K51" s="37">
        <f>'Total Cost'!I51/(1+Assumptions!$D$49)^($A51-2022)</f>
        <v>1346860.1209789333</v>
      </c>
      <c r="L51" s="37">
        <f>'Total Cost'!J51/(1+Assumptions!$D$49)^($A51-2022)</f>
        <v>851230.67468203465</v>
      </c>
      <c r="M51" s="37">
        <f>'Total Cost'!K51/(1+Assumptions!$D$49)^($A51-2022)</f>
        <v>631366.91851546301</v>
      </c>
      <c r="N51" s="37">
        <f>'Total Cost'!L51/(1+Assumptions!$D$49)^($A51-2022)</f>
        <v>564919.97786307137</v>
      </c>
      <c r="O51" s="37">
        <f>'Total Cost'!M51/(1+Assumptions!$D$49)^($A51-2022)</f>
        <v>241613.66374536234</v>
      </c>
      <c r="P51" s="38">
        <f>'Total Cost'!N51/(1+Assumptions!$D$49)^($A51-2022)</f>
        <v>117961470.90444972</v>
      </c>
      <c r="Q51" s="38">
        <f>'Total Cost'!O51/(1+Assumptions!$D$49)^($A51-2022)</f>
        <v>211617125.60385236</v>
      </c>
      <c r="R51" s="38">
        <f>'Total Cost'!P51/(1+Assumptions!$D$49)^($A51-2022)</f>
        <v>156253331.52545419</v>
      </c>
      <c r="S51" s="38">
        <f>'Total Cost'!Q51/(1+Assumptions!$D$49)^($A51-2022)</f>
        <v>54321654.656572536</v>
      </c>
      <c r="T51" s="38">
        <f>'Total Cost'!R51/(1+Assumptions!$D$49)^($A51-2022)</f>
        <v>37433638.7508948</v>
      </c>
      <c r="U51" s="38">
        <f>'Total Cost'!S51/(1+Assumptions!$D$49)^($A51-2022)</f>
        <v>21159876.21795148</v>
      </c>
      <c r="V51" s="84">
        <f t="shared" si="5"/>
        <v>121006267.55668791</v>
      </c>
      <c r="W51" s="84">
        <f t="shared" si="0"/>
        <v>215247091.69867355</v>
      </c>
      <c r="X51" s="84">
        <f t="shared" si="1"/>
        <v>159511824.99430826</v>
      </c>
      <c r="Y51" s="84">
        <f t="shared" si="2"/>
        <v>56536021.034292817</v>
      </c>
      <c r="Z51" s="84">
        <f t="shared" si="3"/>
        <v>39316000.544479527</v>
      </c>
      <c r="AA51" s="84">
        <f t="shared" si="4"/>
        <v>22191265.211016893</v>
      </c>
    </row>
    <row r="52" spans="1:27" x14ac:dyDescent="0.35">
      <c r="A52">
        <v>2071</v>
      </c>
      <c r="B52">
        <v>2070</v>
      </c>
      <c r="C52">
        <f>'[2]Total Frequency Model'!L52</f>
        <v>1.7496225284601556</v>
      </c>
      <c r="D52" s="36">
        <f>'Total Cost'!B52/(1+Assumptions!$D$49)^($A52-2022)</f>
        <v>1724465.1917119636</v>
      </c>
      <c r="E52" s="36">
        <f>'Total Cost'!C52/(1+Assumptions!$D$49)^($A52-2022)</f>
        <v>2212395.2653358914</v>
      </c>
      <c r="F52" s="36">
        <f>'Total Cost'!D52/(1+Assumptions!$D$49)^($A52-2022)</f>
        <v>2332706.7903390517</v>
      </c>
      <c r="G52" s="36">
        <f>'Total Cost'!E52/(1+Assumptions!$D$49)^($A52-2022)</f>
        <v>1533971.9437902933</v>
      </c>
      <c r="H52" s="36">
        <f>'Total Cost'!F52/(1+Assumptions!$D$49)^($A52-2022)</f>
        <v>1276638.959755756</v>
      </c>
      <c r="I52" s="36">
        <f>'Total Cost'!G52/(1+Assumptions!$D$49)^($A52-2022)</f>
        <v>765314.97849232494</v>
      </c>
      <c r="J52" s="37">
        <f>'Total Cost'!H52/(1+Assumptions!$D$49)^($A52-2022)</f>
        <v>1198870.7762270872</v>
      </c>
      <c r="K52" s="37">
        <f>'Total Cost'!I52/(1+Assumptions!$D$49)^($A52-2022)</f>
        <v>1276242.7458181039</v>
      </c>
      <c r="L52" s="37">
        <f>'Total Cost'!J52/(1+Assumptions!$D$49)^($A52-2022)</f>
        <v>806607.56178367801</v>
      </c>
      <c r="M52" s="37">
        <f>'Total Cost'!K52/(1+Assumptions!$D$49)^($A52-2022)</f>
        <v>598296.92786324606</v>
      </c>
      <c r="N52" s="37">
        <f>'Total Cost'!L52/(1+Assumptions!$D$49)^($A52-2022)</f>
        <v>535321.1402777686</v>
      </c>
      <c r="O52" s="37">
        <f>'Total Cost'!M52/(1+Assumptions!$D$49)^($A52-2022)</f>
        <v>228951.66842959033</v>
      </c>
      <c r="P52" s="38">
        <f>'Total Cost'!N52/(1+Assumptions!$D$49)^($A52-2022)</f>
        <v>112707967.15405333</v>
      </c>
      <c r="Q52" s="38">
        <f>'Total Cost'!O52/(1+Assumptions!$D$49)^($A52-2022)</f>
        <v>202199366.66066313</v>
      </c>
      <c r="R52" s="38">
        <f>'Total Cost'!P52/(1+Assumptions!$D$49)^($A52-2022)</f>
        <v>149306567.48044866</v>
      </c>
      <c r="S52" s="38">
        <f>'Total Cost'!Q52/(1+Assumptions!$D$49)^($A52-2022)</f>
        <v>51917751.669780537</v>
      </c>
      <c r="T52" s="38">
        <f>'Total Cost'!R52/(1+Assumptions!$D$49)^($A52-2022)</f>
        <v>35774257.176944703</v>
      </c>
      <c r="U52" s="38">
        <f>'Total Cost'!S52/(1+Assumptions!$D$49)^($A52-2022)</f>
        <v>20220768.109833874</v>
      </c>
      <c r="V52" s="84">
        <f t="shared" si="5"/>
        <v>115631303.12199238</v>
      </c>
      <c r="W52" s="84">
        <f t="shared" si="0"/>
        <v>205688004.67181712</v>
      </c>
      <c r="X52" s="84">
        <f t="shared" si="1"/>
        <v>152445881.83257139</v>
      </c>
      <c r="Y52" s="84">
        <f t="shared" si="2"/>
        <v>54050020.541434079</v>
      </c>
      <c r="Z52" s="84">
        <f t="shared" si="3"/>
        <v>37586217.276978225</v>
      </c>
      <c r="AA52" s="84">
        <f t="shared" si="4"/>
        <v>21215034.756755788</v>
      </c>
    </row>
    <row r="53" spans="1:27" x14ac:dyDescent="0.35">
      <c r="A53">
        <v>2072</v>
      </c>
      <c r="B53">
        <v>2070</v>
      </c>
      <c r="C53">
        <f>'[2]Total Frequency Model'!L53</f>
        <v>1.7496225284601556</v>
      </c>
      <c r="D53" s="36">
        <f>'Total Cost'!B53/(1+Assumptions!$D$49)^($A53-2022)</f>
        <v>1671056.3018498379</v>
      </c>
      <c r="E53" s="36">
        <f>'Total Cost'!C53/(1+Assumptions!$D$49)^($A53-2022)</f>
        <v>2143874.5577995982</v>
      </c>
      <c r="F53" s="36">
        <f>'Total Cost'!D53/(1+Assumptions!$D$49)^($A53-2022)</f>
        <v>2260459.8811844704</v>
      </c>
      <c r="G53" s="36">
        <f>'Total Cost'!E53/(1+Assumptions!$D$49)^($A53-2022)</f>
        <v>1486462.8731571231</v>
      </c>
      <c r="H53" s="36">
        <f>'Total Cost'!F53/(1+Assumptions!$D$49)^($A53-2022)</f>
        <v>1237099.8203617015</v>
      </c>
      <c r="I53" s="36">
        <f>'Total Cost'!G53/(1+Assumptions!$D$49)^($A53-2022)</f>
        <v>741612.19597599399</v>
      </c>
      <c r="J53" s="37">
        <f>'Total Cost'!H53/(1+Assumptions!$D$49)^($A53-2022)</f>
        <v>1136005.7249751191</v>
      </c>
      <c r="K53" s="37">
        <f>'Total Cost'!I53/(1+Assumptions!$D$49)^($A53-2022)</f>
        <v>1209328.7914690045</v>
      </c>
      <c r="L53" s="37">
        <f>'Total Cost'!J53/(1+Assumptions!$D$49)^($A53-2022)</f>
        <v>764324.27059351816</v>
      </c>
      <c r="M53" s="37">
        <f>'Total Cost'!K53/(1+Assumptions!$D$49)^($A53-2022)</f>
        <v>566959.67756909004</v>
      </c>
      <c r="N53" s="37">
        <f>'Total Cost'!L53/(1+Assumptions!$D$49)^($A53-2022)</f>
        <v>507273.60253214871</v>
      </c>
      <c r="O53" s="37">
        <f>'Total Cost'!M53/(1+Assumptions!$D$49)^($A53-2022)</f>
        <v>216953.42637476005</v>
      </c>
      <c r="P53" s="38">
        <f>'Total Cost'!N53/(1+Assumptions!$D$49)^($A53-2022)</f>
        <v>107688797.56466085</v>
      </c>
      <c r="Q53" s="38">
        <f>'Total Cost'!O53/(1+Assumptions!$D$49)^($A53-2022)</f>
        <v>193201418.82577342</v>
      </c>
      <c r="R53" s="38">
        <f>'Total Cost'!P53/(1+Assumptions!$D$49)^($A53-2022)</f>
        <v>142669181.90509877</v>
      </c>
      <c r="S53" s="38">
        <f>'Total Cost'!Q53/(1+Assumptions!$D$49)^($A53-2022)</f>
        <v>49620461.115483128</v>
      </c>
      <c r="T53" s="38">
        <f>'Total Cost'!R53/(1+Assumptions!$D$49)^($A53-2022)</f>
        <v>34188582.53287112</v>
      </c>
      <c r="U53" s="38">
        <f>'Total Cost'!S53/(1+Assumptions!$D$49)^($A53-2022)</f>
        <v>19323418.628332928</v>
      </c>
      <c r="V53" s="84">
        <f t="shared" si="5"/>
        <v>110495859.5914858</v>
      </c>
      <c r="W53" s="84">
        <f t="shared" si="0"/>
        <v>196554622.17504203</v>
      </c>
      <c r="X53" s="84">
        <f t="shared" si="1"/>
        <v>145693966.05687675</v>
      </c>
      <c r="Y53" s="84">
        <f t="shared" si="2"/>
        <v>51673883.66620934</v>
      </c>
      <c r="Z53" s="84">
        <f t="shared" si="3"/>
        <v>35932955.955764972</v>
      </c>
      <c r="AA53" s="84">
        <f t="shared" si="4"/>
        <v>20281984.25068368</v>
      </c>
    </row>
    <row r="54" spans="1:27" x14ac:dyDescent="0.35">
      <c r="A54">
        <v>2073</v>
      </c>
      <c r="B54">
        <v>2070</v>
      </c>
      <c r="C54">
        <f>'[2]Total Frequency Model'!L54</f>
        <v>1.7496225284601556</v>
      </c>
      <c r="D54" s="36">
        <f>'Total Cost'!B54/(1+Assumptions!$D$49)^($A54-2022)</f>
        <v>1619301.553532589</v>
      </c>
      <c r="E54" s="36">
        <f>'Total Cost'!C54/(1+Assumptions!$D$49)^($A54-2022)</f>
        <v>2077476.0241057633</v>
      </c>
      <c r="F54" s="36">
        <f>'Total Cost'!D54/(1+Assumptions!$D$49)^($A54-2022)</f>
        <v>2190450.5510964091</v>
      </c>
      <c r="G54" s="36">
        <f>'Total Cost'!E54/(1+Assumptions!$D$49)^($A54-2022)</f>
        <v>1440425.2191307333</v>
      </c>
      <c r="H54" s="36">
        <f>'Total Cost'!F54/(1+Assumptions!$D$49)^($A54-2022)</f>
        <v>1198785.258622963</v>
      </c>
      <c r="I54" s="36">
        <f>'Total Cost'!G54/(1+Assumptions!$D$49)^($A54-2022)</f>
        <v>718643.51891271886</v>
      </c>
      <c r="J54" s="37">
        <f>'Total Cost'!H54/(1+Assumptions!$D$49)^($A54-2022)</f>
        <v>1076437.8612190969</v>
      </c>
      <c r="K54" s="37">
        <f>'Total Cost'!I54/(1+Assumptions!$D$49)^($A54-2022)</f>
        <v>1145923.9965965815</v>
      </c>
      <c r="L54" s="37">
        <f>'Total Cost'!J54/(1+Assumptions!$D$49)^($A54-2022)</f>
        <v>724258.08415188699</v>
      </c>
      <c r="M54" s="37">
        <f>'Total Cost'!K54/(1+Assumptions!$D$49)^($A54-2022)</f>
        <v>537264.35106523789</v>
      </c>
      <c r="N54" s="37">
        <f>'Total Cost'!L54/(1+Assumptions!$D$49)^($A54-2022)</f>
        <v>480696.03728886339</v>
      </c>
      <c r="O54" s="37">
        <f>'Total Cost'!M54/(1+Assumptions!$D$49)^($A54-2022)</f>
        <v>205584.13412872411</v>
      </c>
      <c r="P54" s="38">
        <f>'Total Cost'!N54/(1+Assumptions!$D$49)^($A54-2022)</f>
        <v>102893494.96672602</v>
      </c>
      <c r="Q54" s="38">
        <f>'Total Cost'!O54/(1+Assumptions!$D$49)^($A54-2022)</f>
        <v>184604540.92554379</v>
      </c>
      <c r="R54" s="38">
        <f>'Total Cost'!P54/(1+Assumptions!$D$49)^($A54-2022)</f>
        <v>136327374.91486335</v>
      </c>
      <c r="S54" s="38">
        <f>'Total Cost'!Q54/(1+Assumptions!$D$49)^($A54-2022)</f>
        <v>47425045.40974877</v>
      </c>
      <c r="T54" s="38">
        <f>'Total Cost'!R54/(1+Assumptions!$D$49)^($A54-2022)</f>
        <v>32673334.897348866</v>
      </c>
      <c r="U54" s="38">
        <f>'Total Cost'!S54/(1+Assumptions!$D$49)^($A54-2022)</f>
        <v>18465967.728825256</v>
      </c>
      <c r="V54" s="84">
        <f t="shared" si="5"/>
        <v>105589234.38147771</v>
      </c>
      <c r="W54" s="84">
        <f t="shared" si="0"/>
        <v>187827940.94624612</v>
      </c>
      <c r="X54" s="84">
        <f t="shared" si="1"/>
        <v>139242083.55011165</v>
      </c>
      <c r="Y54" s="84">
        <f t="shared" si="2"/>
        <v>49402734.979944743</v>
      </c>
      <c r="Z54" s="84">
        <f t="shared" si="3"/>
        <v>34352816.193260692</v>
      </c>
      <c r="AA54" s="84">
        <f t="shared" si="4"/>
        <v>19390195.381866701</v>
      </c>
    </row>
    <row r="55" spans="1:27" x14ac:dyDescent="0.35">
      <c r="A55">
        <v>2074</v>
      </c>
      <c r="B55">
        <v>2070</v>
      </c>
      <c r="C55">
        <f>'[2]Total Frequency Model'!L55</f>
        <v>1.7496225284601556</v>
      </c>
      <c r="D55" s="36">
        <f>'Total Cost'!B55/(1+Assumptions!$D$49)^($A55-2022)</f>
        <v>1569149.7158835307</v>
      </c>
      <c r="E55" s="36">
        <f>'Total Cost'!C55/(1+Assumptions!$D$49)^($A55-2022)</f>
        <v>2013133.9378195682</v>
      </c>
      <c r="F55" s="36">
        <f>'Total Cost'!D55/(1+Assumptions!$D$49)^($A55-2022)</f>
        <v>2122609.4993928378</v>
      </c>
      <c r="G55" s="36">
        <f>'Total Cost'!E55/(1+Assumptions!$D$49)^($A55-2022)</f>
        <v>1395813.4100591871</v>
      </c>
      <c r="H55" s="36">
        <f>'Total Cost'!F55/(1+Assumptions!$D$49)^($A55-2022)</f>
        <v>1161657.3478052493</v>
      </c>
      <c r="I55" s="36">
        <f>'Total Cost'!G55/(1+Assumptions!$D$49)^($A55-2022)</f>
        <v>696386.21111885377</v>
      </c>
      <c r="J55" s="37">
        <f>'Total Cost'!H55/(1+Assumptions!$D$49)^($A55-2022)</f>
        <v>1019994.2171125549</v>
      </c>
      <c r="K55" s="37">
        <f>'Total Cost'!I55/(1+Assumptions!$D$49)^($A55-2022)</f>
        <v>1085844.2916906232</v>
      </c>
      <c r="L55" s="37">
        <f>'Total Cost'!J55/(1+Assumptions!$D$49)^($A55-2022)</f>
        <v>686292.72296699835</v>
      </c>
      <c r="M55" s="37">
        <f>'Total Cost'!K55/(1+Assumptions!$D$49)^($A55-2022)</f>
        <v>509124.89297175477</v>
      </c>
      <c r="N55" s="37">
        <f>'Total Cost'!L55/(1+Assumptions!$D$49)^($A55-2022)</f>
        <v>455511.38187394792</v>
      </c>
      <c r="O55" s="37">
        <f>'Total Cost'!M55/(1+Assumptions!$D$49)^($A55-2022)</f>
        <v>194810.81355359868</v>
      </c>
      <c r="P55" s="38">
        <f>'Total Cost'!N55/(1+Assumptions!$D$49)^($A55-2022)</f>
        <v>98312060.319382295</v>
      </c>
      <c r="Q55" s="38">
        <f>'Total Cost'!O55/(1+Assumptions!$D$49)^($A55-2022)</f>
        <v>176390829.52566606</v>
      </c>
      <c r="R55" s="38">
        <f>'Total Cost'!P55/(1+Assumptions!$D$49)^($A55-2022)</f>
        <v>130267963.0328818</v>
      </c>
      <c r="S55" s="38">
        <f>'Total Cost'!Q55/(1+Assumptions!$D$49)^($A55-2022)</f>
        <v>45326977.870583847</v>
      </c>
      <c r="T55" s="38">
        <f>'Total Cost'!R55/(1+Assumptions!$D$49)^($A55-2022)</f>
        <v>31225380.543998145</v>
      </c>
      <c r="U55" s="38">
        <f>'Total Cost'!S55/(1+Assumptions!$D$49)^($A55-2022)</f>
        <v>17646638.346257083</v>
      </c>
      <c r="V55" s="84">
        <f t="shared" si="5"/>
        <v>100901204.25237837</v>
      </c>
      <c r="W55" s="84">
        <f t="shared" si="0"/>
        <v>179489807.75517625</v>
      </c>
      <c r="X55" s="84">
        <f t="shared" si="1"/>
        <v>133076865.25524163</v>
      </c>
      <c r="Y55" s="84">
        <f t="shared" si="2"/>
        <v>47231916.173614793</v>
      </c>
      <c r="Z55" s="84">
        <f t="shared" si="3"/>
        <v>32842549.273677342</v>
      </c>
      <c r="AA55" s="84">
        <f t="shared" si="4"/>
        <v>18537835.370929535</v>
      </c>
    </row>
    <row r="56" spans="1:27" x14ac:dyDescent="0.35">
      <c r="A56">
        <v>2075</v>
      </c>
      <c r="B56">
        <v>2070</v>
      </c>
      <c r="C56">
        <f>'[2]Total Frequency Model'!L56</f>
        <v>1.7496225284601556</v>
      </c>
      <c r="D56" s="36">
        <f>'Total Cost'!B56/(1+Assumptions!$D$49)^($A56-2022)</f>
        <v>1520551.1447116707</v>
      </c>
      <c r="E56" s="36">
        <f>'Total Cost'!C56/(1+Assumptions!$D$49)^($A56-2022)</f>
        <v>1950784.6081378406</v>
      </c>
      <c r="F56" s="36">
        <f>'Total Cost'!D56/(1+Assumptions!$D$49)^($A56-2022)</f>
        <v>2056869.5717223762</v>
      </c>
      <c r="G56" s="36">
        <f>'Total Cost'!E56/(1+Assumptions!$D$49)^($A56-2022)</f>
        <v>1352583.2857028234</v>
      </c>
      <c r="H56" s="36">
        <f>'Total Cost'!F56/(1+Assumptions!$D$49)^($A56-2022)</f>
        <v>1125679.3358136786</v>
      </c>
      <c r="I56" s="36">
        <f>'Total Cost'!G56/(1+Assumptions!$D$49)^($A56-2022)</f>
        <v>674818.24057940417</v>
      </c>
      <c r="J56" s="37">
        <f>'Total Cost'!H56/(1+Assumptions!$D$49)^($A56-2022)</f>
        <v>966510.90020088712</v>
      </c>
      <c r="K56" s="37">
        <f>'Total Cost'!I56/(1+Assumptions!$D$49)^($A56-2022)</f>
        <v>1028915.2642659611</v>
      </c>
      <c r="L56" s="37">
        <f>'Total Cost'!J56/(1+Assumptions!$D$49)^($A56-2022)</f>
        <v>650318.00725744129</v>
      </c>
      <c r="M56" s="37">
        <f>'Total Cost'!K56/(1+Assumptions!$D$49)^($A56-2022)</f>
        <v>482459.7594233047</v>
      </c>
      <c r="N56" s="37">
        <f>'Total Cost'!L56/(1+Assumptions!$D$49)^($A56-2022)</f>
        <v>431646.61459573591</v>
      </c>
      <c r="O56" s="37">
        <f>'Total Cost'!M56/(1+Assumptions!$D$49)^($A56-2022)</f>
        <v>184602.21607498568</v>
      </c>
      <c r="P56" s="38">
        <f>'Total Cost'!N56/(1+Assumptions!$D$49)^($A56-2022)</f>
        <v>93934941.750769556</v>
      </c>
      <c r="Q56" s="38">
        <f>'Total Cost'!O56/(1+Assumptions!$D$49)^($A56-2022)</f>
        <v>168543181.44000891</v>
      </c>
      <c r="R56" s="38">
        <f>'Total Cost'!P56/(1+Assumptions!$D$49)^($A56-2022)</f>
        <v>124478351.6221126</v>
      </c>
      <c r="S56" s="38">
        <f>'Total Cost'!Q56/(1+Assumptions!$D$49)^($A56-2022)</f>
        <v>43321933.314186566</v>
      </c>
      <c r="T56" s="38">
        <f>'Total Cost'!R56/(1+Assumptions!$D$49)^($A56-2022)</f>
        <v>29841725.415465318</v>
      </c>
      <c r="U56" s="38">
        <f>'Total Cost'!S56/(1+Assumptions!$D$49)^($A56-2022)</f>
        <v>16863732.688169528</v>
      </c>
      <c r="V56" s="84">
        <f t="shared" si="5"/>
        <v>96422003.795682117</v>
      </c>
      <c r="W56" s="84">
        <f t="shared" si="0"/>
        <v>171522881.31241271</v>
      </c>
      <c r="X56" s="84">
        <f t="shared" si="1"/>
        <v>127185539.20109242</v>
      </c>
      <c r="Y56" s="84">
        <f t="shared" si="2"/>
        <v>45156976.359312691</v>
      </c>
      <c r="Z56" s="84">
        <f t="shared" si="3"/>
        <v>31399051.365874734</v>
      </c>
      <c r="AA56" s="84">
        <f t="shared" si="4"/>
        <v>17723153.144823916</v>
      </c>
    </row>
    <row r="57" spans="1:27" x14ac:dyDescent="0.35">
      <c r="A57">
        <v>2076</v>
      </c>
      <c r="B57">
        <v>2070</v>
      </c>
      <c r="C57">
        <f>'[2]Total Frequency Model'!L57</f>
        <v>1.7496225284601556</v>
      </c>
      <c r="D57" s="36">
        <f>'Total Cost'!B57/(1+Assumptions!$D$49)^($A57-2022)</f>
        <v>1473457.7333700289</v>
      </c>
      <c r="E57" s="36">
        <f>'Total Cost'!C57/(1+Assumptions!$D$49)^($A57-2022)</f>
        <v>1890366.3168429441</v>
      </c>
      <c r="F57" s="36">
        <f>'Total Cost'!D57/(1+Assumptions!$D$49)^($A57-2022)</f>
        <v>1993165.6935896901</v>
      </c>
      <c r="G57" s="36">
        <f>'Total Cost'!E57/(1+Assumptions!$D$49)^($A57-2022)</f>
        <v>1310692.0535210141</v>
      </c>
      <c r="H57" s="36">
        <f>'Total Cost'!F57/(1+Assumptions!$D$49)^($A57-2022)</f>
        <v>1090815.6088126958</v>
      </c>
      <c r="I57" s="36">
        <f>'Total Cost'!G57/(1+Assumptions!$D$49)^($A57-2022)</f>
        <v>653918.25763902452</v>
      </c>
      <c r="J57" s="37">
        <f>'Total Cost'!H57/(1+Assumptions!$D$49)^($A57-2022)</f>
        <v>915832.61717078753</v>
      </c>
      <c r="K57" s="37">
        <f>'Total Cost'!I57/(1+Assumptions!$D$49)^($A57-2022)</f>
        <v>974971.65212971065</v>
      </c>
      <c r="L57" s="37">
        <f>'Total Cost'!J57/(1+Assumptions!$D$49)^($A57-2022)</f>
        <v>616229.53691885306</v>
      </c>
      <c r="M57" s="37">
        <f>'Total Cost'!K57/(1+Assumptions!$D$49)^($A57-2022)</f>
        <v>457191.68149148504</v>
      </c>
      <c r="N57" s="37">
        <f>'Total Cost'!L57/(1+Assumptions!$D$49)^($A57-2022)</f>
        <v>409032.54279815254</v>
      </c>
      <c r="O57" s="37">
        <f>'Total Cost'!M57/(1+Assumptions!$D$49)^($A57-2022)</f>
        <v>174928.73195493236</v>
      </c>
      <c r="P57" s="38">
        <f>'Total Cost'!N57/(1+Assumptions!$D$49)^($A57-2022)</f>
        <v>89753014.537723854</v>
      </c>
      <c r="Q57" s="38">
        <f>'Total Cost'!O57/(1+Assumptions!$D$49)^($A57-2022)</f>
        <v>161045257.91904289</v>
      </c>
      <c r="R57" s="38">
        <f>'Total Cost'!P57/(1+Assumptions!$D$49)^($A57-2022)</f>
        <v>118946508.55177367</v>
      </c>
      <c r="S57" s="38">
        <f>'Total Cost'!Q57/(1+Assumptions!$D$49)^($A57-2022)</f>
        <v>41405779.071100846</v>
      </c>
      <c r="T57" s="38">
        <f>'Total Cost'!R57/(1+Assumptions!$D$49)^($A57-2022)</f>
        <v>28519508.889195222</v>
      </c>
      <c r="U57" s="38">
        <f>'Total Cost'!S57/(1+Assumptions!$D$49)^($A57-2022)</f>
        <v>16115628.693531565</v>
      </c>
      <c r="V57" s="84">
        <f t="shared" si="5"/>
        <v>92142304.888264671</v>
      </c>
      <c r="W57" s="84">
        <f t="shared" si="0"/>
        <v>163910595.88801554</v>
      </c>
      <c r="X57" s="84">
        <f t="shared" si="1"/>
        <v>121555903.7822822</v>
      </c>
      <c r="Y57" s="84">
        <f t="shared" si="2"/>
        <v>43173662.806113347</v>
      </c>
      <c r="Z57" s="84">
        <f t="shared" si="3"/>
        <v>30019357.04080607</v>
      </c>
      <c r="AA57" s="84">
        <f t="shared" si="4"/>
        <v>16944475.683125522</v>
      </c>
    </row>
    <row r="58" spans="1:27" x14ac:dyDescent="0.35">
      <c r="A58">
        <v>2077</v>
      </c>
      <c r="B58">
        <v>2070</v>
      </c>
      <c r="C58">
        <f>'[2]Total Frequency Model'!L58</f>
        <v>1.7496225284601556</v>
      </c>
      <c r="D58" s="36">
        <f>'Total Cost'!B58/(1+Assumptions!$D$49)^($A58-2022)</f>
        <v>1427822.8651359347</v>
      </c>
      <c r="E58" s="36">
        <f>'Total Cost'!C58/(1+Assumptions!$D$49)^($A58-2022)</f>
        <v>1831819.2572092803</v>
      </c>
      <c r="F58" s="36">
        <f>'Total Cost'!D58/(1+Assumptions!$D$49)^($A58-2022)</f>
        <v>1931434.8059396944</v>
      </c>
      <c r="G58" s="36">
        <f>'Total Cost'!E58/(1+Assumptions!$D$49)^($A58-2022)</f>
        <v>1270098.2463127791</v>
      </c>
      <c r="H58" s="36">
        <f>'Total Cost'!F58/(1+Assumptions!$D$49)^($A58-2022)</f>
        <v>1057031.6559727266</v>
      </c>
      <c r="I58" s="36">
        <f>'Total Cost'!G58/(1+Assumptions!$D$49)^($A58-2022)</f>
        <v>633665.57386846712</v>
      </c>
      <c r="J58" s="37">
        <f>'Total Cost'!H58/(1+Assumptions!$D$49)^($A58-2022)</f>
        <v>867812.22259556944</v>
      </c>
      <c r="K58" s="37">
        <f>'Total Cost'!I58/(1+Assumptions!$D$49)^($A58-2022)</f>
        <v>923856.86324234016</v>
      </c>
      <c r="L58" s="37">
        <f>'Total Cost'!J58/(1+Assumptions!$D$49)^($A58-2022)</f>
        <v>583928.38828453748</v>
      </c>
      <c r="M58" s="37">
        <f>'Total Cost'!K58/(1+Assumptions!$D$49)^($A58-2022)</f>
        <v>433247.4410157142</v>
      </c>
      <c r="N58" s="37">
        <f>'Total Cost'!L58/(1+Assumptions!$D$49)^($A58-2022)</f>
        <v>387603.60203268623</v>
      </c>
      <c r="O58" s="37">
        <f>'Total Cost'!M58/(1+Assumptions!$D$49)^($A58-2022)</f>
        <v>165762.30432500748</v>
      </c>
      <c r="P58" s="38">
        <f>'Total Cost'!N58/(1+Assumptions!$D$49)^($A58-2022)</f>
        <v>85757561.982693031</v>
      </c>
      <c r="Q58" s="38">
        <f>'Total Cost'!O58/(1+Assumptions!$D$49)^($A58-2022)</f>
        <v>153881450.44253117</v>
      </c>
      <c r="R58" s="38">
        <f>'Total Cost'!P58/(1+Assumptions!$D$49)^($A58-2022)</f>
        <v>113660939.04276673</v>
      </c>
      <c r="S58" s="38">
        <f>'Total Cost'!Q58/(1+Assumptions!$D$49)^($A58-2022)</f>
        <v>39574566.40349634</v>
      </c>
      <c r="T58" s="38">
        <f>'Total Cost'!R58/(1+Assumptions!$D$49)^($A58-2022)</f>
        <v>27255997.821841866</v>
      </c>
      <c r="U58" s="38">
        <f>'Total Cost'!S58/(1+Assumptions!$D$49)^($A58-2022)</f>
        <v>15400776.649956059</v>
      </c>
      <c r="V58" s="84">
        <f t="shared" si="5"/>
        <v>88053197.070424542</v>
      </c>
      <c r="W58" s="84">
        <f t="shared" si="0"/>
        <v>156637126.5629828</v>
      </c>
      <c r="X58" s="84">
        <f t="shared" si="1"/>
        <v>116176302.23699097</v>
      </c>
      <c r="Y58" s="84">
        <f t="shared" si="2"/>
        <v>41277912.090824835</v>
      </c>
      <c r="Z58" s="84">
        <f t="shared" si="3"/>
        <v>28700633.07984728</v>
      </c>
      <c r="AA58" s="84">
        <f t="shared" si="4"/>
        <v>16200204.528149534</v>
      </c>
    </row>
    <row r="59" spans="1:27" x14ac:dyDescent="0.35">
      <c r="A59">
        <v>2078</v>
      </c>
      <c r="B59">
        <v>2070</v>
      </c>
      <c r="C59">
        <f>'[2]Total Frequency Model'!L59</f>
        <v>1.7496225284601556</v>
      </c>
      <c r="D59" s="36">
        <f>'Total Cost'!B59/(1+Assumptions!$D$49)^($A59-2022)</f>
        <v>1383601.3670661682</v>
      </c>
      <c r="E59" s="36">
        <f>'Total Cost'!C59/(1+Assumptions!$D$49)^($A59-2022)</f>
        <v>1775085.4748019446</v>
      </c>
      <c r="F59" s="36">
        <f>'Total Cost'!D59/(1+Assumptions!$D$49)^($A59-2022)</f>
        <v>1871615.8027367934</v>
      </c>
      <c r="G59" s="36">
        <f>'Total Cost'!E59/(1+Assumptions!$D$49)^($A59-2022)</f>
        <v>1230761.6811693241</v>
      </c>
      <c r="H59" s="36">
        <f>'Total Cost'!F59/(1+Assumptions!$D$49)^($A59-2022)</f>
        <v>1024294.0353086749</v>
      </c>
      <c r="I59" s="36">
        <f>'Total Cost'!G59/(1+Assumptions!$D$49)^($A59-2022)</f>
        <v>614040.14158556703</v>
      </c>
      <c r="J59" s="37">
        <f>'Total Cost'!H59/(1+Assumptions!$D$49)^($A59-2022)</f>
        <v>822310.29136428866</v>
      </c>
      <c r="K59" s="37">
        <f>'Total Cost'!I59/(1+Assumptions!$D$49)^($A59-2022)</f>
        <v>875422.52077672072</v>
      </c>
      <c r="L59" s="37">
        <f>'Total Cost'!J59/(1+Assumptions!$D$49)^($A59-2022)</f>
        <v>553320.82679862785</v>
      </c>
      <c r="M59" s="37">
        <f>'Total Cost'!K59/(1+Assumptions!$D$49)^($A59-2022)</f>
        <v>410557.6581917085</v>
      </c>
      <c r="N59" s="37">
        <f>'Total Cost'!L59/(1+Assumptions!$D$49)^($A59-2022)</f>
        <v>367297.6657656529</v>
      </c>
      <c r="O59" s="37">
        <f>'Total Cost'!M59/(1+Assumptions!$D$49)^($A59-2022)</f>
        <v>157076.34772970492</v>
      </c>
      <c r="P59" s="38">
        <f>'Total Cost'!N59/(1+Assumptions!$D$49)^($A59-2022)</f>
        <v>81940257.147633031</v>
      </c>
      <c r="Q59" s="38">
        <f>'Total Cost'!O59/(1+Assumptions!$D$49)^($A59-2022)</f>
        <v>147036848.04455304</v>
      </c>
      <c r="R59" s="38">
        <f>'Total Cost'!P59/(1+Assumptions!$D$49)^($A59-2022)</f>
        <v>108610661.63924849</v>
      </c>
      <c r="S59" s="38">
        <f>'Total Cost'!Q59/(1+Assumptions!$D$49)^($A59-2022)</f>
        <v>37824522.305641554</v>
      </c>
      <c r="T59" s="38">
        <f>'Total Cost'!R59/(1+Assumptions!$D$49)^($A59-2022)</f>
        <v>26048580.859849017</v>
      </c>
      <c r="U59" s="38">
        <f>'Total Cost'!S59/(1+Assumptions!$D$49)^($A59-2022)</f>
        <v>14717695.962207243</v>
      </c>
      <c r="V59" s="84">
        <f t="shared" si="5"/>
        <v>84146168.806063488</v>
      </c>
      <c r="W59" s="84">
        <f t="shared" si="0"/>
        <v>149687356.04013172</v>
      </c>
      <c r="X59" s="84">
        <f t="shared" si="1"/>
        <v>111035598.26878391</v>
      </c>
      <c r="Y59" s="84">
        <f t="shared" si="2"/>
        <v>39465841.645002589</v>
      </c>
      <c r="Z59" s="84">
        <f t="shared" si="3"/>
        <v>27440172.560923345</v>
      </c>
      <c r="AA59" s="84">
        <f t="shared" si="4"/>
        <v>15488812.451522514</v>
      </c>
    </row>
    <row r="60" spans="1:27" x14ac:dyDescent="0.35">
      <c r="A60">
        <v>2079</v>
      </c>
      <c r="B60">
        <v>2070</v>
      </c>
      <c r="C60">
        <f>'[2]Total Frequency Model'!L60</f>
        <v>1.7496225284601556</v>
      </c>
      <c r="D60" s="36">
        <f>'Total Cost'!B60/(1+Assumptions!$D$49)^($A60-2022)</f>
        <v>1340749.4652812665</v>
      </c>
      <c r="E60" s="36">
        <f>'Total Cost'!C60/(1+Assumptions!$D$49)^($A60-2022)</f>
        <v>1720108.8101089115</v>
      </c>
      <c r="F60" s="36">
        <f>'Total Cost'!D60/(1+Assumptions!$D$49)^($A60-2022)</f>
        <v>1813649.4704773719</v>
      </c>
      <c r="G60" s="36">
        <f>'Total Cost'!E60/(1+Assumptions!$D$49)^($A60-2022)</f>
        <v>1192643.4196978707</v>
      </c>
      <c r="H60" s="36">
        <f>'Total Cost'!F60/(1+Assumptions!$D$49)^($A60-2022)</f>
        <v>992570.34057644138</v>
      </c>
      <c r="I60" s="36">
        <f>'Total Cost'!G60/(1+Assumptions!$D$49)^($A60-2022)</f>
        <v>595022.53401048458</v>
      </c>
      <c r="J60" s="37">
        <f>'Total Cost'!H60/(1+Assumptions!$D$49)^($A60-2022)</f>
        <v>779194.71355148079</v>
      </c>
      <c r="K60" s="37">
        <f>'Total Cost'!I60/(1+Assumptions!$D$49)^($A60-2022)</f>
        <v>829528.03205256024</v>
      </c>
      <c r="L60" s="37">
        <f>'Total Cost'!J60/(1+Assumptions!$D$49)^($A60-2022)</f>
        <v>524318.03476665425</v>
      </c>
      <c r="M60" s="37">
        <f>'Total Cost'!K60/(1+Assumptions!$D$49)^($A60-2022)</f>
        <v>389056.59030074783</v>
      </c>
      <c r="N60" s="37">
        <f>'Total Cost'!L60/(1+Assumptions!$D$49)^($A60-2022)</f>
        <v>348055.86506797734</v>
      </c>
      <c r="O60" s="37">
        <f>'Total Cost'!M60/(1+Assumptions!$D$49)^($A60-2022)</f>
        <v>148845.67094349791</v>
      </c>
      <c r="P60" s="38">
        <f>'Total Cost'!N60/(1+Assumptions!$D$49)^($A60-2022)</f>
        <v>78293145.406445995</v>
      </c>
      <c r="Q60" s="38">
        <f>'Total Cost'!O60/(1+Assumptions!$D$49)^($A60-2022)</f>
        <v>140497206.10215402</v>
      </c>
      <c r="R60" s="38">
        <f>'Total Cost'!P60/(1+Assumptions!$D$49)^($A60-2022)</f>
        <v>103785185.25588134</v>
      </c>
      <c r="S60" s="38">
        <f>'Total Cost'!Q60/(1+Assumptions!$D$49)^($A60-2022)</f>
        <v>36152041.670439027</v>
      </c>
      <c r="T60" s="38">
        <f>'Total Cost'!R60/(1+Assumptions!$D$49)^($A60-2022)</f>
        <v>24894763.004290774</v>
      </c>
      <c r="U60" s="38">
        <f>'Total Cost'!S60/(1+Assumptions!$D$49)^($A60-2022)</f>
        <v>14064972.065225663</v>
      </c>
      <c r="V60" s="84">
        <f t="shared" si="5"/>
        <v>80413089.585278749</v>
      </c>
      <c r="W60" s="84">
        <f t="shared" si="0"/>
        <v>143046842.94431549</v>
      </c>
      <c r="X60" s="84">
        <f t="shared" si="1"/>
        <v>106123152.76112537</v>
      </c>
      <c r="Y60" s="84">
        <f t="shared" si="2"/>
        <v>37733741.680437647</v>
      </c>
      <c r="Z60" s="84">
        <f t="shared" si="3"/>
        <v>26235389.209935192</v>
      </c>
      <c r="AA60" s="84">
        <f t="shared" si="4"/>
        <v>14808840.270179644</v>
      </c>
    </row>
    <row r="61" spans="1:27" x14ac:dyDescent="0.35">
      <c r="A61">
        <v>2080</v>
      </c>
      <c r="B61">
        <v>2080</v>
      </c>
      <c r="C61">
        <f>'[2]Total Frequency Model'!L61</f>
        <v>2.0168244457759137</v>
      </c>
      <c r="D61" s="36">
        <f>'Total Cost'!B61/(1+Assumptions!$D$49)^($A61-2022)</f>
        <v>1261260.5295384082</v>
      </c>
      <c r="E61" s="36">
        <f>'Total Cost'!C61/(1+Assumptions!$D$49)^($A61-2022)</f>
        <v>1618128.8189039268</v>
      </c>
      <c r="F61" s="36">
        <f>'Total Cost'!D61/(1+Assumptions!$D$49)^($A61-2022)</f>
        <v>1706123.7395693972</v>
      </c>
      <c r="G61" s="36">
        <f>'Total Cost'!E61/(1+Assumptions!$D$49)^($A61-2022)</f>
        <v>1121935.2384847468</v>
      </c>
      <c r="H61" s="36">
        <f>'Total Cost'!F61/(1+Assumptions!$D$49)^($A61-2022)</f>
        <v>933723.88039471291</v>
      </c>
      <c r="I61" s="36">
        <f>'Total Cost'!G61/(1+Assumptions!$D$49)^($A61-2022)</f>
        <v>559745.46756646398</v>
      </c>
      <c r="J61" s="37">
        <f>'Total Cost'!H61/(1+Assumptions!$D$49)^($A61-2022)</f>
        <v>716765.5150190643</v>
      </c>
      <c r="K61" s="37">
        <f>'Total Cost'!I61/(1+Assumptions!$D$49)^($A61-2022)</f>
        <v>763071.56261143344</v>
      </c>
      <c r="L61" s="37">
        <f>'Total Cost'!J61/(1+Assumptions!$D$49)^($A61-2022)</f>
        <v>482317.97891616274</v>
      </c>
      <c r="M61" s="37">
        <f>'Total Cost'!K61/(1+Assumptions!$D$49)^($A61-2022)</f>
        <v>357908.80917636916</v>
      </c>
      <c r="N61" s="37">
        <f>'Total Cost'!L61/(1+Assumptions!$D$49)^($A61-2022)</f>
        <v>320184.78708995442</v>
      </c>
      <c r="O61" s="37">
        <f>'Total Cost'!M61/(1+Assumptions!$D$49)^($A61-2022)</f>
        <v>136924.93399523009</v>
      </c>
      <c r="P61" s="38">
        <f>'Total Cost'!N61/(1+Assumptions!$D$49)^($A61-2022)</f>
        <v>72622669.860932678</v>
      </c>
      <c r="Q61" s="38">
        <f>'Total Cost'!O61/(1+Assumptions!$D$49)^($A61-2022)</f>
        <v>130326073.78569996</v>
      </c>
      <c r="R61" s="38">
        <f>'Total Cost'!P61/(1+Assumptions!$D$49)^($A61-2022)</f>
        <v>96276542.695360497</v>
      </c>
      <c r="S61" s="38">
        <f>'Total Cost'!Q61/(1+Assumptions!$D$49)^($A61-2022)</f>
        <v>33543998.272655074</v>
      </c>
      <c r="T61" s="38">
        <f>'Total Cost'!R61/(1+Assumptions!$D$49)^($A61-2022)</f>
        <v>23096937.648111146</v>
      </c>
      <c r="U61" s="38">
        <f>'Total Cost'!S61/(1+Assumptions!$D$49)^($A61-2022)</f>
        <v>13048491.098207116</v>
      </c>
      <c r="V61" s="84">
        <f t="shared" si="5"/>
        <v>74600695.905490145</v>
      </c>
      <c r="W61" s="84">
        <f t="shared" si="0"/>
        <v>132707274.16721532</v>
      </c>
      <c r="X61" s="84">
        <f t="shared" si="1"/>
        <v>98464984.413846061</v>
      </c>
      <c r="Y61" s="84">
        <f t="shared" si="2"/>
        <v>35023842.320316188</v>
      </c>
      <c r="Z61" s="84">
        <f t="shared" si="3"/>
        <v>24350846.315595813</v>
      </c>
      <c r="AA61" s="84">
        <f t="shared" si="4"/>
        <v>13745161.49976881</v>
      </c>
    </row>
    <row r="62" spans="1:27" x14ac:dyDescent="0.35">
      <c r="A62">
        <v>2081</v>
      </c>
      <c r="B62">
        <v>2080</v>
      </c>
      <c r="C62">
        <f>'[2]Total Frequency Model'!L62</f>
        <v>2.0168244457759137</v>
      </c>
      <c r="D62" s="36">
        <f>'Total Cost'!B62/(1+Assumptions!$D$49)^($A62-2022)</f>
        <v>1222197.6797729752</v>
      </c>
      <c r="E62" s="36">
        <f>'Total Cost'!C62/(1+Assumptions!$D$49)^($A62-2022)</f>
        <v>1568013.3023443981</v>
      </c>
      <c r="F62" s="36">
        <f>'Total Cost'!D62/(1+Assumptions!$D$49)^($A62-2022)</f>
        <v>1653282.9079099547</v>
      </c>
      <c r="G62" s="36">
        <f>'Total Cost'!E62/(1+Assumptions!$D$49)^($A62-2022)</f>
        <v>1087187.4709608441</v>
      </c>
      <c r="H62" s="36">
        <f>'Total Cost'!F62/(1+Assumptions!$D$49)^($A62-2022)</f>
        <v>904805.25905673718</v>
      </c>
      <c r="I62" s="36">
        <f>'Total Cost'!G62/(1+Assumptions!$D$49)^($A62-2022)</f>
        <v>542409.43540312268</v>
      </c>
      <c r="J62" s="37">
        <f>'Total Cost'!H62/(1+Assumptions!$D$49)^($A62-2022)</f>
        <v>679184.86153691343</v>
      </c>
      <c r="K62" s="37">
        <f>'Total Cost'!I62/(1+Assumptions!$D$49)^($A62-2022)</f>
        <v>723068.22807301092</v>
      </c>
      <c r="L62" s="37">
        <f>'Total Cost'!J62/(1+Assumptions!$D$49)^($A62-2022)</f>
        <v>457037.6084402352</v>
      </c>
      <c r="M62" s="37">
        <f>'Total Cost'!K62/(1+Assumptions!$D$49)^($A62-2022)</f>
        <v>339165.71880314633</v>
      </c>
      <c r="N62" s="37">
        <f>'Total Cost'!L62/(1+Assumptions!$D$49)^($A62-2022)</f>
        <v>303411.70910735591</v>
      </c>
      <c r="O62" s="37">
        <f>'Total Cost'!M62/(1+Assumptions!$D$49)^($A62-2022)</f>
        <v>129750.41286254932</v>
      </c>
      <c r="P62" s="38">
        <f>'Total Cost'!N62/(1+Assumptions!$D$49)^($A62-2022)</f>
        <v>69390768.032379657</v>
      </c>
      <c r="Q62" s="38">
        <f>'Total Cost'!O62/(1+Assumptions!$D$49)^($A62-2022)</f>
        <v>124530582.06812745</v>
      </c>
      <c r="R62" s="38">
        <f>'Total Cost'!P62/(1+Assumptions!$D$49)^($A62-2022)</f>
        <v>91999779.423914254</v>
      </c>
      <c r="S62" s="38">
        <f>'Total Cost'!Q62/(1+Assumptions!$D$49)^($A62-2022)</f>
        <v>32061099.327127703</v>
      </c>
      <c r="T62" s="38">
        <f>'Total Cost'!R62/(1+Assumptions!$D$49)^($A62-2022)</f>
        <v>22074061.489279706</v>
      </c>
      <c r="U62" s="38">
        <f>'Total Cost'!S62/(1+Assumptions!$D$49)^($A62-2022)</f>
        <v>12469902.243959321</v>
      </c>
      <c r="V62" s="84">
        <f t="shared" si="5"/>
        <v>71292150.57368955</v>
      </c>
      <c r="W62" s="84">
        <f t="shared" si="0"/>
        <v>126821663.59854487</v>
      </c>
      <c r="X62" s="84">
        <f t="shared" si="1"/>
        <v>94110099.940264449</v>
      </c>
      <c r="Y62" s="84">
        <f t="shared" si="2"/>
        <v>33487452.516891692</v>
      </c>
      <c r="Z62" s="84">
        <f t="shared" si="3"/>
        <v>23282278.4574438</v>
      </c>
      <c r="AA62" s="84">
        <f t="shared" si="4"/>
        <v>13142062.092224993</v>
      </c>
    </row>
    <row r="63" spans="1:27" x14ac:dyDescent="0.35">
      <c r="A63">
        <v>2082</v>
      </c>
      <c r="B63">
        <v>2080</v>
      </c>
      <c r="C63">
        <f>'[2]Total Frequency Model'!L63</f>
        <v>2.0168244457759137</v>
      </c>
      <c r="D63" s="36">
        <f>'Total Cost'!B63/(1+Assumptions!$D$49)^($A63-2022)</f>
        <v>1184344.6563646353</v>
      </c>
      <c r="E63" s="36">
        <f>'Total Cost'!C63/(1+Assumptions!$D$49)^($A63-2022)</f>
        <v>1519449.9273515283</v>
      </c>
      <c r="F63" s="36">
        <f>'Total Cost'!D63/(1+Assumptions!$D$49)^($A63-2022)</f>
        <v>1602078.6243072005</v>
      </c>
      <c r="G63" s="36">
        <f>'Total Cost'!E63/(1+Assumptions!$D$49)^($A63-2022)</f>
        <v>1053515.8861848209</v>
      </c>
      <c r="H63" s="36">
        <f>'Total Cost'!F63/(1+Assumptions!$D$49)^($A63-2022)</f>
        <v>876782.28436296643</v>
      </c>
      <c r="I63" s="36">
        <f>'Total Cost'!G63/(1+Assumptions!$D$49)^($A63-2022)</f>
        <v>525610.3223013595</v>
      </c>
      <c r="J63" s="37">
        <f>'Total Cost'!H63/(1+Assumptions!$D$49)^($A63-2022)</f>
        <v>643575.06072206004</v>
      </c>
      <c r="K63" s="37">
        <f>'Total Cost'!I63/(1+Assumptions!$D$49)^($A63-2022)</f>
        <v>685162.55565299385</v>
      </c>
      <c r="L63" s="37">
        <f>'Total Cost'!J63/(1+Assumptions!$D$49)^($A63-2022)</f>
        <v>433082.64772358676</v>
      </c>
      <c r="M63" s="37">
        <f>'Total Cost'!K63/(1+Assumptions!$D$49)^($A63-2022)</f>
        <v>321404.52477414318</v>
      </c>
      <c r="N63" s="37">
        <f>'Total Cost'!L63/(1+Assumptions!$D$49)^($A63-2022)</f>
        <v>287517.5846719775</v>
      </c>
      <c r="O63" s="37">
        <f>'Total Cost'!M63/(1+Assumptions!$D$49)^($A63-2022)</f>
        <v>122951.93199734726</v>
      </c>
      <c r="P63" s="38">
        <f>'Total Cost'!N63/(1+Assumptions!$D$49)^($A63-2022)</f>
        <v>66302929.983449899</v>
      </c>
      <c r="Q63" s="38">
        <f>'Total Cost'!O63/(1+Assumptions!$D$49)^($A63-2022)</f>
        <v>118993252.73529501</v>
      </c>
      <c r="R63" s="38">
        <f>'Total Cost'!P63/(1+Assumptions!$D$49)^($A63-2022)</f>
        <v>87913342.874997631</v>
      </c>
      <c r="S63" s="38">
        <f>'Total Cost'!Q63/(1+Assumptions!$D$49)^($A63-2022)</f>
        <v>30643905.00914019</v>
      </c>
      <c r="T63" s="38">
        <f>'Total Cost'!R63/(1+Assumptions!$D$49)^($A63-2022)</f>
        <v>21096580.393703386</v>
      </c>
      <c r="U63" s="38">
        <f>'Total Cost'!S63/(1+Assumptions!$D$49)^($A63-2022)</f>
        <v>11917020.054398457</v>
      </c>
      <c r="V63" s="84">
        <f t="shared" si="5"/>
        <v>68130849.700536594</v>
      </c>
      <c r="W63" s="84">
        <f t="shared" si="0"/>
        <v>121197865.21829954</v>
      </c>
      <c r="X63" s="84">
        <f t="shared" si="1"/>
        <v>89948504.147028416</v>
      </c>
      <c r="Y63" s="84">
        <f t="shared" si="2"/>
        <v>32018825.420099154</v>
      </c>
      <c r="Z63" s="84">
        <f t="shared" si="3"/>
        <v>22260880.262738328</v>
      </c>
      <c r="AA63" s="84">
        <f t="shared" si="4"/>
        <v>12565582.308697164</v>
      </c>
    </row>
    <row r="64" spans="1:27" x14ac:dyDescent="0.35">
      <c r="A64">
        <v>2083</v>
      </c>
      <c r="B64">
        <v>2080</v>
      </c>
      <c r="C64">
        <f>'[2]Total Frequency Model'!L64</f>
        <v>2.0168244457759137</v>
      </c>
      <c r="D64" s="36">
        <f>'Total Cost'!B64/(1+Assumptions!$D$49)^($A64-2022)</f>
        <v>1147663.989445647</v>
      </c>
      <c r="E64" s="36">
        <f>'Total Cost'!C64/(1+Assumptions!$D$49)^($A64-2022)</f>
        <v>1472390.6221182523</v>
      </c>
      <c r="F64" s="36">
        <f>'Total Cost'!D64/(1+Assumptions!$D$49)^($A64-2022)</f>
        <v>1552460.2027772511</v>
      </c>
      <c r="G64" s="36">
        <f>'Total Cost'!E64/(1+Assumptions!$D$49)^($A64-2022)</f>
        <v>1020887.1534022324</v>
      </c>
      <c r="H64" s="36">
        <f>'Total Cost'!F64/(1+Assumptions!$D$49)^($A64-2022)</f>
        <v>849627.21699270746</v>
      </c>
      <c r="I64" s="36">
        <f>'Total Cost'!G64/(1+Assumptions!$D$49)^($A64-2022)</f>
        <v>509331.4991919634</v>
      </c>
      <c r="J64" s="37">
        <f>'Total Cost'!H64/(1+Assumptions!$D$49)^($A64-2022)</f>
        <v>609832.73270545108</v>
      </c>
      <c r="K64" s="37">
        <f>'Total Cost'!I64/(1+Assumptions!$D$49)^($A64-2022)</f>
        <v>649244.52523648646</v>
      </c>
      <c r="L64" s="37">
        <f>'Total Cost'!J64/(1+Assumptions!$D$49)^($A64-2022)</f>
        <v>410383.59087490797</v>
      </c>
      <c r="M64" s="37">
        <f>'Total Cost'!K64/(1+Assumptions!$D$49)^($A64-2022)</f>
        <v>304573.77181345469</v>
      </c>
      <c r="N64" s="37">
        <f>'Total Cost'!L64/(1+Assumptions!$D$49)^($A64-2022)</f>
        <v>272456.34086157707</v>
      </c>
      <c r="O64" s="37">
        <f>'Total Cost'!M64/(1+Assumptions!$D$49)^($A64-2022)</f>
        <v>116509.77655257989</v>
      </c>
      <c r="P64" s="38">
        <f>'Total Cost'!N64/(1+Assumptions!$D$49)^($A64-2022)</f>
        <v>63352724.559313439</v>
      </c>
      <c r="Q64" s="38">
        <f>'Total Cost'!O64/(1+Assumptions!$D$49)^($A64-2022)</f>
        <v>113702568.1428366</v>
      </c>
      <c r="R64" s="38">
        <f>'Total Cost'!P64/(1+Assumptions!$D$49)^($A64-2022)</f>
        <v>84008749.155995607</v>
      </c>
      <c r="S64" s="38">
        <f>'Total Cost'!Q64/(1+Assumptions!$D$49)^($A64-2022)</f>
        <v>29289498.045685712</v>
      </c>
      <c r="T64" s="38">
        <f>'Total Cost'!R64/(1+Assumptions!$D$49)^($A64-2022)</f>
        <v>20162475.883563288</v>
      </c>
      <c r="U64" s="38">
        <f>'Total Cost'!S64/(1+Assumptions!$D$49)^($A64-2022)</f>
        <v>11388700.326078482</v>
      </c>
      <c r="V64" s="84">
        <f t="shared" si="5"/>
        <v>65110221.281464539</v>
      </c>
      <c r="W64" s="84">
        <f t="shared" si="0"/>
        <v>115824203.29019134</v>
      </c>
      <c r="X64" s="84">
        <f t="shared" si="1"/>
        <v>85971592.949647769</v>
      </c>
      <c r="Y64" s="84">
        <f t="shared" si="2"/>
        <v>30614958.9709014</v>
      </c>
      <c r="Z64" s="84">
        <f t="shared" si="3"/>
        <v>21284559.441417571</v>
      </c>
      <c r="AA64" s="84">
        <f t="shared" si="4"/>
        <v>12014541.601823024</v>
      </c>
    </row>
    <row r="65" spans="1:27" x14ac:dyDescent="0.35">
      <c r="A65">
        <v>2084</v>
      </c>
      <c r="B65">
        <v>2080</v>
      </c>
      <c r="C65">
        <f>'[2]Total Frequency Model'!L65</f>
        <v>2.0168244457759137</v>
      </c>
      <c r="D65" s="36">
        <f>'Total Cost'!B65/(1+Assumptions!$D$49)^($A65-2022)</f>
        <v>1112119.3696379375</v>
      </c>
      <c r="E65" s="36">
        <f>'Total Cost'!C65/(1+Assumptions!$D$49)^($A65-2022)</f>
        <v>1426788.8036827804</v>
      </c>
      <c r="F65" s="36">
        <f>'Total Cost'!D65/(1+Assumptions!$D$49)^($A65-2022)</f>
        <v>1504378.5271458924</v>
      </c>
      <c r="G65" s="36">
        <f>'Total Cost'!E65/(1+Assumptions!$D$49)^($A65-2022)</f>
        <v>989268.97415467701</v>
      </c>
      <c r="H65" s="36">
        <f>'Total Cost'!F65/(1+Assumptions!$D$49)^($A65-2022)</f>
        <v>823313.17674746516</v>
      </c>
      <c r="I65" s="36">
        <f>'Total Cost'!G65/(1+Assumptions!$D$49)^($A65-2022)</f>
        <v>493556.8520292397</v>
      </c>
      <c r="J65" s="37">
        <f>'Total Cost'!H65/(1+Assumptions!$D$49)^($A65-2022)</f>
        <v>577859.92137507186</v>
      </c>
      <c r="K65" s="37">
        <f>'Total Cost'!I65/(1+Assumptions!$D$49)^($A65-2022)</f>
        <v>615209.88830280746</v>
      </c>
      <c r="L65" s="37">
        <f>'Total Cost'!J65/(1+Assumptions!$D$49)^($A65-2022)</f>
        <v>388874.57775353576</v>
      </c>
      <c r="M65" s="37">
        <f>'Total Cost'!K65/(1+Assumptions!$D$49)^($A65-2022)</f>
        <v>288624.7018859745</v>
      </c>
      <c r="N65" s="37">
        <f>'Total Cost'!L65/(1+Assumptions!$D$49)^($A65-2022)</f>
        <v>258184.32043317991</v>
      </c>
      <c r="O65" s="37">
        <f>'Total Cost'!M65/(1+Assumptions!$D$49)^($A65-2022)</f>
        <v>110405.26553228276</v>
      </c>
      <c r="P65" s="38">
        <f>'Total Cost'!N65/(1+Assumptions!$D$49)^($A65-2022)</f>
        <v>60534008.075662918</v>
      </c>
      <c r="Q65" s="38">
        <f>'Total Cost'!O65/(1+Assumptions!$D$49)^($A65-2022)</f>
        <v>108647525.20229766</v>
      </c>
      <c r="R65" s="38">
        <f>'Total Cost'!P65/(1+Assumptions!$D$49)^($A65-2022)</f>
        <v>80277893.102981225</v>
      </c>
      <c r="S65" s="38">
        <f>'Total Cost'!Q65/(1+Assumptions!$D$49)^($A65-2022)</f>
        <v>27995090.932161327</v>
      </c>
      <c r="T65" s="38">
        <f>'Total Cost'!R65/(1+Assumptions!$D$49)^($A65-2022)</f>
        <v>19269819.386777453</v>
      </c>
      <c r="U65" s="38">
        <f>'Total Cost'!S65/(1+Assumptions!$D$49)^($A65-2022)</f>
        <v>10883849.866594253</v>
      </c>
      <c r="V65" s="84">
        <f t="shared" si="5"/>
        <v>62223987.366675928</v>
      </c>
      <c r="W65" s="84">
        <f t="shared" si="0"/>
        <v>110689523.89428325</v>
      </c>
      <c r="X65" s="84">
        <f t="shared" si="1"/>
        <v>82171146.207880646</v>
      </c>
      <c r="Y65" s="84">
        <f t="shared" si="2"/>
        <v>29272984.608201981</v>
      </c>
      <c r="Z65" s="84">
        <f t="shared" si="3"/>
        <v>20351316.883958098</v>
      </c>
      <c r="AA65" s="84">
        <f t="shared" si="4"/>
        <v>11487811.984155776</v>
      </c>
    </row>
    <row r="66" spans="1:27" x14ac:dyDescent="0.35">
      <c r="A66">
        <v>2085</v>
      </c>
      <c r="B66">
        <v>2080</v>
      </c>
      <c r="C66">
        <f>'[2]Total Frequency Model'!L66</f>
        <v>2.0168244457759137</v>
      </c>
      <c r="D66" s="36">
        <f>'Total Cost'!B66/(1+Assumptions!$D$49)^($A66-2022)</f>
        <v>1077675.612111256</v>
      </c>
      <c r="E66" s="36">
        <f>'Total Cost'!C66/(1+Assumptions!$D$49)^($A66-2022)</f>
        <v>1382599.3318171538</v>
      </c>
      <c r="F66" s="36">
        <f>'Total Cost'!D66/(1+Assumptions!$D$49)^($A66-2022)</f>
        <v>1457786.0024295673</v>
      </c>
      <c r="G66" s="36">
        <f>'Total Cost'!E66/(1+Assumptions!$D$49)^($A66-2022)</f>
        <v>958630.0503082684</v>
      </c>
      <c r="H66" s="36">
        <f>'Total Cost'!F66/(1+Assumptions!$D$49)^($A66-2022)</f>
        <v>797814.11594282894</v>
      </c>
      <c r="I66" s="36">
        <f>'Total Cost'!G66/(1+Assumptions!$D$49)^($A66-2022)</f>
        <v>478270.76584007283</v>
      </c>
      <c r="J66" s="37">
        <f>'Total Cost'!H66/(1+Assumptions!$D$49)^($A66-2022)</f>
        <v>547563.80977370439</v>
      </c>
      <c r="K66" s="37">
        <f>'Total Cost'!I66/(1+Assumptions!$D$49)^($A66-2022)</f>
        <v>582959.86509642738</v>
      </c>
      <c r="L66" s="37">
        <f>'Total Cost'!J66/(1+Assumptions!$D$49)^($A66-2022)</f>
        <v>368493.20270403777</v>
      </c>
      <c r="M66" s="37">
        <f>'Total Cost'!K66/(1+Assumptions!$D$49)^($A66-2022)</f>
        <v>273511.11277369986</v>
      </c>
      <c r="N66" s="37">
        <f>'Total Cost'!L66/(1+Assumptions!$D$49)^($A66-2022)</f>
        <v>244660.15513529369</v>
      </c>
      <c r="O66" s="37">
        <f>'Total Cost'!M66/(1+Assumptions!$D$49)^($A66-2022)</f>
        <v>104620.69756437303</v>
      </c>
      <c r="P66" s="38">
        <f>'Total Cost'!N66/(1+Assumptions!$D$49)^($A66-2022)</f>
        <v>57840911.453816578</v>
      </c>
      <c r="Q66" s="38">
        <f>'Total Cost'!O66/(1+Assumptions!$D$49)^($A66-2022)</f>
        <v>103817612.36482546</v>
      </c>
      <c r="R66" s="38">
        <f>'Total Cost'!P66/(1+Assumptions!$D$49)^($A66-2022)</f>
        <v>76713031.351705819</v>
      </c>
      <c r="S66" s="38">
        <f>'Total Cost'!Q66/(1+Assumptions!$D$49)^($A66-2022)</f>
        <v>26758020.150193579</v>
      </c>
      <c r="T66" s="38">
        <f>'Total Cost'!R66/(1+Assumptions!$D$49)^($A66-2022)</f>
        <v>18416768.226275653</v>
      </c>
      <c r="U66" s="38">
        <f>'Total Cost'!S66/(1+Assumptions!$D$49)^($A66-2022)</f>
        <v>10401424.217094457</v>
      </c>
      <c r="V66" s="84">
        <f t="shared" si="5"/>
        <v>59466150.875701539</v>
      </c>
      <c r="W66" s="84">
        <f t="shared" si="0"/>
        <v>105783171.56173904</v>
      </c>
      <c r="X66" s="84">
        <f t="shared" si="1"/>
        <v>78539310.556839421</v>
      </c>
      <c r="Y66" s="84">
        <f t="shared" si="2"/>
        <v>27990161.313275546</v>
      </c>
      <c r="Z66" s="84">
        <f t="shared" si="3"/>
        <v>19459242.497353774</v>
      </c>
      <c r="AA66" s="84">
        <f t="shared" si="4"/>
        <v>10984315.680498902</v>
      </c>
    </row>
    <row r="67" spans="1:27" x14ac:dyDescent="0.35">
      <c r="A67">
        <v>2086</v>
      </c>
      <c r="B67">
        <v>2080</v>
      </c>
      <c r="C67">
        <f>'[2]Total Frequency Model'!L67</f>
        <v>2.0168244457759137</v>
      </c>
      <c r="D67" s="36">
        <f>'Total Cost'!B67/(1+Assumptions!$D$49)^($A67-2022)</f>
        <v>1044298.6217544898</v>
      </c>
      <c r="E67" s="36">
        <f>'Total Cost'!C67/(1+Assumptions!$D$49)^($A67-2022)</f>
        <v>1339778.4643439383</v>
      </c>
      <c r="F67" s="36">
        <f>'Total Cost'!D67/(1+Assumptions!$D$49)^($A67-2022)</f>
        <v>1412636.5077221587</v>
      </c>
      <c r="G67" s="36">
        <f>'Total Cost'!E67/(1+Assumptions!$D$49)^($A67-2022)</f>
        <v>928940.05307230784</v>
      </c>
      <c r="H67" s="36">
        <f>'Total Cost'!F67/(1+Assumptions!$D$49)^($A67-2022)</f>
        <v>773104.79362444778</v>
      </c>
      <c r="I67" s="36">
        <f>'Total Cost'!G67/(1+Assumptions!$D$49)^($A67-2022)</f>
        <v>463458.10926701193</v>
      </c>
      <c r="J67" s="37">
        <f>'Total Cost'!H67/(1+Assumptions!$D$49)^($A67-2022)</f>
        <v>518856.45043297025</v>
      </c>
      <c r="K67" s="37">
        <f>'Total Cost'!I67/(1+Assumptions!$D$49)^($A67-2022)</f>
        <v>552400.85768956307</v>
      </c>
      <c r="L67" s="37">
        <f>'Total Cost'!J67/(1+Assumptions!$D$49)^($A67-2022)</f>
        <v>349180.33332681004</v>
      </c>
      <c r="M67" s="37">
        <f>'Total Cost'!K67/(1+Assumptions!$D$49)^($A67-2022)</f>
        <v>259189.22406899213</v>
      </c>
      <c r="N67" s="37">
        <f>'Total Cost'!L67/(1+Assumptions!$D$49)^($A67-2022)</f>
        <v>231844.64566553154</v>
      </c>
      <c r="O67" s="37">
        <f>'Total Cost'!M67/(1+Assumptions!$D$49)^($A67-2022)</f>
        <v>99139.299518313055</v>
      </c>
      <c r="P67" s="38">
        <f>'Total Cost'!N67/(1+Assumptions!$D$49)^($A67-2022)</f>
        <v>55267827.93215245</v>
      </c>
      <c r="Q67" s="38">
        <f>'Total Cost'!O67/(1+Assumptions!$D$49)^($A67-2022)</f>
        <v>99202787.635518059</v>
      </c>
      <c r="R67" s="38">
        <f>'Total Cost'!P67/(1+Assumptions!$D$49)^($A67-2022)</f>
        <v>73306766.166195571</v>
      </c>
      <c r="S67" s="38">
        <f>'Total Cost'!Q67/(1+Assumptions!$D$49)^($A67-2022)</f>
        <v>25575740.643493451</v>
      </c>
      <c r="T67" s="38">
        <f>'Total Cost'!R67/(1+Assumptions!$D$49)^($A67-2022)</f>
        <v>17601561.788442187</v>
      </c>
      <c r="U67" s="38">
        <f>'Total Cost'!S67/(1+Assumptions!$D$49)^($A67-2022)</f>
        <v>9940425.4766095299</v>
      </c>
      <c r="V67" s="84">
        <f t="shared" si="5"/>
        <v>56830983.004339911</v>
      </c>
      <c r="W67" s="84">
        <f t="shared" si="0"/>
        <v>101094966.95755155</v>
      </c>
      <c r="X67" s="84">
        <f t="shared" si="1"/>
        <v>75068583.007244542</v>
      </c>
      <c r="Y67" s="84">
        <f t="shared" si="2"/>
        <v>26763869.92063475</v>
      </c>
      <c r="Z67" s="84">
        <f t="shared" si="3"/>
        <v>18606511.227732167</v>
      </c>
      <c r="AA67" s="84">
        <f t="shared" si="4"/>
        <v>10503022.885394854</v>
      </c>
    </row>
    <row r="68" spans="1:27" x14ac:dyDescent="0.35">
      <c r="A68">
        <v>2087</v>
      </c>
      <c r="B68">
        <v>2080</v>
      </c>
      <c r="C68">
        <f>'[2]Total Frequency Model'!L68</f>
        <v>2.0168244457759137</v>
      </c>
      <c r="D68" s="36">
        <f>'Total Cost'!B68/(1+Assumptions!$D$49)^($A68-2022)</f>
        <v>1011955.3594256722</v>
      </c>
      <c r="E68" s="36">
        <f>'Total Cost'!C68/(1+Assumptions!$D$49)^($A68-2022)</f>
        <v>1298283.8138368118</v>
      </c>
      <c r="F68" s="36">
        <f>'Total Cost'!D68/(1+Assumptions!$D$49)^($A68-2022)</f>
        <v>1368885.3505409283</v>
      </c>
      <c r="G68" s="36">
        <f>'Total Cost'!E68/(1+Assumptions!$D$49)^($A68-2022)</f>
        <v>900169.59297748725</v>
      </c>
      <c r="H68" s="36">
        <f>'Total Cost'!F68/(1+Assumptions!$D$49)^($A68-2022)</f>
        <v>749160.75058257103</v>
      </c>
      <c r="I68" s="36">
        <f>'Total Cost'!G68/(1+Assumptions!$D$49)^($A68-2022)</f>
        <v>449104.21959007537</v>
      </c>
      <c r="J68" s="37">
        <f>'Total Cost'!H68/(1+Assumptions!$D$49)^($A68-2022)</f>
        <v>491654.50985967321</v>
      </c>
      <c r="K68" s="37">
        <f>'Total Cost'!I68/(1+Assumptions!$D$49)^($A68-2022)</f>
        <v>523444.17810235947</v>
      </c>
      <c r="L68" s="37">
        <f>'Total Cost'!J68/(1+Assumptions!$D$49)^($A68-2022)</f>
        <v>330879.93875800434</v>
      </c>
      <c r="M68" s="37">
        <f>'Total Cost'!K68/(1+Assumptions!$D$49)^($A68-2022)</f>
        <v>245617.5501957298</v>
      </c>
      <c r="N68" s="37">
        <f>'Total Cost'!L68/(1+Assumptions!$D$49)^($A68-2022)</f>
        <v>219700.64792499156</v>
      </c>
      <c r="O68" s="37">
        <f>'Total Cost'!M68/(1+Assumptions!$D$49)^($A68-2022)</f>
        <v>93945.177818362543</v>
      </c>
      <c r="P68" s="38">
        <f>'Total Cost'!N68/(1+Assumptions!$D$49)^($A68-2022)</f>
        <v>52809401.328030616</v>
      </c>
      <c r="Q68" s="38">
        <f>'Total Cost'!O68/(1+Assumptions!$D$49)^($A68-2022)</f>
        <v>94793457.572234124</v>
      </c>
      <c r="R68" s="38">
        <f>'Total Cost'!P68/(1+Assumptions!$D$49)^($A68-2022)</f>
        <v>70052029.991014928</v>
      </c>
      <c r="S68" s="38">
        <f>'Total Cost'!Q68/(1+Assumptions!$D$49)^($A68-2022)</f>
        <v>24445820.540210538</v>
      </c>
      <c r="T68" s="38">
        <f>'Total Cost'!R68/(1+Assumptions!$D$49)^($A68-2022)</f>
        <v>16822517.862712894</v>
      </c>
      <c r="U68" s="38">
        <f>'Total Cost'!S68/(1+Assumptions!$D$49)^($A68-2022)</f>
        <v>9499900.2236376498</v>
      </c>
      <c r="V68" s="84">
        <f t="shared" si="5"/>
        <v>54313011.197315961</v>
      </c>
      <c r="W68" s="84">
        <f t="shared" ref="W68:W131" si="6">SUM(E68,K68,Q68)</f>
        <v>96615185.564173296</v>
      </c>
      <c r="X68" s="84">
        <f t="shared" ref="X68:X131" si="7">SUM(F68,L68,R68)</f>
        <v>71751795.280313864</v>
      </c>
      <c r="Y68" s="84">
        <f t="shared" ref="Y68:Y131" si="8">SUM(G68,M68,S68)</f>
        <v>25591607.683383755</v>
      </c>
      <c r="Z68" s="84">
        <f t="shared" ref="Z68:Z131" si="9">SUM(H68,N68,T68)</f>
        <v>17791379.261220455</v>
      </c>
      <c r="AA68" s="84">
        <f t="shared" ref="AA68:AA131" si="10">SUM(I68,O68,U68)</f>
        <v>10042949.621046089</v>
      </c>
    </row>
    <row r="69" spans="1:27" x14ac:dyDescent="0.35">
      <c r="A69">
        <v>2088</v>
      </c>
      <c r="B69">
        <v>2080</v>
      </c>
      <c r="C69">
        <f>'[2]Total Frequency Model'!L69</f>
        <v>2.0168244457759137</v>
      </c>
      <c r="D69" s="36">
        <f>'Total Cost'!B69/(1+Assumptions!$D$49)^($A69-2022)</f>
        <v>980613.80924726708</v>
      </c>
      <c r="E69" s="36">
        <f>'Total Cost'!C69/(1+Assumptions!$D$49)^($A69-2022)</f>
        <v>1258074.3056621912</v>
      </c>
      <c r="F69" s="36">
        <f>'Total Cost'!D69/(1+Assumptions!$D$49)^($A69-2022)</f>
        <v>1326489.2225864194</v>
      </c>
      <c r="G69" s="36">
        <f>'Total Cost'!E69/(1+Assumptions!$D$49)^($A69-2022)</f>
        <v>872290.19078390603</v>
      </c>
      <c r="H69" s="36">
        <f>'Total Cost'!F69/(1+Assumptions!$D$49)^($A69-2022)</f>
        <v>725958.28514041845</v>
      </c>
      <c r="I69" s="36">
        <f>'Total Cost'!G69/(1+Assumptions!$D$49)^($A69-2022)</f>
        <v>435194.88821244985</v>
      </c>
      <c r="J69" s="37">
        <f>'Total Cost'!H69/(1+Assumptions!$D$49)^($A69-2022)</f>
        <v>465879.02643161651</v>
      </c>
      <c r="K69" s="37">
        <f>'Total Cost'!I69/(1+Assumptions!$D$49)^($A69-2022)</f>
        <v>496005.79069036955</v>
      </c>
      <c r="L69" s="37">
        <f>'Total Cost'!J69/(1+Assumptions!$D$49)^($A69-2022)</f>
        <v>313538.92695973592</v>
      </c>
      <c r="M69" s="37">
        <f>'Total Cost'!K69/(1+Assumptions!$D$49)^($A69-2022)</f>
        <v>232756.7800897035</v>
      </c>
      <c r="N69" s="37">
        <f>'Total Cost'!L69/(1+Assumptions!$D$49)^($A69-2022)</f>
        <v>208192.96523903796</v>
      </c>
      <c r="O69" s="37">
        <f>'Total Cost'!M69/(1+Assumptions!$D$49)^($A69-2022)</f>
        <v>89023.272310980072</v>
      </c>
      <c r="P69" s="38">
        <f>'Total Cost'!N69/(1+Assumptions!$D$49)^($A69-2022)</f>
        <v>50460514.825520635</v>
      </c>
      <c r="Q69" s="38">
        <f>'Total Cost'!O69/(1+Assumptions!$D$49)^($A69-2022)</f>
        <v>90580457.224738747</v>
      </c>
      <c r="R69" s="38">
        <f>'Total Cost'!P69/(1+Assumptions!$D$49)^($A69-2022)</f>
        <v>66942070.694778711</v>
      </c>
      <c r="S69" s="38">
        <f>'Total Cost'!Q69/(1+Assumptions!$D$49)^($A69-2022)</f>
        <v>23365936.110772088</v>
      </c>
      <c r="T69" s="38">
        <f>'Total Cost'!R69/(1+Assumptions!$D$49)^($A69-2022)</f>
        <v>16078029.144671455</v>
      </c>
      <c r="U69" s="38">
        <f>'Total Cost'!S69/(1+Assumptions!$D$49)^($A69-2022)</f>
        <v>9078937.5306360479</v>
      </c>
      <c r="V69" s="84">
        <f t="shared" ref="V69:V131" si="11">SUM(D69,J69,P69)</f>
        <v>51907007.661199518</v>
      </c>
      <c r="W69" s="84">
        <f t="shared" si="6"/>
        <v>92334537.321091309</v>
      </c>
      <c r="X69" s="84">
        <f t="shared" si="7"/>
        <v>68582098.844324872</v>
      </c>
      <c r="Y69" s="84">
        <f t="shared" si="8"/>
        <v>24470983.081645697</v>
      </c>
      <c r="Z69" s="84">
        <f t="shared" si="9"/>
        <v>17012180.395050913</v>
      </c>
      <c r="AA69" s="84">
        <f t="shared" si="10"/>
        <v>9603155.6911594775</v>
      </c>
    </row>
    <row r="70" spans="1:27" x14ac:dyDescent="0.35">
      <c r="A70">
        <v>2089</v>
      </c>
      <c r="B70">
        <v>2080</v>
      </c>
      <c r="C70">
        <f>'[2]Total Frequency Model'!L70</f>
        <v>2.0168244457759137</v>
      </c>
      <c r="D70" s="36">
        <f>'Total Cost'!B70/(1+Assumptions!$D$49)^($A70-2022)</f>
        <v>950242.94691436447</v>
      </c>
      <c r="E70" s="36">
        <f>'Total Cost'!C70/(1+Assumptions!$D$49)^($A70-2022)</f>
        <v>1219110.1373203665</v>
      </c>
      <c r="F70" s="36">
        <f>'Total Cost'!D70/(1+Assumptions!$D$49)^($A70-2022)</f>
        <v>1285406.1568725316</v>
      </c>
      <c r="G70" s="36">
        <f>'Total Cost'!E70/(1+Assumptions!$D$49)^($A70-2022)</f>
        <v>845274.24929010321</v>
      </c>
      <c r="H70" s="36">
        <f>'Total Cost'!F70/(1+Assumptions!$D$49)^($A70-2022)</f>
        <v>703474.4296924168</v>
      </c>
      <c r="I70" s="36">
        <f>'Total Cost'!G70/(1+Assumptions!$D$49)^($A70-2022)</f>
        <v>421716.34659571591</v>
      </c>
      <c r="J70" s="37">
        <f>'Total Cost'!H70/(1+Assumptions!$D$49)^($A70-2022)</f>
        <v>441455.18099906121</v>
      </c>
      <c r="K70" s="37">
        <f>'Total Cost'!I70/(1+Assumptions!$D$49)^($A70-2022)</f>
        <v>470006.06805052335</v>
      </c>
      <c r="L70" s="37">
        <f>'Total Cost'!J70/(1+Assumptions!$D$49)^($A70-2022)</f>
        <v>297106.99054772593</v>
      </c>
      <c r="M70" s="37">
        <f>'Total Cost'!K70/(1+Assumptions!$D$49)^($A70-2022)</f>
        <v>220569.66318894492</v>
      </c>
      <c r="N70" s="37">
        <f>'Total Cost'!L70/(1+Assumptions!$D$49)^($A70-2022)</f>
        <v>197288.2462314622</v>
      </c>
      <c r="O70" s="37">
        <f>'Total Cost'!M70/(1+Assumptions!$D$49)^($A70-2022)</f>
        <v>84359.312552357384</v>
      </c>
      <c r="P70" s="38">
        <f>'Total Cost'!N70/(1+Assumptions!$D$49)^($A70-2022)</f>
        <v>48216280.265358701</v>
      </c>
      <c r="Q70" s="38">
        <f>'Total Cost'!O70/(1+Assumptions!$D$49)^($A70-2022)</f>
        <v>86555030.972040206</v>
      </c>
      <c r="R70" s="38">
        <f>'Total Cost'!P70/(1+Assumptions!$D$49)^($A70-2022)</f>
        <v>63970437.473948888</v>
      </c>
      <c r="S70" s="38">
        <f>'Total Cost'!Q70/(1+Assumptions!$D$49)^($A70-2022)</f>
        <v>22333866.950685557</v>
      </c>
      <c r="T70" s="38">
        <f>'Total Cost'!R70/(1+Assumptions!$D$49)^($A70-2022)</f>
        <v>15366559.895332806</v>
      </c>
      <c r="U70" s="38">
        <f>'Total Cost'!S70/(1+Assumptions!$D$49)^($A70-2022)</f>
        <v>8676667.067259904</v>
      </c>
      <c r="V70" s="84">
        <f t="shared" si="11"/>
        <v>49607978.393272124</v>
      </c>
      <c r="W70" s="84">
        <f t="shared" si="6"/>
        <v>88244147.177411094</v>
      </c>
      <c r="X70" s="84">
        <f t="shared" si="7"/>
        <v>65552950.621369146</v>
      </c>
      <c r="Y70" s="84">
        <f t="shared" si="8"/>
        <v>23399710.863164604</v>
      </c>
      <c r="Z70" s="84">
        <f t="shared" si="9"/>
        <v>16267322.571256684</v>
      </c>
      <c r="AA70" s="84">
        <f t="shared" si="10"/>
        <v>9182742.7264079768</v>
      </c>
    </row>
    <row r="71" spans="1:27" x14ac:dyDescent="0.35">
      <c r="A71">
        <v>2090</v>
      </c>
      <c r="B71">
        <v>2090</v>
      </c>
      <c r="C71">
        <f>'[2]Total Frequency Model'!L71</f>
        <v>2.3099820251647696</v>
      </c>
      <c r="D71" s="36">
        <f>'Total Cost'!B71/(1+Assumptions!$D$49)^($A71-2022)</f>
        <v>877629.84675645316</v>
      </c>
      <c r="E71" s="36">
        <f>'Total Cost'!C71/(1+Assumptions!$D$49)^($A71-2022)</f>
        <v>1125951.4700635115</v>
      </c>
      <c r="F71" s="36">
        <f>'Total Cost'!D71/(1+Assumptions!$D$49)^($A71-2022)</f>
        <v>1187181.4593721014</v>
      </c>
      <c r="G71" s="36">
        <f>'Total Cost'!E71/(1+Assumptions!$D$49)^($A71-2022)</f>
        <v>780682.36368451943</v>
      </c>
      <c r="H71" s="36">
        <f>'Total Cost'!F71/(1+Assumptions!$D$49)^($A71-2022)</f>
        <v>649718.21988559118</v>
      </c>
      <c r="I71" s="36">
        <f>'Total Cost'!G71/(1+Assumptions!$D$49)^($A71-2022)</f>
        <v>389490.76532408484</v>
      </c>
      <c r="J71" s="37">
        <f>'Total Cost'!H71/(1+Assumptions!$D$49)^($A71-2022)</f>
        <v>398694.72116078855</v>
      </c>
      <c r="K71" s="37">
        <f>'Total Cost'!I71/(1+Assumptions!$D$49)^($A71-2022)</f>
        <v>424483.30116150586</v>
      </c>
      <c r="L71" s="37">
        <f>'Total Cost'!J71/(1+Assumptions!$D$49)^($A71-2022)</f>
        <v>268333.39555047406</v>
      </c>
      <c r="M71" s="37">
        <f>'Total Cost'!K71/(1+Assumptions!$D$49)^($A71-2022)</f>
        <v>199218.55973245666</v>
      </c>
      <c r="N71" s="37">
        <f>'Total Cost'!L71/(1+Assumptions!$D$49)^($A71-2022)</f>
        <v>178187.36443746786</v>
      </c>
      <c r="O71" s="37">
        <f>'Total Cost'!M71/(1+Assumptions!$D$49)^($A71-2022)</f>
        <v>76190.883355087775</v>
      </c>
      <c r="P71" s="38">
        <f>'Total Cost'!N71/(1+Assumptions!$D$49)^($A71-2022)</f>
        <v>43911412.607521914</v>
      </c>
      <c r="Q71" s="38">
        <f>'Total Cost'!O71/(1+Assumptions!$D$49)^($A71-2022)</f>
        <v>78830063.094279379</v>
      </c>
      <c r="R71" s="38">
        <f>'Total Cost'!P71/(1+Assumptions!$D$49)^($A71-2022)</f>
        <v>58264141.031890452</v>
      </c>
      <c r="S71" s="38">
        <f>'Total Cost'!Q71/(1+Assumptions!$D$49)^($A71-2022)</f>
        <v>20346369.467027724</v>
      </c>
      <c r="T71" s="38">
        <f>'Total Cost'!R71/(1+Assumptions!$D$49)^($A71-2022)</f>
        <v>13997891.102024183</v>
      </c>
      <c r="U71" s="38">
        <f>'Total Cost'!S71/(1+Assumptions!$D$49)^($A71-2022)</f>
        <v>7903379.7234296594</v>
      </c>
      <c r="V71" s="84">
        <f t="shared" si="11"/>
        <v>45187737.175439157</v>
      </c>
      <c r="W71" s="84">
        <f t="shared" si="6"/>
        <v>80380497.865504399</v>
      </c>
      <c r="X71" s="84">
        <f t="shared" si="7"/>
        <v>59719655.88681303</v>
      </c>
      <c r="Y71" s="84">
        <f t="shared" si="8"/>
        <v>21326270.3904447</v>
      </c>
      <c r="Z71" s="84">
        <f t="shared" si="9"/>
        <v>14825796.686347242</v>
      </c>
      <c r="AA71" s="84">
        <f t="shared" si="10"/>
        <v>8369061.372108832</v>
      </c>
    </row>
    <row r="72" spans="1:27" x14ac:dyDescent="0.35">
      <c r="A72">
        <v>2091</v>
      </c>
      <c r="B72">
        <v>2090</v>
      </c>
      <c r="C72">
        <f>'[2]Total Frequency Model'!L72</f>
        <v>2.3099820251647696</v>
      </c>
      <c r="D72" s="36">
        <f>'Total Cost'!B72/(1+Assumptions!$D$49)^($A72-2022)</f>
        <v>850448.52929617104</v>
      </c>
      <c r="E72" s="36">
        <f>'Total Cost'!C72/(1+Assumptions!$D$49)^($A72-2022)</f>
        <v>1091079.3147171806</v>
      </c>
      <c r="F72" s="36">
        <f>'Total Cost'!D72/(1+Assumptions!$D$49)^($A72-2022)</f>
        <v>1150412.9330401691</v>
      </c>
      <c r="G72" s="36">
        <f>'Total Cost'!E72/(1+Assumptions!$D$49)^($A72-2022)</f>
        <v>756503.63361810555</v>
      </c>
      <c r="H72" s="36">
        <f>'Total Cost'!F72/(1+Assumptions!$D$49)^($A72-2022)</f>
        <v>629595.61664949078</v>
      </c>
      <c r="I72" s="36">
        <f>'Total Cost'!G72/(1+Assumptions!$D$49)^($A72-2022)</f>
        <v>377427.73877678905</v>
      </c>
      <c r="J72" s="37">
        <f>'Total Cost'!H72/(1+Assumptions!$D$49)^($A72-2022)</f>
        <v>377793.60634590161</v>
      </c>
      <c r="K72" s="37">
        <f>'Total Cost'!I72/(1+Assumptions!$D$49)^($A72-2022)</f>
        <v>402233.3025344655</v>
      </c>
      <c r="L72" s="37">
        <f>'Total Cost'!J72/(1+Assumptions!$D$49)^($A72-2022)</f>
        <v>254271.02777766925</v>
      </c>
      <c r="M72" s="37">
        <f>'Total Cost'!K72/(1+Assumptions!$D$49)^($A72-2022)</f>
        <v>188787.93318868382</v>
      </c>
      <c r="N72" s="37">
        <f>'Total Cost'!L72/(1+Assumptions!$D$49)^($A72-2022)</f>
        <v>168854.62862434593</v>
      </c>
      <c r="O72" s="37">
        <f>'Total Cost'!M72/(1+Assumptions!$D$49)^($A72-2022)</f>
        <v>72199.356593372228</v>
      </c>
      <c r="P72" s="38">
        <f>'Total Cost'!N72/(1+Assumptions!$D$49)^($A72-2022)</f>
        <v>41958759.642218195</v>
      </c>
      <c r="Q72" s="38">
        <f>'Total Cost'!O72/(1+Assumptions!$D$49)^($A72-2022)</f>
        <v>75327409.215781778</v>
      </c>
      <c r="R72" s="38">
        <f>'Total Cost'!P72/(1+Assumptions!$D$49)^($A72-2022)</f>
        <v>55678185.390710548</v>
      </c>
      <c r="S72" s="38">
        <f>'Total Cost'!Q72/(1+Assumptions!$D$49)^($A72-2022)</f>
        <v>19447869.863253053</v>
      </c>
      <c r="T72" s="38">
        <f>'Total Cost'!R72/(1+Assumptions!$D$49)^($A72-2022)</f>
        <v>13378595.799930694</v>
      </c>
      <c r="U72" s="38">
        <f>'Total Cost'!S72/(1+Assumptions!$D$49)^($A72-2022)</f>
        <v>7553263.2542092977</v>
      </c>
      <c r="V72" s="84">
        <f t="shared" si="11"/>
        <v>43187001.777860269</v>
      </c>
      <c r="W72" s="84">
        <f t="shared" si="6"/>
        <v>76820721.833033428</v>
      </c>
      <c r="X72" s="84">
        <f t="shared" si="7"/>
        <v>57082869.351528384</v>
      </c>
      <c r="Y72" s="84">
        <f t="shared" si="8"/>
        <v>20393161.430059843</v>
      </c>
      <c r="Z72" s="84">
        <f t="shared" si="9"/>
        <v>14177046.04520453</v>
      </c>
      <c r="AA72" s="84">
        <f t="shared" si="10"/>
        <v>8002890.3495794591</v>
      </c>
    </row>
    <row r="73" spans="1:27" x14ac:dyDescent="0.35">
      <c r="A73">
        <v>2092</v>
      </c>
      <c r="B73">
        <v>2090</v>
      </c>
      <c r="C73">
        <f>'[2]Total Frequency Model'!L73</f>
        <v>2.3099820251647696</v>
      </c>
      <c r="D73" s="36">
        <f>'Total Cost'!B73/(1+Assumptions!$D$49)^($A73-2022)</f>
        <v>824109.0519597258</v>
      </c>
      <c r="E73" s="36">
        <f>'Total Cost'!C73/(1+Assumptions!$D$49)^($A73-2022)</f>
        <v>1057287.1945684853</v>
      </c>
      <c r="F73" s="36">
        <f>'Total Cost'!D73/(1+Assumptions!$D$49)^($A73-2022)</f>
        <v>1114783.1749377684</v>
      </c>
      <c r="G73" s="36">
        <f>'Total Cost'!E73/(1+Assumptions!$D$49)^($A73-2022)</f>
        <v>733073.74970836064</v>
      </c>
      <c r="H73" s="36">
        <f>'Total Cost'!F73/(1+Assumptions!$D$49)^($A73-2022)</f>
        <v>610096.23614072707</v>
      </c>
      <c r="I73" s="36">
        <f>'Total Cost'!G73/(1+Assumptions!$D$49)^($A73-2022)</f>
        <v>365738.31957127363</v>
      </c>
      <c r="J73" s="37">
        <f>'Total Cost'!H73/(1+Assumptions!$D$49)^($A73-2022)</f>
        <v>357988.48264882539</v>
      </c>
      <c r="K73" s="37">
        <f>'Total Cost'!I73/(1+Assumptions!$D$49)^($A73-2022)</f>
        <v>381149.88281515875</v>
      </c>
      <c r="L73" s="37">
        <f>'Total Cost'!J73/(1+Assumptions!$D$49)^($A73-2022)</f>
        <v>240945.82673174949</v>
      </c>
      <c r="M73" s="37">
        <f>'Total Cost'!K73/(1+Assumptions!$D$49)^($A73-2022)</f>
        <v>178903.63727077111</v>
      </c>
      <c r="N73" s="37">
        <f>'Total Cost'!L73/(1+Assumptions!$D$49)^($A73-2022)</f>
        <v>160010.87186842752</v>
      </c>
      <c r="O73" s="37">
        <f>'Total Cost'!M73/(1+Assumptions!$D$49)^($A73-2022)</f>
        <v>68417.006732877737</v>
      </c>
      <c r="P73" s="38">
        <f>'Total Cost'!N73/(1+Assumptions!$D$49)^($A73-2022)</f>
        <v>40093086.306592278</v>
      </c>
      <c r="Q73" s="38">
        <f>'Total Cost'!O73/(1+Assumptions!$D$49)^($A73-2022)</f>
        <v>71980668.036098152</v>
      </c>
      <c r="R73" s="38">
        <f>'Total Cost'!P73/(1+Assumptions!$D$49)^($A73-2022)</f>
        <v>53207221.654871799</v>
      </c>
      <c r="S73" s="38">
        <f>'Total Cost'!Q73/(1+Assumptions!$D$49)^($A73-2022)</f>
        <v>18589142.317682747</v>
      </c>
      <c r="T73" s="38">
        <f>'Total Cost'!R73/(1+Assumptions!$D$49)^($A73-2022)</f>
        <v>12786759.825690584</v>
      </c>
      <c r="U73" s="38">
        <f>'Total Cost'!S73/(1+Assumptions!$D$49)^($A73-2022)</f>
        <v>7218689.1426893203</v>
      </c>
      <c r="V73" s="84">
        <f t="shared" si="11"/>
        <v>41275183.841200829</v>
      </c>
      <c r="W73" s="84">
        <f t="shared" si="6"/>
        <v>73419105.11348179</v>
      </c>
      <c r="X73" s="84">
        <f t="shared" si="7"/>
        <v>54562950.656541318</v>
      </c>
      <c r="Y73" s="84">
        <f t="shared" si="8"/>
        <v>19501119.70466188</v>
      </c>
      <c r="Z73" s="84">
        <f t="shared" si="9"/>
        <v>13556866.933699738</v>
      </c>
      <c r="AA73" s="84">
        <f t="shared" si="10"/>
        <v>7652844.4689934719</v>
      </c>
    </row>
    <row r="74" spans="1:27" x14ac:dyDescent="0.35">
      <c r="A74">
        <v>2093</v>
      </c>
      <c r="B74">
        <v>2090</v>
      </c>
      <c r="C74">
        <f>'[2]Total Frequency Model'!L74</f>
        <v>2.3099820251647696</v>
      </c>
      <c r="D74" s="36">
        <f>'Total Cost'!B74/(1+Assumptions!$D$49)^($A74-2022)</f>
        <v>798585.34188309475</v>
      </c>
      <c r="E74" s="36">
        <f>'Total Cost'!C74/(1+Assumptions!$D$49)^($A74-2022)</f>
        <v>1024541.6595476913</v>
      </c>
      <c r="F74" s="36">
        <f>'Total Cost'!D74/(1+Assumptions!$D$49)^($A74-2022)</f>
        <v>1080256.9159581396</v>
      </c>
      <c r="G74" s="36">
        <f>'Total Cost'!E74/(1+Assumptions!$D$49)^($A74-2022)</f>
        <v>710369.51923321804</v>
      </c>
      <c r="H74" s="36">
        <f>'Total Cost'!F74/(1+Assumptions!$D$49)^($A74-2022)</f>
        <v>591200.7763553143</v>
      </c>
      <c r="I74" s="36">
        <f>'Total Cost'!G74/(1+Assumptions!$D$49)^($A74-2022)</f>
        <v>354410.93661090836</v>
      </c>
      <c r="J74" s="37">
        <f>'Total Cost'!H74/(1+Assumptions!$D$49)^($A74-2022)</f>
        <v>339221.86672648729</v>
      </c>
      <c r="K74" s="37">
        <f>'Total Cost'!I74/(1+Assumptions!$D$49)^($A74-2022)</f>
        <v>361171.86317214352</v>
      </c>
      <c r="L74" s="37">
        <f>'Total Cost'!J74/(1+Assumptions!$D$49)^($A74-2022)</f>
        <v>228319.13935544071</v>
      </c>
      <c r="M74" s="37">
        <f>'Total Cost'!K74/(1+Assumptions!$D$49)^($A74-2022)</f>
        <v>169537.04677492689</v>
      </c>
      <c r="N74" s="37">
        <f>'Total Cost'!L74/(1+Assumptions!$D$49)^($A74-2022)</f>
        <v>151630.46670923632</v>
      </c>
      <c r="O74" s="37">
        <f>'Total Cost'!M74/(1+Assumptions!$D$49)^($A74-2022)</f>
        <v>64832.868666482391</v>
      </c>
      <c r="P74" s="38">
        <f>'Total Cost'!N74/(1+Assumptions!$D$49)^($A74-2022)</f>
        <v>38310512.177197091</v>
      </c>
      <c r="Q74" s="38">
        <f>'Total Cost'!O74/(1+Assumptions!$D$49)^($A74-2022)</f>
        <v>68782888.248629197</v>
      </c>
      <c r="R74" s="38">
        <f>'Total Cost'!P74/(1+Assumptions!$D$49)^($A74-2022)</f>
        <v>50846127.60178104</v>
      </c>
      <c r="S74" s="38">
        <f>'Total Cost'!Q74/(1+Assumptions!$D$49)^($A74-2022)</f>
        <v>17768422.521916702</v>
      </c>
      <c r="T74" s="38">
        <f>'Total Cost'!R74/(1+Assumptions!$D$49)^($A74-2022)</f>
        <v>12221163.208038215</v>
      </c>
      <c r="U74" s="38">
        <f>'Total Cost'!S74/(1+Assumptions!$D$49)^($A74-2022)</f>
        <v>6898966.1319145747</v>
      </c>
      <c r="V74" s="84">
        <f t="shared" si="11"/>
        <v>39448319.385806672</v>
      </c>
      <c r="W74" s="84">
        <f t="shared" si="6"/>
        <v>70168601.771349028</v>
      </c>
      <c r="X74" s="84">
        <f t="shared" si="7"/>
        <v>52154703.65709462</v>
      </c>
      <c r="Y74" s="84">
        <f t="shared" si="8"/>
        <v>18648329.087924846</v>
      </c>
      <c r="Z74" s="84">
        <f t="shared" si="9"/>
        <v>12963994.451102765</v>
      </c>
      <c r="AA74" s="84">
        <f t="shared" si="10"/>
        <v>7318209.9371919651</v>
      </c>
    </row>
    <row r="75" spans="1:27" x14ac:dyDescent="0.35">
      <c r="A75">
        <v>2094</v>
      </c>
      <c r="B75">
        <v>2090</v>
      </c>
      <c r="C75">
        <f>'[2]Total Frequency Model'!L75</f>
        <v>2.3099820251647696</v>
      </c>
      <c r="D75" s="36">
        <f>'Total Cost'!B75/(1+Assumptions!$D$49)^($A75-2022)</f>
        <v>773852.1337121604</v>
      </c>
      <c r="E75" s="36">
        <f>'Total Cost'!C75/(1+Assumptions!$D$49)^($A75-2022)</f>
        <v>992810.29557645379</v>
      </c>
      <c r="F75" s="36">
        <f>'Total Cost'!D75/(1+Assumptions!$D$49)^($A75-2022)</f>
        <v>1046799.9793238138</v>
      </c>
      <c r="G75" s="36">
        <f>'Total Cost'!E75/(1+Assumptions!$D$49)^($A75-2022)</f>
        <v>688368.46777884045</v>
      </c>
      <c r="H75" s="36">
        <f>'Total Cost'!F75/(1+Assumptions!$D$49)^($A75-2022)</f>
        <v>572890.53309698694</v>
      </c>
      <c r="I75" s="36">
        <f>'Total Cost'!G75/(1+Assumptions!$D$49)^($A75-2022)</f>
        <v>343434.37717070687</v>
      </c>
      <c r="J75" s="37">
        <f>'Total Cost'!H75/(1+Assumptions!$D$49)^($A75-2022)</f>
        <v>321439.29077030986</v>
      </c>
      <c r="K75" s="37">
        <f>'Total Cost'!I75/(1+Assumptions!$D$49)^($A75-2022)</f>
        <v>342241.27385372046</v>
      </c>
      <c r="L75" s="37">
        <f>'Total Cost'!J75/(1+Assumptions!$D$49)^($A75-2022)</f>
        <v>216354.33981383283</v>
      </c>
      <c r="M75" s="37">
        <f>'Total Cost'!K75/(1+Assumptions!$D$49)^($A75-2022)</f>
        <v>160661.03678473365</v>
      </c>
      <c r="N75" s="37">
        <f>'Total Cost'!L75/(1+Assumptions!$D$49)^($A75-2022)</f>
        <v>143689.12919719276</v>
      </c>
      <c r="O75" s="37">
        <f>'Total Cost'!M75/(1+Assumptions!$D$49)^($A75-2022)</f>
        <v>61436.55222864914</v>
      </c>
      <c r="P75" s="38">
        <f>'Total Cost'!N75/(1+Assumptions!$D$49)^($A75-2022)</f>
        <v>36607330.186977401</v>
      </c>
      <c r="Q75" s="38">
        <f>'Total Cost'!O75/(1+Assumptions!$D$49)^($A75-2022)</f>
        <v>65727428.916738555</v>
      </c>
      <c r="R75" s="38">
        <f>'Total Cost'!P75/(1+Assumptions!$D$49)^($A75-2022)</f>
        <v>48590009.526014999</v>
      </c>
      <c r="S75" s="38">
        <f>'Total Cost'!Q75/(1+Assumptions!$D$49)^($A75-2022)</f>
        <v>16984024.586133935</v>
      </c>
      <c r="T75" s="38">
        <f>'Total Cost'!R75/(1+Assumptions!$D$49)^($A75-2022)</f>
        <v>11680640.27481994</v>
      </c>
      <c r="U75" s="38">
        <f>'Total Cost'!S75/(1+Assumptions!$D$49)^($A75-2022)</f>
        <v>6593433.761293279</v>
      </c>
      <c r="V75" s="84">
        <f t="shared" si="11"/>
        <v>37702621.611459874</v>
      </c>
      <c r="W75" s="84">
        <f t="shared" si="6"/>
        <v>67062480.486168727</v>
      </c>
      <c r="X75" s="84">
        <f t="shared" si="7"/>
        <v>49853163.845152646</v>
      </c>
      <c r="Y75" s="84">
        <f t="shared" si="8"/>
        <v>17833054.090697508</v>
      </c>
      <c r="Z75" s="84">
        <f t="shared" si="9"/>
        <v>12397219.93711412</v>
      </c>
      <c r="AA75" s="84">
        <f t="shared" si="10"/>
        <v>6998304.6906926353</v>
      </c>
    </row>
    <row r="76" spans="1:27" x14ac:dyDescent="0.35">
      <c r="A76">
        <v>2095</v>
      </c>
      <c r="B76">
        <v>2090</v>
      </c>
      <c r="C76">
        <f>'[2]Total Frequency Model'!L76</f>
        <v>2.3099820251647696</v>
      </c>
      <c r="D76" s="36">
        <f>'Total Cost'!B76/(1+Assumptions!$D$49)^($A76-2022)</f>
        <v>749884.9445930965</v>
      </c>
      <c r="E76" s="36">
        <f>'Total Cost'!C76/(1+Assumptions!$D$49)^($A76-2022)</f>
        <v>962061.69248184061</v>
      </c>
      <c r="F76" s="36">
        <f>'Total Cost'!D76/(1+Assumptions!$D$49)^($A76-2022)</f>
        <v>1014379.2467557776</v>
      </c>
      <c r="G76" s="36">
        <f>'Total Cost'!E76/(1+Assumptions!$D$49)^($A76-2022)</f>
        <v>667048.81699269637</v>
      </c>
      <c r="H76" s="36">
        <f>'Total Cost'!F76/(1+Assumptions!$D$49)^($A76-2022)</f>
        <v>555147.38146233105</v>
      </c>
      <c r="I76" s="36">
        <f>'Total Cost'!G76/(1+Assumptions!$D$49)^($A76-2022)</f>
        <v>332797.77579809906</v>
      </c>
      <c r="J76" s="37">
        <f>'Total Cost'!H76/(1+Assumptions!$D$49)^($A76-2022)</f>
        <v>304589.14428496477</v>
      </c>
      <c r="K76" s="37">
        <f>'Total Cost'!I76/(1+Assumptions!$D$49)^($A76-2022)</f>
        <v>324303.18582653237</v>
      </c>
      <c r="L76" s="37">
        <f>'Total Cost'!J76/(1+Assumptions!$D$49)^($A76-2022)</f>
        <v>205016.72315159213</v>
      </c>
      <c r="M76" s="37">
        <f>'Total Cost'!K76/(1+Assumptions!$D$49)^($A76-2022)</f>
        <v>152249.90401737756</v>
      </c>
      <c r="N76" s="37">
        <f>'Total Cost'!L76/(1+Assumptions!$D$49)^($A76-2022)</f>
        <v>136163.84844300608</v>
      </c>
      <c r="O76" s="37">
        <f>'Total Cost'!M76/(1+Assumptions!$D$49)^($A76-2022)</f>
        <v>58218.212042133928</v>
      </c>
      <c r="P76" s="38">
        <f>'Total Cost'!N76/(1+Assumptions!$D$49)^($A76-2022)</f>
        <v>34979998.871093236</v>
      </c>
      <c r="Q76" s="38">
        <f>'Total Cost'!O76/(1+Assumptions!$D$49)^($A76-2022)</f>
        <v>62807945.598060705</v>
      </c>
      <c r="R76" s="38">
        <f>'Total Cost'!P76/(1+Assumptions!$D$49)^($A76-2022)</f>
        <v>46434192.030430332</v>
      </c>
      <c r="S76" s="38">
        <f>'Total Cost'!Q76/(1+Assumptions!$D$49)^($A76-2022)</f>
        <v>16234337.547459858</v>
      </c>
      <c r="T76" s="38">
        <f>'Total Cost'!R76/(1+Assumptions!$D$49)^($A76-2022)</f>
        <v>11164077.232295433</v>
      </c>
      <c r="U76" s="38">
        <f>'Total Cost'!S76/(1+Assumptions!$D$49)^($A76-2022)</f>
        <v>6301460.9924871214</v>
      </c>
      <c r="V76" s="84">
        <f t="shared" si="11"/>
        <v>36034472.959971294</v>
      </c>
      <c r="W76" s="84">
        <f t="shared" si="6"/>
        <v>64094310.476369075</v>
      </c>
      <c r="X76" s="84">
        <f t="shared" si="7"/>
        <v>47653588.000337705</v>
      </c>
      <c r="Y76" s="84">
        <f t="shared" si="8"/>
        <v>17053636.26846993</v>
      </c>
      <c r="Z76" s="84">
        <f t="shared" si="9"/>
        <v>11855388.46220077</v>
      </c>
      <c r="AA76" s="84">
        <f t="shared" si="10"/>
        <v>6692476.9803273547</v>
      </c>
    </row>
    <row r="77" spans="1:27" x14ac:dyDescent="0.35">
      <c r="A77">
        <v>2096</v>
      </c>
      <c r="B77">
        <v>2090</v>
      </c>
      <c r="C77">
        <f>'[2]Total Frequency Model'!L77</f>
        <v>2.3099820251647696</v>
      </c>
      <c r="D77" s="36">
        <f>'Total Cost'!B77/(1+Assumptions!$D$49)^($A77-2022)</f>
        <v>726660.04993733426</v>
      </c>
      <c r="E77" s="36">
        <f>'Total Cost'!C77/(1+Assumptions!$D$49)^($A77-2022)</f>
        <v>932265.41290409933</v>
      </c>
      <c r="F77" s="36">
        <f>'Total Cost'!D77/(1+Assumptions!$D$49)^($A77-2022)</f>
        <v>982962.62569042505</v>
      </c>
      <c r="G77" s="36">
        <f>'Total Cost'!E77/(1+Assumptions!$D$49)^($A77-2022)</f>
        <v>646389.46302565199</v>
      </c>
      <c r="H77" s="36">
        <f>'Total Cost'!F77/(1+Assumptions!$D$49)^($A77-2022)</f>
        <v>537953.75789934432</v>
      </c>
      <c r="I77" s="36">
        <f>'Total Cost'!G77/(1+Assumptions!$D$49)^($A77-2022)</f>
        <v>322490.60355746036</v>
      </c>
      <c r="J77" s="37">
        <f>'Total Cost'!H77/(1+Assumptions!$D$49)^($A77-2022)</f>
        <v>288622.52417013241</v>
      </c>
      <c r="K77" s="37">
        <f>'Total Cost'!I77/(1+Assumptions!$D$49)^($A77-2022)</f>
        <v>307305.55124859535</v>
      </c>
      <c r="L77" s="37">
        <f>'Total Cost'!J77/(1+Assumptions!$D$49)^($A77-2022)</f>
        <v>194273.4045296649</v>
      </c>
      <c r="M77" s="37">
        <f>'Total Cost'!K77/(1+Assumptions!$D$49)^($A77-2022)</f>
        <v>144279.29229438087</v>
      </c>
      <c r="N77" s="37">
        <f>'Total Cost'!L77/(1+Assumptions!$D$49)^($A77-2022)</f>
        <v>129032.81986215667</v>
      </c>
      <c r="O77" s="37">
        <f>'Total Cost'!M77/(1+Assumptions!$D$49)^($A77-2022)</f>
        <v>55168.518946435528</v>
      </c>
      <c r="P77" s="38">
        <f>'Total Cost'!N77/(1+Assumptions!$D$49)^($A77-2022)</f>
        <v>33425134.959965948</v>
      </c>
      <c r="Q77" s="38">
        <f>'Total Cost'!O77/(1+Assumptions!$D$49)^($A77-2022)</f>
        <v>60018377.089864448</v>
      </c>
      <c r="R77" s="38">
        <f>'Total Cost'!P77/(1+Assumptions!$D$49)^($A77-2022)</f>
        <v>44374208.2739131</v>
      </c>
      <c r="S77" s="38">
        <f>'Total Cost'!Q77/(1+Assumptions!$D$49)^($A77-2022)</f>
        <v>15517822.034046946</v>
      </c>
      <c r="T77" s="38">
        <f>'Total Cost'!R77/(1+Assumptions!$D$49)^($A77-2022)</f>
        <v>10670409.85251292</v>
      </c>
      <c r="U77" s="38">
        <f>'Total Cost'!S77/(1+Assumptions!$D$49)^($A77-2022)</f>
        <v>6022444.8966968171</v>
      </c>
      <c r="V77" s="84">
        <f t="shared" si="11"/>
        <v>34440417.534073412</v>
      </c>
      <c r="W77" s="84">
        <f t="shared" si="6"/>
        <v>61257948.054017141</v>
      </c>
      <c r="X77" s="84">
        <f t="shared" si="7"/>
        <v>45551444.304133192</v>
      </c>
      <c r="Y77" s="84">
        <f t="shared" si="8"/>
        <v>16308490.789366979</v>
      </c>
      <c r="Z77" s="84">
        <f t="shared" si="9"/>
        <v>11337396.430274421</v>
      </c>
      <c r="AA77" s="84">
        <f t="shared" si="10"/>
        <v>6400104.0192007134</v>
      </c>
    </row>
    <row r="78" spans="1:27" x14ac:dyDescent="0.35">
      <c r="A78">
        <v>2097</v>
      </c>
      <c r="B78">
        <v>2090</v>
      </c>
      <c r="C78">
        <f>'[2]Total Frequency Model'!L78</f>
        <v>2.3099820251647696</v>
      </c>
      <c r="D78" s="36">
        <f>'Total Cost'!B78/(1+Assumptions!$D$49)^($A78-2022)</f>
        <v>704154.45993712032</v>
      </c>
      <c r="E78" s="36">
        <f>'Total Cost'!C78/(1+Assumptions!$D$49)^($A78-2022)</f>
        <v>903391.96216739074</v>
      </c>
      <c r="F78" s="36">
        <f>'Total Cost'!D78/(1+Assumptions!$D$49)^($A78-2022)</f>
        <v>952519.01751184103</v>
      </c>
      <c r="G78" s="36">
        <f>'Total Cost'!E78/(1+Assumptions!$D$49)^($A78-2022)</f>
        <v>626369.95564174082</v>
      </c>
      <c r="H78" s="36">
        <f>'Total Cost'!F78/(1+Assumptions!$D$49)^($A78-2022)</f>
        <v>521292.64282166655</v>
      </c>
      <c r="I78" s="36">
        <f>'Total Cost'!G78/(1+Assumptions!$D$49)^($A78-2022)</f>
        <v>312502.657607753</v>
      </c>
      <c r="J78" s="37">
        <f>'Total Cost'!H78/(1+Assumptions!$D$49)^($A78-2022)</f>
        <v>273493.09266948723</v>
      </c>
      <c r="K78" s="37">
        <f>'Total Cost'!I78/(1+Assumptions!$D$49)^($A78-2022)</f>
        <v>291199.05231312185</v>
      </c>
      <c r="L78" s="37">
        <f>'Total Cost'!J78/(1+Assumptions!$D$49)^($A78-2022)</f>
        <v>184093.22374868358</v>
      </c>
      <c r="M78" s="37">
        <f>'Total Cost'!K78/(1+Assumptions!$D$49)^($A78-2022)</f>
        <v>136726.12192050583</v>
      </c>
      <c r="N78" s="37">
        <f>'Total Cost'!L78/(1+Assumptions!$D$49)^($A78-2022)</f>
        <v>122275.38192062525</v>
      </c>
      <c r="O78" s="37">
        <f>'Total Cost'!M78/(1+Assumptions!$D$49)^($A78-2022)</f>
        <v>52278.632924998681</v>
      </c>
      <c r="P78" s="38">
        <f>'Total Cost'!N78/(1+Assumptions!$D$49)^($A78-2022)</f>
        <v>31939506.303983841</v>
      </c>
      <c r="Q78" s="38">
        <f>'Total Cost'!O78/(1+Assumptions!$D$49)^($A78-2022)</f>
        <v>57352932.767646268</v>
      </c>
      <c r="R78" s="38">
        <f>'Total Cost'!P78/(1+Assumptions!$D$49)^($A78-2022)</f>
        <v>42405790.655319884</v>
      </c>
      <c r="S78" s="38">
        <f>'Total Cost'!Q78/(1+Assumptions!$D$49)^($A78-2022)</f>
        <v>14833007.077914784</v>
      </c>
      <c r="T78" s="38">
        <f>'Total Cost'!R78/(1+Assumptions!$D$49)^($A78-2022)</f>
        <v>10198621.263927007</v>
      </c>
      <c r="U78" s="38">
        <f>'Total Cost'!S78/(1+Assumptions!$D$49)^($A78-2022)</f>
        <v>5755809.4005966438</v>
      </c>
      <c r="V78" s="84">
        <f t="shared" si="11"/>
        <v>32917153.85659045</v>
      </c>
      <c r="W78" s="84">
        <f t="shared" si="6"/>
        <v>58547523.782126784</v>
      </c>
      <c r="X78" s="84">
        <f t="shared" si="7"/>
        <v>43542402.896580406</v>
      </c>
      <c r="Y78" s="84">
        <f t="shared" si="8"/>
        <v>15596103.15547703</v>
      </c>
      <c r="Z78" s="84">
        <f t="shared" si="9"/>
        <v>10842189.288669299</v>
      </c>
      <c r="AA78" s="84">
        <f t="shared" si="10"/>
        <v>6120590.6911293957</v>
      </c>
    </row>
    <row r="79" spans="1:27" x14ac:dyDescent="0.35">
      <c r="A79">
        <v>2098</v>
      </c>
      <c r="B79">
        <v>2090</v>
      </c>
      <c r="C79">
        <f>'[2]Total Frequency Model'!L79</f>
        <v>2.3099820251647696</v>
      </c>
      <c r="D79" s="36">
        <f>'Total Cost'!B79/(1+Assumptions!$D$49)^($A79-2022)</f>
        <v>682345.89680841449</v>
      </c>
      <c r="E79" s="36">
        <f>'Total Cost'!C79/(1+Assumptions!$D$49)^($A79-2022)</f>
        <v>875412.75908366346</v>
      </c>
      <c r="F79" s="36">
        <f>'Total Cost'!D79/(1+Assumptions!$D$49)^($A79-2022)</f>
        <v>923018.28676797135</v>
      </c>
      <c r="G79" s="36">
        <f>'Total Cost'!E79/(1+Assumptions!$D$49)^($A79-2022)</f>
        <v>606970.47797492682</v>
      </c>
      <c r="H79" s="36">
        <f>'Total Cost'!F79/(1+Assumptions!$D$49)^($A79-2022)</f>
        <v>505147.54376126808</v>
      </c>
      <c r="I79" s="36">
        <f>'Total Cost'!G79/(1+Assumptions!$D$49)^($A79-2022)</f>
        <v>302824.05110295914</v>
      </c>
      <c r="J79" s="37">
        <f>'Total Cost'!H79/(1+Assumptions!$D$49)^($A79-2022)</f>
        <v>259156.94277399973</v>
      </c>
      <c r="K79" s="37">
        <f>'Total Cost'!I79/(1+Assumptions!$D$49)^($A79-2022)</f>
        <v>275936.95802383026</v>
      </c>
      <c r="L79" s="37">
        <f>'Total Cost'!J79/(1+Assumptions!$D$49)^($A79-2022)</f>
        <v>174446.65478165433</v>
      </c>
      <c r="M79" s="37">
        <f>'Total Cost'!K79/(1+Assumptions!$D$49)^($A79-2022)</f>
        <v>129568.522765847</v>
      </c>
      <c r="N79" s="37">
        <f>'Total Cost'!L79/(1+Assumptions!$D$49)^($A79-2022)</f>
        <v>115871.95619819513</v>
      </c>
      <c r="O79" s="37">
        <f>'Total Cost'!M79/(1+Assumptions!$D$49)^($A79-2022)</f>
        <v>49540.177452536809</v>
      </c>
      <c r="P79" s="38">
        <f>'Total Cost'!N79/(1+Assumptions!$D$49)^($A79-2022)</f>
        <v>30520025.115001775</v>
      </c>
      <c r="Q79" s="38">
        <f>'Total Cost'!O79/(1+Assumptions!$D$49)^($A79-2022)</f>
        <v>54806080.490374774</v>
      </c>
      <c r="R79" s="38">
        <f>'Total Cost'!P79/(1+Assumptions!$D$49)^($A79-2022)</f>
        <v>40524861.914079435</v>
      </c>
      <c r="S79" s="38">
        <f>'Total Cost'!Q79/(1+Assumptions!$D$49)^($A79-2022)</f>
        <v>14178487.069906266</v>
      </c>
      <c r="T79" s="38">
        <f>'Total Cost'!R79/(1+Assumptions!$D$49)^($A79-2022)</f>
        <v>9747739.8406440038</v>
      </c>
      <c r="U79" s="38">
        <f>'Total Cost'!S79/(1+Assumptions!$D$49)^($A79-2022)</f>
        <v>5501004.0882944111</v>
      </c>
      <c r="V79" s="84">
        <f t="shared" si="11"/>
        <v>31461527.954584189</v>
      </c>
      <c r="W79" s="84">
        <f t="shared" si="6"/>
        <v>55957430.207482271</v>
      </c>
      <c r="X79" s="84">
        <f t="shared" si="7"/>
        <v>41622326.855629064</v>
      </c>
      <c r="Y79" s="84">
        <f t="shared" si="8"/>
        <v>14915026.07064704</v>
      </c>
      <c r="Z79" s="84">
        <f t="shared" si="9"/>
        <v>10368759.340603467</v>
      </c>
      <c r="AA79" s="84">
        <f t="shared" si="10"/>
        <v>5853368.3168499069</v>
      </c>
    </row>
    <row r="80" spans="1:27" x14ac:dyDescent="0.35">
      <c r="A80">
        <v>2099</v>
      </c>
      <c r="B80">
        <v>2090</v>
      </c>
      <c r="C80">
        <f>'[2]Total Frequency Model'!L80</f>
        <v>2.3099820251647696</v>
      </c>
      <c r="D80" s="36">
        <f>'Total Cost'!B80/(1+Assumptions!$D$49)^($A80-2022)</f>
        <v>661212.77273860667</v>
      </c>
      <c r="E80" s="36">
        <f>'Total Cost'!C80/(1+Assumptions!$D$49)^($A80-2022)</f>
        <v>848300.10766077042</v>
      </c>
      <c r="F80" s="36">
        <f>'Total Cost'!D80/(1+Assumptions!$D$49)^($A80-2022)</f>
        <v>894431.23134020797</v>
      </c>
      <c r="G80" s="36">
        <f>'Total Cost'!E80/(1+Assumptions!$D$49)^($A80-2022)</f>
        <v>588171.82691283023</v>
      </c>
      <c r="H80" s="36">
        <f>'Total Cost'!F80/(1+Assumptions!$D$49)^($A80-2022)</f>
        <v>489502.47904292186</v>
      </c>
      <c r="I80" s="36">
        <f>'Total Cost'!G80/(1+Assumptions!$D$49)^($A80-2022)</f>
        <v>293445.20340531186</v>
      </c>
      <c r="J80" s="37">
        <f>'Total Cost'!H80/(1+Assumptions!$D$49)^($A80-2022)</f>
        <v>245572.47068832529</v>
      </c>
      <c r="K80" s="37">
        <f>'Total Cost'!I80/(1+Assumptions!$D$49)^($A80-2022)</f>
        <v>261474.98848549591</v>
      </c>
      <c r="L80" s="37">
        <f>'Total Cost'!J80/(1+Assumptions!$D$49)^($A80-2022)</f>
        <v>165305.72005306606</v>
      </c>
      <c r="M80" s="37">
        <f>'Total Cost'!K80/(1+Assumptions!$D$49)^($A80-2022)</f>
        <v>122785.77085688357</v>
      </c>
      <c r="N80" s="37">
        <f>'Total Cost'!L80/(1+Assumptions!$D$49)^($A80-2022)</f>
        <v>109803.99059529253</v>
      </c>
      <c r="O80" s="37">
        <f>'Total Cost'!M80/(1+Assumptions!$D$49)^($A80-2022)</f>
        <v>46945.215187967646</v>
      </c>
      <c r="P80" s="38">
        <f>'Total Cost'!N80/(1+Assumptions!$D$49)^($A80-2022)</f>
        <v>29163741.510436703</v>
      </c>
      <c r="Q80" s="38">
        <f>'Total Cost'!O80/(1+Assumptions!$D$49)^($A80-2022)</f>
        <v>52372535.047000334</v>
      </c>
      <c r="R80" s="38">
        <f>'Total Cost'!P80/(1+Assumptions!$D$49)^($A80-2022)</f>
        <v>38727526.628799006</v>
      </c>
      <c r="S80" s="38">
        <f>'Total Cost'!Q80/(1+Assumptions!$D$49)^($A80-2022)</f>
        <v>13552918.85041392</v>
      </c>
      <c r="T80" s="38">
        <f>'Total Cost'!R80/(1+Assumptions!$D$49)^($A80-2022)</f>
        <v>9316837.1858861744</v>
      </c>
      <c r="U80" s="38">
        <f>'Total Cost'!S80/(1+Assumptions!$D$49)^($A80-2022)</f>
        <v>5257503.0568108493</v>
      </c>
      <c r="V80" s="84">
        <f t="shared" si="11"/>
        <v>30070526.753863633</v>
      </c>
      <c r="W80" s="84">
        <f t="shared" si="6"/>
        <v>53482310.143146597</v>
      </c>
      <c r="X80" s="84">
        <f t="shared" si="7"/>
        <v>39787263.580192283</v>
      </c>
      <c r="Y80" s="84">
        <f t="shared" si="8"/>
        <v>14263876.448183633</v>
      </c>
      <c r="Z80" s="84">
        <f t="shared" si="9"/>
        <v>9916143.655524388</v>
      </c>
      <c r="AA80" s="84">
        <f t="shared" si="10"/>
        <v>5597893.4754041284</v>
      </c>
    </row>
    <row r="81" spans="1:27" x14ac:dyDescent="0.35">
      <c r="A81">
        <v>2100</v>
      </c>
      <c r="B81">
        <v>2100</v>
      </c>
      <c r="C81">
        <f>'[2]Total Frequency Model'!L81</f>
        <v>2.6098741761533852</v>
      </c>
      <c r="D81" s="36">
        <f>'Total Cost'!B81/(1+Assumptions!$D$49)^($A81-2022)</f>
        <v>609541.41548487253</v>
      </c>
      <c r="E81" s="36">
        <f>'Total Cost'!C81/(1+Assumptions!$D$49)^($A81-2022)</f>
        <v>782008.56017632864</v>
      </c>
      <c r="F81" s="36">
        <f>'Total Cost'!D81/(1+Assumptions!$D$49)^($A81-2022)</f>
        <v>824534.70544271509</v>
      </c>
      <c r="G81" s="36">
        <f>'Total Cost'!E81/(1+Assumptions!$D$49)^($A81-2022)</f>
        <v>542208.35214642738</v>
      </c>
      <c r="H81" s="36">
        <f>'Total Cost'!F81/(1+Assumptions!$D$49)^($A81-2022)</f>
        <v>451249.6525488784</v>
      </c>
      <c r="I81" s="36">
        <f>'Total Cost'!G81/(1+Assumptions!$D$49)^($A81-2022)</f>
        <v>270513.53516673599</v>
      </c>
      <c r="J81" s="37">
        <f>'Total Cost'!H81/(1+Assumptions!$D$49)^($A81-2022)</f>
        <v>221371.74787835349</v>
      </c>
      <c r="K81" s="37">
        <f>'Total Cost'!I81/(1+Assumptions!$D$49)^($A81-2022)</f>
        <v>235708.98360629851</v>
      </c>
      <c r="L81" s="37">
        <f>'Total Cost'!J81/(1+Assumptions!$D$49)^($A81-2022)</f>
        <v>149018.04030706207</v>
      </c>
      <c r="M81" s="37">
        <f>'Total Cost'!K81/(1+Assumptions!$D$49)^($A81-2022)</f>
        <v>110693.58036707653</v>
      </c>
      <c r="N81" s="37">
        <f>'Total Cost'!L81/(1+Assumptions!$D$49)^($A81-2022)</f>
        <v>98988.266855237147</v>
      </c>
      <c r="O81" s="37">
        <f>'Total Cost'!M81/(1+Assumptions!$D$49)^($A81-2022)</f>
        <v>42320.509586212531</v>
      </c>
      <c r="P81" s="38">
        <f>'Total Cost'!N81/(1+Assumptions!$D$49)^($A81-2022)</f>
        <v>26511152.139639404</v>
      </c>
      <c r="Q81" s="38">
        <f>'Total Cost'!O81/(1+Assumptions!$D$49)^($A81-2022)</f>
        <v>47610805.462788545</v>
      </c>
      <c r="R81" s="38">
        <f>'Total Cost'!P81/(1+Assumptions!$D$49)^($A81-2022)</f>
        <v>35208308.4611523</v>
      </c>
      <c r="S81" s="38">
        <f>'Total Cost'!Q81/(1+Assumptions!$D$49)^($A81-2022)</f>
        <v>12324331.93688803</v>
      </c>
      <c r="T81" s="38">
        <f>'Total Cost'!R81/(1+Assumptions!$D$49)^($A81-2022)</f>
        <v>8471504.3225642182</v>
      </c>
      <c r="U81" s="38">
        <f>'Total Cost'!S81/(1+Assumptions!$D$49)^($A81-2022)</f>
        <v>4780182.1490197005</v>
      </c>
      <c r="V81" s="84">
        <f t="shared" si="11"/>
        <v>27342065.303002629</v>
      </c>
      <c r="W81" s="84">
        <f t="shared" si="6"/>
        <v>48628523.006571174</v>
      </c>
      <c r="X81" s="84">
        <f t="shared" si="7"/>
        <v>36181861.206902079</v>
      </c>
      <c r="Y81" s="84">
        <f t="shared" si="8"/>
        <v>12977233.869401533</v>
      </c>
      <c r="Z81" s="84">
        <f t="shared" si="9"/>
        <v>9021742.2419683337</v>
      </c>
      <c r="AA81" s="84">
        <f t="shared" si="10"/>
        <v>5093016.1937726494</v>
      </c>
    </row>
    <row r="82" spans="1:27" x14ac:dyDescent="0.35">
      <c r="A82">
        <v>2101</v>
      </c>
      <c r="B82">
        <v>2100</v>
      </c>
      <c r="C82">
        <f>'[2]Total Frequency Model'!L82</f>
        <v>2.6098741761533852</v>
      </c>
      <c r="D82" s="36">
        <f>'Total Cost'!B82/(1+Assumptions!$D$49)^($A82-2022)</f>
        <v>590663.13920391328</v>
      </c>
      <c r="E82" s="36">
        <f>'Total Cost'!C82/(1+Assumptions!$D$49)^($A82-2022)</f>
        <v>757788.75611044676</v>
      </c>
      <c r="F82" s="36">
        <f>'Total Cost'!D82/(1+Assumptions!$D$49)^($A82-2022)</f>
        <v>798997.81233397557</v>
      </c>
      <c r="G82" s="36">
        <f>'Total Cost'!E82/(1+Assumptions!$D$49)^($A82-2022)</f>
        <v>525415.46684999263</v>
      </c>
      <c r="H82" s="36">
        <f>'Total Cost'!F82/(1+Assumptions!$D$49)^($A82-2022)</f>
        <v>437273.87437188928</v>
      </c>
      <c r="I82" s="36">
        <f>'Total Cost'!G82/(1+Assumptions!$D$49)^($A82-2022)</f>
        <v>262135.38542189173</v>
      </c>
      <c r="J82" s="37">
        <f>'Total Cost'!H82/(1+Assumptions!$D$49)^($A82-2022)</f>
        <v>209768.23473279158</v>
      </c>
      <c r="K82" s="37">
        <f>'Total Cost'!I82/(1+Assumptions!$D$49)^($A82-2022)</f>
        <v>223355.75770882773</v>
      </c>
      <c r="L82" s="37">
        <f>'Total Cost'!J82/(1+Assumptions!$D$49)^($A82-2022)</f>
        <v>141209.81255820594</v>
      </c>
      <c r="M82" s="37">
        <f>'Total Cost'!K82/(1+Assumptions!$D$49)^($A82-2022)</f>
        <v>104899.16268203381</v>
      </c>
      <c r="N82" s="37">
        <f>'Total Cost'!L82/(1+Assumptions!$D$49)^($A82-2022)</f>
        <v>93804.67028177467</v>
      </c>
      <c r="O82" s="37">
        <f>'Total Cost'!M82/(1+Assumptions!$D$49)^($A82-2022)</f>
        <v>40103.802557604969</v>
      </c>
      <c r="P82" s="38">
        <f>'Total Cost'!N82/(1+Assumptions!$D$49)^($A82-2022)</f>
        <v>25333215.029635102</v>
      </c>
      <c r="Q82" s="38">
        <f>'Total Cost'!O82/(1+Assumptions!$D$49)^($A82-2022)</f>
        <v>45497117.245907217</v>
      </c>
      <c r="R82" s="38">
        <f>'Total Cost'!P82/(1+Assumptions!$D$49)^($A82-2022)</f>
        <v>33647056.644454204</v>
      </c>
      <c r="S82" s="38">
        <f>'Total Cost'!Q82/(1+Assumptions!$D$49)^($A82-2022)</f>
        <v>11780694.037664084</v>
      </c>
      <c r="T82" s="38">
        <f>'Total Cost'!R82/(1+Assumptions!$D$49)^($A82-2022)</f>
        <v>8097097.336944418</v>
      </c>
      <c r="U82" s="38">
        <f>'Total Cost'!S82/(1+Assumptions!$D$49)^($A82-2022)</f>
        <v>4568630.572133285</v>
      </c>
      <c r="V82" s="84">
        <f t="shared" si="11"/>
        <v>26133646.403571807</v>
      </c>
      <c r="W82" s="84">
        <f t="shared" si="6"/>
        <v>46478261.759726495</v>
      </c>
      <c r="X82" s="84">
        <f t="shared" si="7"/>
        <v>34587264.269346386</v>
      </c>
      <c r="Y82" s="84">
        <f t="shared" si="8"/>
        <v>12411008.66719611</v>
      </c>
      <c r="Z82" s="84">
        <f t="shared" si="9"/>
        <v>8628175.8815980814</v>
      </c>
      <c r="AA82" s="84">
        <f t="shared" si="10"/>
        <v>4870869.760112782</v>
      </c>
    </row>
    <row r="83" spans="1:27" x14ac:dyDescent="0.35">
      <c r="A83">
        <v>2102</v>
      </c>
      <c r="B83">
        <v>2100</v>
      </c>
      <c r="C83">
        <f>'[2]Total Frequency Model'!L83</f>
        <v>2.6098741761533852</v>
      </c>
      <c r="D83" s="36">
        <f>'Total Cost'!B83/(1+Assumptions!$D$49)^($A83-2022)</f>
        <v>572369.54725495598</v>
      </c>
      <c r="E83" s="36">
        <f>'Total Cost'!C83/(1+Assumptions!$D$49)^($A83-2022)</f>
        <v>734319.07031546673</v>
      </c>
      <c r="F83" s="36">
        <f>'Total Cost'!D83/(1+Assumptions!$D$49)^($A83-2022)</f>
        <v>774251.82942627755</v>
      </c>
      <c r="G83" s="36">
        <f>'Total Cost'!E83/(1+Assumptions!$D$49)^($A83-2022)</f>
        <v>509142.67866283882</v>
      </c>
      <c r="H83" s="36">
        <f>'Total Cost'!F83/(1+Assumptions!$D$49)^($A83-2022)</f>
        <v>423730.94389804878</v>
      </c>
      <c r="I83" s="36">
        <f>'Total Cost'!G83/(1+Assumptions!$D$49)^($A83-2022)</f>
        <v>254016.71767710254</v>
      </c>
      <c r="J83" s="37">
        <f>'Total Cost'!H83/(1+Assumptions!$D$49)^($A83-2022)</f>
        <v>198773.0971617169</v>
      </c>
      <c r="K83" s="37">
        <f>'Total Cost'!I83/(1+Assumptions!$D$49)^($A83-2022)</f>
        <v>211650.13066893912</v>
      </c>
      <c r="L83" s="37">
        <f>'Total Cost'!J83/(1+Assumptions!$D$49)^($A83-2022)</f>
        <v>133810.84247221093</v>
      </c>
      <c r="M83" s="37">
        <f>'Total Cost'!K83/(1+Assumptions!$D$49)^($A83-2022)</f>
        <v>99408.183790620853</v>
      </c>
      <c r="N83" s="37">
        <f>'Total Cost'!L83/(1+Assumptions!$D$49)^($A83-2022)</f>
        <v>88892.615362995726</v>
      </c>
      <c r="O83" s="37">
        <f>'Total Cost'!M83/(1+Assumptions!$D$49)^($A83-2022)</f>
        <v>38003.243694040168</v>
      </c>
      <c r="P83" s="38">
        <f>'Total Cost'!N83/(1+Assumptions!$D$49)^($A83-2022)</f>
        <v>24207709.83141439</v>
      </c>
      <c r="Q83" s="38">
        <f>'Total Cost'!O83/(1+Assumptions!$D$49)^($A83-2022)</f>
        <v>43477442.818016581</v>
      </c>
      <c r="R83" s="38">
        <f>'Total Cost'!P83/(1+Assumptions!$D$49)^($A83-2022)</f>
        <v>32155173.747792888</v>
      </c>
      <c r="S83" s="38">
        <f>'Total Cost'!Q83/(1+Assumptions!$D$49)^($A83-2022)</f>
        <v>11261095.757192658</v>
      </c>
      <c r="T83" s="38">
        <f>'Total Cost'!R83/(1+Assumptions!$D$49)^($A83-2022)</f>
        <v>7739275.7230086457</v>
      </c>
      <c r="U83" s="38">
        <f>'Total Cost'!S83/(1+Assumptions!$D$49)^($A83-2022)</f>
        <v>4366461.7959803203</v>
      </c>
      <c r="V83" s="84">
        <f t="shared" si="11"/>
        <v>24978852.475831062</v>
      </c>
      <c r="W83" s="84">
        <f t="shared" si="6"/>
        <v>44423412.019000985</v>
      </c>
      <c r="X83" s="84">
        <f t="shared" si="7"/>
        <v>33063236.419691376</v>
      </c>
      <c r="Y83" s="84">
        <f t="shared" si="8"/>
        <v>11869646.619646117</v>
      </c>
      <c r="Z83" s="84">
        <f t="shared" si="9"/>
        <v>8251899.2822696902</v>
      </c>
      <c r="AA83" s="84">
        <f t="shared" si="10"/>
        <v>4658481.7573514627</v>
      </c>
    </row>
    <row r="84" spans="1:27" x14ac:dyDescent="0.35">
      <c r="A84">
        <v>2103</v>
      </c>
      <c r="B84">
        <v>2100</v>
      </c>
      <c r="C84">
        <f>'[2]Total Frequency Model'!L84</f>
        <v>2.6098741761533852</v>
      </c>
      <c r="D84" s="36">
        <f>'Total Cost'!B84/(1+Assumptions!$D$49)^($A84-2022)</f>
        <v>554642.53121734806</v>
      </c>
      <c r="E84" s="36">
        <f>'Total Cost'!C84/(1+Assumptions!$D$49)^($A84-2022)</f>
        <v>711576.27067031851</v>
      </c>
      <c r="F84" s="36">
        <f>'Total Cost'!D84/(1+Assumptions!$D$49)^($A84-2022)</f>
        <v>750272.26122036611</v>
      </c>
      <c r="G84" s="36">
        <f>'Total Cost'!E84/(1+Assumptions!$D$49)^($A84-2022)</f>
        <v>493373.87951310613</v>
      </c>
      <c r="H84" s="36">
        <f>'Total Cost'!F84/(1+Assumptions!$D$49)^($A84-2022)</f>
        <v>410607.45528105996</v>
      </c>
      <c r="I84" s="36">
        <f>'Total Cost'!G84/(1+Assumptions!$D$49)^($A84-2022)</f>
        <v>246149.49544335794</v>
      </c>
      <c r="J84" s="37">
        <f>'Total Cost'!H84/(1+Assumptions!$D$49)^($A84-2022)</f>
        <v>188354.43028198124</v>
      </c>
      <c r="K84" s="37">
        <f>'Total Cost'!I84/(1+Assumptions!$D$49)^($A84-2022)</f>
        <v>200558.14459482225</v>
      </c>
      <c r="L84" s="37">
        <f>'Total Cost'!J84/(1+Assumptions!$D$49)^($A84-2022)</f>
        <v>126799.67356823076</v>
      </c>
      <c r="M84" s="37">
        <f>'Total Cost'!K84/(1+Assumptions!$D$49)^($A84-2022)</f>
        <v>94204.7476581831</v>
      </c>
      <c r="N84" s="37">
        <f>'Total Cost'!L84/(1+Assumptions!$D$49)^($A84-2022)</f>
        <v>84237.872799957535</v>
      </c>
      <c r="O84" s="37">
        <f>'Total Cost'!M84/(1+Assumptions!$D$49)^($A84-2022)</f>
        <v>36012.745367475298</v>
      </c>
      <c r="P84" s="38">
        <f>'Total Cost'!N84/(1+Assumptions!$D$49)^($A84-2022)</f>
        <v>23132298.940337364</v>
      </c>
      <c r="Q84" s="38">
        <f>'Total Cost'!O84/(1+Assumptions!$D$49)^($A84-2022)</f>
        <v>41547593.504019246</v>
      </c>
      <c r="R84" s="38">
        <f>'Total Cost'!P84/(1+Assumptions!$D$49)^($A84-2022)</f>
        <v>30729572.05659375</v>
      </c>
      <c r="S84" s="38">
        <f>'Total Cost'!Q84/(1+Assumptions!$D$49)^($A84-2022)</f>
        <v>10764471.67226438</v>
      </c>
      <c r="T84" s="38">
        <f>'Total Cost'!R84/(1+Assumptions!$D$49)^($A84-2022)</f>
        <v>7397303.2518447386</v>
      </c>
      <c r="U84" s="38">
        <f>'Total Cost'!S84/(1+Assumptions!$D$49)^($A84-2022)</f>
        <v>4173258.8509101751</v>
      </c>
      <c r="V84" s="84">
        <f t="shared" si="11"/>
        <v>23875295.901836693</v>
      </c>
      <c r="W84" s="84">
        <f t="shared" si="6"/>
        <v>42459727.919284388</v>
      </c>
      <c r="X84" s="84">
        <f t="shared" si="7"/>
        <v>31606643.991382346</v>
      </c>
      <c r="Y84" s="84">
        <f t="shared" si="8"/>
        <v>11352050.29943567</v>
      </c>
      <c r="Z84" s="84">
        <f t="shared" si="9"/>
        <v>7892148.579925756</v>
      </c>
      <c r="AA84" s="84">
        <f t="shared" si="10"/>
        <v>4455421.0917210085</v>
      </c>
    </row>
    <row r="85" spans="1:27" x14ac:dyDescent="0.35">
      <c r="A85">
        <v>2104</v>
      </c>
      <c r="B85">
        <v>2100</v>
      </c>
      <c r="C85">
        <f>'[2]Total Frequency Model'!L85</f>
        <v>2.6098741761533852</v>
      </c>
      <c r="D85" s="36">
        <f>'Total Cost'!B85/(1+Assumptions!$D$49)^($A85-2022)</f>
        <v>537464.54351135681</v>
      </c>
      <c r="E85" s="36">
        <f>'Total Cost'!C85/(1+Assumptions!$D$49)^($A85-2022)</f>
        <v>689537.84458239959</v>
      </c>
      <c r="F85" s="36">
        <f>'Total Cost'!D85/(1+Assumptions!$D$49)^($A85-2022)</f>
        <v>727035.37087388954</v>
      </c>
      <c r="G85" s="36">
        <f>'Total Cost'!E85/(1+Assumptions!$D$49)^($A85-2022)</f>
        <v>478093.46021649759</v>
      </c>
      <c r="H85" s="36">
        <f>'Total Cost'!F85/(1+Assumptions!$D$49)^($A85-2022)</f>
        <v>397890.4178708106</v>
      </c>
      <c r="I85" s="36">
        <f>'Total Cost'!G85/(1+Assumptions!$D$49)^($A85-2022)</f>
        <v>238525.93113197808</v>
      </c>
      <c r="J85" s="37">
        <f>'Total Cost'!H85/(1+Assumptions!$D$49)^($A85-2022)</f>
        <v>178482.00274618782</v>
      </c>
      <c r="K85" s="37">
        <f>'Total Cost'!I85/(1+Assumptions!$D$49)^($A85-2022)</f>
        <v>190047.62263219312</v>
      </c>
      <c r="L85" s="37">
        <f>'Total Cost'!J85/(1+Assumptions!$D$49)^($A85-2022)</f>
        <v>120155.97455424741</v>
      </c>
      <c r="M85" s="37">
        <f>'Total Cost'!K85/(1+Assumptions!$D$49)^($A85-2022)</f>
        <v>89273.791253919029</v>
      </c>
      <c r="N85" s="37">
        <f>'Total Cost'!L85/(1+Assumptions!$D$49)^($A85-2022)</f>
        <v>79826.959154635595</v>
      </c>
      <c r="O85" s="37">
        <f>'Total Cost'!M85/(1+Assumptions!$D$49)^($A85-2022)</f>
        <v>34126.539105176722</v>
      </c>
      <c r="P85" s="38">
        <f>'Total Cost'!N85/(1+Assumptions!$D$49)^($A85-2022)</f>
        <v>22104749.121772099</v>
      </c>
      <c r="Q85" s="38">
        <f>'Total Cost'!O85/(1+Assumptions!$D$49)^($A85-2022)</f>
        <v>39703567.533980228</v>
      </c>
      <c r="R85" s="38">
        <f>'Total Cost'!P85/(1+Assumptions!$D$49)^($A85-2022)</f>
        <v>29367301.517396435</v>
      </c>
      <c r="S85" s="38">
        <f>'Total Cost'!Q85/(1+Assumptions!$D$49)^($A85-2022)</f>
        <v>10289803.675128916</v>
      </c>
      <c r="T85" s="38">
        <f>'Total Cost'!R85/(1+Assumptions!$D$49)^($A85-2022)</f>
        <v>7070476.4376867358</v>
      </c>
      <c r="U85" s="38">
        <f>'Total Cost'!S85/(1+Assumptions!$D$49)^($A85-2022)</f>
        <v>3988623.3302958985</v>
      </c>
      <c r="V85" s="84">
        <f t="shared" si="11"/>
        <v>22820695.668029644</v>
      </c>
      <c r="W85" s="84">
        <f t="shared" si="6"/>
        <v>40583153.00119482</v>
      </c>
      <c r="X85" s="84">
        <f t="shared" si="7"/>
        <v>30214492.86282457</v>
      </c>
      <c r="Y85" s="84">
        <f t="shared" si="8"/>
        <v>10857170.926599333</v>
      </c>
      <c r="Z85" s="84">
        <f t="shared" si="9"/>
        <v>7548193.8147121817</v>
      </c>
      <c r="AA85" s="84">
        <f t="shared" si="10"/>
        <v>4261275.8005330535</v>
      </c>
    </row>
    <row r="86" spans="1:27" x14ac:dyDescent="0.35">
      <c r="A86">
        <v>2105</v>
      </c>
      <c r="B86">
        <v>2100</v>
      </c>
      <c r="C86">
        <f>'[2]Total Frequency Model'!L86</f>
        <v>2.6098741761533852</v>
      </c>
      <c r="D86" s="36">
        <f>'Total Cost'!B86/(1+Assumptions!$D$49)^($A86-2022)</f>
        <v>520818.5800282096</v>
      </c>
      <c r="E86" s="36">
        <f>'Total Cost'!C86/(1+Assumptions!$D$49)^($A86-2022)</f>
        <v>668181.97670285811</v>
      </c>
      <c r="F86" s="36">
        <f>'Total Cost'!D86/(1+Assumptions!$D$49)^($A86-2022)</f>
        <v>704518.15670482616</v>
      </c>
      <c r="G86" s="36">
        <f>'Total Cost'!E86/(1+Assumptions!$D$49)^($A86-2022)</f>
        <v>463286.29502509348</v>
      </c>
      <c r="H86" s="36">
        <f>'Total Cost'!F86/(1+Assumptions!$D$49)^($A86-2022)</f>
        <v>385567.24335421715</v>
      </c>
      <c r="I86" s="36">
        <f>'Total Cost'!G86/(1+Assumptions!$D$49)^($A86-2022)</f>
        <v>231138.47834585272</v>
      </c>
      <c r="J86" s="37">
        <f>'Total Cost'!H86/(1+Assumptions!$D$49)^($A86-2022)</f>
        <v>169127.16894245695</v>
      </c>
      <c r="K86" s="37">
        <f>'Total Cost'!I86/(1+Assumptions!$D$49)^($A86-2022)</f>
        <v>180088.07553286487</v>
      </c>
      <c r="L86" s="37">
        <f>'Total Cost'!J86/(1+Assumptions!$D$49)^($A86-2022)</f>
        <v>113860.48030877172</v>
      </c>
      <c r="M86" s="37">
        <f>'Total Cost'!K86/(1+Assumptions!$D$49)^($A86-2022)</f>
        <v>84601.040886089584</v>
      </c>
      <c r="N86" s="37">
        <f>'Total Cost'!L86/(1+Assumptions!$D$49)^($A86-2022)</f>
        <v>75647.097743649399</v>
      </c>
      <c r="O86" s="37">
        <f>'Total Cost'!M86/(1+Assumptions!$D$49)^($A86-2022)</f>
        <v>32339.158853318833</v>
      </c>
      <c r="P86" s="38">
        <f>'Total Cost'!N86/(1+Assumptions!$D$49)^($A86-2022)</f>
        <v>21122926.845113046</v>
      </c>
      <c r="Q86" s="38">
        <f>'Total Cost'!O86/(1+Assumptions!$D$49)^($A86-2022)</f>
        <v>37941541.691784479</v>
      </c>
      <c r="R86" s="38">
        <f>'Total Cost'!P86/(1+Assumptions!$D$49)^($A86-2022)</f>
        <v>28065543.591539565</v>
      </c>
      <c r="S86" s="38">
        <f>'Total Cost'!Q86/(1+Assumptions!$D$49)^($A86-2022)</f>
        <v>9836118.8683356233</v>
      </c>
      <c r="T86" s="38">
        <f>'Total Cost'!R86/(1+Assumptions!$D$49)^($A86-2022)</f>
        <v>6758123.0792122455</v>
      </c>
      <c r="U86" s="38">
        <f>'Total Cost'!S86/(1+Assumptions!$D$49)^($A86-2022)</f>
        <v>3812174.5628063846</v>
      </c>
      <c r="V86" s="84">
        <f t="shared" si="11"/>
        <v>21812872.594083712</v>
      </c>
      <c r="W86" s="84">
        <f t="shared" si="6"/>
        <v>38789811.744020201</v>
      </c>
      <c r="X86" s="84">
        <f t="shared" si="7"/>
        <v>28883922.228553165</v>
      </c>
      <c r="Y86" s="84">
        <f t="shared" si="8"/>
        <v>10384006.204246806</v>
      </c>
      <c r="Z86" s="84">
        <f t="shared" si="9"/>
        <v>7219337.4203101117</v>
      </c>
      <c r="AA86" s="84">
        <f t="shared" si="10"/>
        <v>4075652.2000055565</v>
      </c>
    </row>
    <row r="87" spans="1:27" x14ac:dyDescent="0.35">
      <c r="A87">
        <v>2106</v>
      </c>
      <c r="B87">
        <v>2100</v>
      </c>
      <c r="C87">
        <f>'[2]Total Frequency Model'!L87</f>
        <v>2.6098741761533852</v>
      </c>
      <c r="D87" s="36">
        <f>'Total Cost'!B87/(1+Assumptions!$D$49)^($A87-2022)</f>
        <v>504688.16329810407</v>
      </c>
      <c r="E87" s="36">
        <f>'Total Cost'!C87/(1+Assumptions!$D$49)^($A87-2022)</f>
        <v>647487.52733206365</v>
      </c>
      <c r="F87" s="36">
        <f>'Total Cost'!D87/(1+Assumptions!$D$49)^($A87-2022)</f>
        <v>682698.32942262909</v>
      </c>
      <c r="G87" s="36">
        <f>'Total Cost'!E87/(1+Assumptions!$D$49)^($A87-2022)</f>
        <v>448937.72665470885</v>
      </c>
      <c r="H87" s="36">
        <f>'Total Cost'!F87/(1+Assumptions!$D$49)^($A87-2022)</f>
        <v>373625.73329433281</v>
      </c>
      <c r="I87" s="36">
        <f>'Total Cost'!G87/(1+Assumptions!$D$49)^($A87-2022)</f>
        <v>223979.82440942989</v>
      </c>
      <c r="J87" s="37">
        <f>'Total Cost'!H87/(1+Assumptions!$D$49)^($A87-2022)</f>
        <v>160262.78580132232</v>
      </c>
      <c r="K87" s="37">
        <f>'Total Cost'!I87/(1+Assumptions!$D$49)^($A87-2022)</f>
        <v>170650.61312552189</v>
      </c>
      <c r="L87" s="37">
        <f>'Total Cost'!J87/(1+Assumptions!$D$49)^($A87-2022)</f>
        <v>107894.93595876919</v>
      </c>
      <c r="M87" s="37">
        <f>'Total Cost'!K87/(1+Assumptions!$D$49)^($A87-2022)</f>
        <v>80172.970826666089</v>
      </c>
      <c r="N87" s="37">
        <f>'Total Cost'!L87/(1+Assumptions!$D$49)^($A87-2022)</f>
        <v>71686.181582855206</v>
      </c>
      <c r="O87" s="37">
        <f>'Total Cost'!M87/(1+Assumptions!$D$49)^($A87-2022)</f>
        <v>30645.425118426454</v>
      </c>
      <c r="P87" s="38">
        <f>'Total Cost'!N87/(1+Assumptions!$D$49)^($A87-2022)</f>
        <v>20184793.826638635</v>
      </c>
      <c r="Q87" s="38">
        <f>'Total Cost'!O87/(1+Assumptions!$D$49)^($A87-2022)</f>
        <v>36257863.337404229</v>
      </c>
      <c r="R87" s="38">
        <f>'Total Cost'!P87/(1+Assumptions!$D$49)^($A87-2022)</f>
        <v>26821605.383623</v>
      </c>
      <c r="S87" s="38">
        <f>'Total Cost'!Q87/(1+Assumptions!$D$49)^($A87-2022)</f>
        <v>9402487.553392617</v>
      </c>
      <c r="T87" s="38">
        <f>'Total Cost'!R87/(1+Assumptions!$D$49)^($A87-2022)</f>
        <v>6459600.8659241628</v>
      </c>
      <c r="U87" s="38">
        <f>'Total Cost'!S87/(1+Assumptions!$D$49)^($A87-2022)</f>
        <v>3643548.8216400105</v>
      </c>
      <c r="V87" s="84">
        <f t="shared" si="11"/>
        <v>20849744.77573806</v>
      </c>
      <c r="W87" s="84">
        <f t="shared" si="6"/>
        <v>37076001.477861814</v>
      </c>
      <c r="X87" s="84">
        <f t="shared" si="7"/>
        <v>27612198.6490044</v>
      </c>
      <c r="Y87" s="84">
        <f t="shared" si="8"/>
        <v>9931598.2508739922</v>
      </c>
      <c r="Z87" s="84">
        <f t="shared" si="9"/>
        <v>6904912.7808013512</v>
      </c>
      <c r="AA87" s="84">
        <f t="shared" si="10"/>
        <v>3898174.0711678667</v>
      </c>
    </row>
    <row r="88" spans="1:27" x14ac:dyDescent="0.35">
      <c r="A88">
        <v>2107</v>
      </c>
      <c r="B88">
        <v>2100</v>
      </c>
      <c r="C88">
        <f>'[2]Total Frequency Model'!L88</f>
        <v>2.6098741761533852</v>
      </c>
      <c r="D88" s="36">
        <f>'Total Cost'!B88/(1+Assumptions!$D$49)^($A88-2022)</f>
        <v>489057.32617952634</v>
      </c>
      <c r="E88" s="36">
        <f>'Total Cost'!C88/(1+Assumptions!$D$49)^($A88-2022)</f>
        <v>627434.01149388833</v>
      </c>
      <c r="F88" s="36">
        <f>'Total Cost'!D88/(1+Assumptions!$D$49)^($A88-2022)</f>
        <v>661554.29006455292</v>
      </c>
      <c r="G88" s="36">
        <f>'Total Cost'!E88/(1+Assumptions!$D$49)^($A88-2022)</f>
        <v>435033.55177597405</v>
      </c>
      <c r="H88" s="36">
        <f>'Total Cost'!F88/(1+Assumptions!$D$49)^($A88-2022)</f>
        <v>362054.06705538573</v>
      </c>
      <c r="I88" s="36">
        <f>'Total Cost'!G88/(1+Assumptions!$D$49)^($A88-2022)</f>
        <v>217042.88313006106</v>
      </c>
      <c r="J88" s="37">
        <f>'Total Cost'!H88/(1+Assumptions!$D$49)^($A88-2022)</f>
        <v>151863.13396797268</v>
      </c>
      <c r="K88" s="37">
        <f>'Total Cost'!I88/(1+Assumptions!$D$49)^($A88-2022)</f>
        <v>161707.86043144602</v>
      </c>
      <c r="L88" s="37">
        <f>'Total Cost'!J88/(1+Assumptions!$D$49)^($A88-2022)</f>
        <v>102242.04389134794</v>
      </c>
      <c r="M88" s="37">
        <f>'Total Cost'!K88/(1+Assumptions!$D$49)^($A88-2022)</f>
        <v>75976.764105348426</v>
      </c>
      <c r="N88" s="37">
        <f>'Total Cost'!L88/(1+Assumptions!$D$49)^($A88-2022)</f>
        <v>67932.738275228621</v>
      </c>
      <c r="O88" s="37">
        <f>'Total Cost'!M88/(1+Assumptions!$D$49)^($A88-2022)</f>
        <v>29040.429940607981</v>
      </c>
      <c r="P88" s="38">
        <f>'Total Cost'!N88/(1+Assumptions!$D$49)^($A88-2022)</f>
        <v>19288402.771851346</v>
      </c>
      <c r="Q88" s="38">
        <f>'Total Cost'!O88/(1+Assumptions!$D$49)^($A88-2022)</f>
        <v>34649042.786044285</v>
      </c>
      <c r="R88" s="38">
        <f>'Total Cost'!P88/(1+Assumptions!$D$49)^($A88-2022)</f>
        <v>25632914.032449141</v>
      </c>
      <c r="S88" s="38">
        <f>'Total Cost'!Q88/(1+Assumptions!$D$49)^($A88-2022)</f>
        <v>8988021.3090569302</v>
      </c>
      <c r="T88" s="38">
        <f>'Total Cost'!R88/(1+Assumptions!$D$49)^($A88-2022)</f>
        <v>6174296.0467088465</v>
      </c>
      <c r="U88" s="38">
        <f>'Total Cost'!S88/(1+Assumptions!$D$49)^($A88-2022)</f>
        <v>3482398.5690671061</v>
      </c>
      <c r="V88" s="84">
        <f t="shared" si="11"/>
        <v>19929323.231998846</v>
      </c>
      <c r="W88" s="84">
        <f t="shared" si="6"/>
        <v>35438184.657969616</v>
      </c>
      <c r="X88" s="84">
        <f t="shared" si="7"/>
        <v>26396710.366405044</v>
      </c>
      <c r="Y88" s="84">
        <f t="shared" si="8"/>
        <v>9499031.6249382533</v>
      </c>
      <c r="Z88" s="84">
        <f t="shared" si="9"/>
        <v>6604282.852039461</v>
      </c>
      <c r="AA88" s="84">
        <f t="shared" si="10"/>
        <v>3728481.882137775</v>
      </c>
    </row>
    <row r="89" spans="1:27" x14ac:dyDescent="0.35">
      <c r="A89">
        <v>2108</v>
      </c>
      <c r="B89">
        <v>2100</v>
      </c>
      <c r="C89">
        <f>'[2]Total Frequency Model'!L89</f>
        <v>2.6098741761533852</v>
      </c>
      <c r="D89" s="36">
        <f>'Total Cost'!B89/(1+Assumptions!$D$49)^($A89-2022)</f>
        <v>473910.59605373151</v>
      </c>
      <c r="E89" s="36">
        <f>'Total Cost'!C89/(1+Assumptions!$D$49)^($A89-2022)</f>
        <v>608001.57865808182</v>
      </c>
      <c r="F89" s="36">
        <f>'Total Cost'!D89/(1+Assumptions!$D$49)^($A89-2022)</f>
        <v>641065.1086153189</v>
      </c>
      <c r="G89" s="36">
        <f>'Total Cost'!E89/(1+Assumptions!$D$49)^($A89-2022)</f>
        <v>421560.00695477275</v>
      </c>
      <c r="H89" s="36">
        <f>'Total Cost'!F89/(1+Assumptions!$D$49)^($A89-2022)</f>
        <v>350840.79010179348</v>
      </c>
      <c r="I89" s="36">
        <f>'Total Cost'!G89/(1+Assumptions!$D$49)^($A89-2022)</f>
        <v>210320.78778353587</v>
      </c>
      <c r="J89" s="37">
        <f>'Total Cost'!H89/(1+Assumptions!$D$49)^($A89-2022)</f>
        <v>143903.84311074164</v>
      </c>
      <c r="K89" s="37">
        <f>'Total Cost'!I89/(1+Assumptions!$D$49)^($A89-2022)</f>
        <v>153233.87818144186</v>
      </c>
      <c r="L89" s="37">
        <f>'Total Cost'!J89/(1+Assumptions!$D$49)^($A89-2022)</f>
        <v>96885.413545272138</v>
      </c>
      <c r="M89" s="37">
        <f>'Total Cost'!K89/(1+Assumptions!$D$49)^($A89-2022)</f>
        <v>72000.275359183011</v>
      </c>
      <c r="N89" s="37">
        <f>'Total Cost'!L89/(1+Assumptions!$D$49)^($A89-2022)</f>
        <v>64375.896740103526</v>
      </c>
      <c r="O89" s="37">
        <f>'Total Cost'!M89/(1+Assumptions!$D$49)^($A89-2022)</f>
        <v>27519.522654942572</v>
      </c>
      <c r="P89" s="38">
        <f>'Total Cost'!N89/(1+Assumptions!$D$49)^($A89-2022)</f>
        <v>18431893.308362946</v>
      </c>
      <c r="Q89" s="38">
        <f>'Total Cost'!O89/(1+Assumptions!$D$49)^($A89-2022)</f>
        <v>33111746.028182946</v>
      </c>
      <c r="R89" s="38">
        <f>'Total Cost'!P89/(1+Assumptions!$D$49)^($A89-2022)</f>
        <v>24497011.352695901</v>
      </c>
      <c r="S89" s="38">
        <f>'Total Cost'!Q89/(1+Assumptions!$D$49)^($A89-2022)</f>
        <v>8591871.1552555375</v>
      </c>
      <c r="T89" s="38">
        <f>'Total Cost'!R89/(1+Assumptions!$D$49)^($A89-2022)</f>
        <v>5901622.1577929202</v>
      </c>
      <c r="U89" s="38">
        <f>'Total Cost'!S89/(1+Assumptions!$D$49)^($A89-2022)</f>
        <v>3328391.7347026714</v>
      </c>
      <c r="V89" s="84">
        <f t="shared" si="11"/>
        <v>19049707.747527421</v>
      </c>
      <c r="W89" s="84">
        <f t="shared" si="6"/>
        <v>33872981.48502247</v>
      </c>
      <c r="X89" s="84">
        <f t="shared" si="7"/>
        <v>25234961.874856491</v>
      </c>
      <c r="Y89" s="84">
        <f t="shared" si="8"/>
        <v>9085431.4375694934</v>
      </c>
      <c r="Z89" s="84">
        <f t="shared" si="9"/>
        <v>6316838.844634817</v>
      </c>
      <c r="AA89" s="84">
        <f t="shared" si="10"/>
        <v>3566232.0451411498</v>
      </c>
    </row>
    <row r="90" spans="1:27" x14ac:dyDescent="0.35">
      <c r="A90">
        <v>2109</v>
      </c>
      <c r="B90">
        <v>2100</v>
      </c>
      <c r="C90">
        <f>'[2]Total Frequency Model'!L90</f>
        <v>2.6098741761533852</v>
      </c>
      <c r="D90" s="36">
        <f>'Total Cost'!B90/(1+Assumptions!$D$49)^($A90-2022)</f>
        <v>459232.9795087431</v>
      </c>
      <c r="E90" s="36">
        <f>'Total Cost'!C90/(1+Assumptions!$D$49)^($A90-2022)</f>
        <v>589170.99309067428</v>
      </c>
      <c r="F90" s="36">
        <f>'Total Cost'!D90/(1+Assumptions!$D$49)^($A90-2022)</f>
        <v>621210.50328895857</v>
      </c>
      <c r="G90" s="36">
        <f>'Total Cost'!E90/(1+Assumptions!$D$49)^($A90-2022)</f>
        <v>408503.75502812618</v>
      </c>
      <c r="H90" s="36">
        <f>'Total Cost'!F90/(1+Assumptions!$D$49)^($A90-2022)</f>
        <v>339974.80265957338</v>
      </c>
      <c r="I90" s="36">
        <f>'Total Cost'!G90/(1+Assumptions!$D$49)^($A90-2022)</f>
        <v>203806.88431686463</v>
      </c>
      <c r="J90" s="37">
        <f>'Total Cost'!H90/(1+Assumptions!$D$49)^($A90-2022)</f>
        <v>136361.821148777</v>
      </c>
      <c r="K90" s="37">
        <f>'Total Cost'!I90/(1+Assumptions!$D$49)^($A90-2022)</f>
        <v>145204.08750300595</v>
      </c>
      <c r="L90" s="37">
        <f>'Total Cost'!J90/(1+Assumptions!$D$49)^($A90-2022)</f>
        <v>91809.513836442609</v>
      </c>
      <c r="M90" s="37">
        <f>'Total Cost'!K90/(1+Assumptions!$D$49)^($A90-2022)</f>
        <v>68231.995629979254</v>
      </c>
      <c r="N90" s="37">
        <f>'Total Cost'!L90/(1+Assumptions!$D$49)^($A90-2022)</f>
        <v>61005.355687182288</v>
      </c>
      <c r="O90" s="37">
        <f>'Total Cost'!M90/(1+Assumptions!$D$49)^($A90-2022)</f>
        <v>26078.296399674753</v>
      </c>
      <c r="P90" s="38">
        <f>'Total Cost'!N90/(1+Assumptions!$D$49)^($A90-2022)</f>
        <v>17613488.100788612</v>
      </c>
      <c r="Q90" s="38">
        <f>'Total Cost'!O90/(1+Assumptions!$D$49)^($A90-2022)</f>
        <v>31642787.775243267</v>
      </c>
      <c r="R90" s="38">
        <f>'Total Cost'!P90/(1+Assumptions!$D$49)^($A90-2022)</f>
        <v>23411548.716100309</v>
      </c>
      <c r="S90" s="38">
        <f>'Total Cost'!Q90/(1+Assumptions!$D$49)^($A90-2022)</f>
        <v>8213225.798815853</v>
      </c>
      <c r="T90" s="38">
        <f>'Total Cost'!R90/(1+Assumptions!$D$49)^($A90-2022)</f>
        <v>5641018.8074451415</v>
      </c>
      <c r="U90" s="38">
        <f>'Total Cost'!S90/(1+Assumptions!$D$49)^($A90-2022)</f>
        <v>3181211.0260013598</v>
      </c>
      <c r="V90" s="84">
        <f t="shared" si="11"/>
        <v>18209082.901446134</v>
      </c>
      <c r="W90" s="84">
        <f t="shared" si="6"/>
        <v>32377162.855836947</v>
      </c>
      <c r="X90" s="84">
        <f t="shared" si="7"/>
        <v>24124568.733225711</v>
      </c>
      <c r="Y90" s="84">
        <f t="shared" si="8"/>
        <v>8689961.5494739581</v>
      </c>
      <c r="Z90" s="84">
        <f t="shared" si="9"/>
        <v>6041998.9657918969</v>
      </c>
      <c r="AA90" s="84">
        <f t="shared" si="10"/>
        <v>3411096.2067178991</v>
      </c>
    </row>
    <row r="91" spans="1:27" x14ac:dyDescent="0.35">
      <c r="A91">
        <v>2110</v>
      </c>
      <c r="B91">
        <v>2110</v>
      </c>
      <c r="C91">
        <f>'[2]Total Frequency Model'!L91</f>
        <v>2.9097663271420009</v>
      </c>
      <c r="D91" s="36">
        <f>'Total Cost'!B91/(1+Assumptions!$D$49)^($A91-2022)</f>
        <v>422805.19475220528</v>
      </c>
      <c r="E91" s="36">
        <f>'Total Cost'!C91/(1+Assumptions!$D$49)^($A91-2022)</f>
        <v>542436.12194953451</v>
      </c>
      <c r="F91" s="36">
        <f>'Total Cost'!D91/(1+Assumptions!$D$49)^($A91-2022)</f>
        <v>571934.15879271168</v>
      </c>
      <c r="G91" s="36">
        <f>'Total Cost'!E91/(1+Assumptions!$D$49)^($A91-2022)</f>
        <v>376099.9697505082</v>
      </c>
      <c r="H91" s="36">
        <f>'Total Cost'!F91/(1+Assumptions!$D$49)^($A91-2022)</f>
        <v>313006.94650260155</v>
      </c>
      <c r="I91" s="36">
        <f>'Total Cost'!G91/(1+Assumptions!$D$49)^($A91-2022)</f>
        <v>187640.28991909881</v>
      </c>
      <c r="J91" s="37">
        <f>'Total Cost'!H91/(1+Assumptions!$D$49)^($A91-2022)</f>
        <v>122767.71045988677</v>
      </c>
      <c r="K91" s="37">
        <f>'Total Cost'!I91/(1+Assumptions!$D$49)^($A91-2022)</f>
        <v>130729.58267739444</v>
      </c>
      <c r="L91" s="37">
        <f>'Total Cost'!J91/(1+Assumptions!$D$49)^($A91-2022)</f>
        <v>82658.589769074286</v>
      </c>
      <c r="M91" s="37">
        <f>'Total Cost'!K91/(1+Assumptions!$D$49)^($A91-2022)</f>
        <v>61434.614862020928</v>
      </c>
      <c r="N91" s="37">
        <f>'Total Cost'!L91/(1+Assumptions!$D$49)^($A91-2022)</f>
        <v>54926.728752869873</v>
      </c>
      <c r="O91" s="37">
        <f>'Total Cost'!M91/(1+Assumptions!$D$49)^($A91-2022)</f>
        <v>23479.486885279181</v>
      </c>
      <c r="P91" s="38">
        <f>'Total Cost'!N91/(1+Assumptions!$D$49)^($A91-2022)</f>
        <v>15991644.86908683</v>
      </c>
      <c r="Q91" s="38">
        <f>'Total Cost'!O91/(1+Assumptions!$D$49)^($A91-2022)</f>
        <v>28730276.994905561</v>
      </c>
      <c r="R91" s="38">
        <f>'Total Cost'!P91/(1+Assumptions!$D$49)^($A91-2022)</f>
        <v>21257868.009242028</v>
      </c>
      <c r="S91" s="38">
        <f>'Total Cost'!Q91/(1+Assumptions!$D$49)^($A91-2022)</f>
        <v>7459551.5319272876</v>
      </c>
      <c r="T91" s="38">
        <f>'Total Cost'!R91/(1+Assumptions!$D$49)^($A91-2022)</f>
        <v>5122907.2526595732</v>
      </c>
      <c r="U91" s="38">
        <f>'Total Cost'!S91/(1+Assumptions!$D$49)^($A91-2022)</f>
        <v>2888838.1585818646</v>
      </c>
      <c r="V91" s="84">
        <f t="shared" si="11"/>
        <v>16537217.774298921</v>
      </c>
      <c r="W91" s="84">
        <f t="shared" si="6"/>
        <v>29403442.69953249</v>
      </c>
      <c r="X91" s="84">
        <f t="shared" si="7"/>
        <v>21912460.757803813</v>
      </c>
      <c r="Y91" s="84">
        <f t="shared" si="8"/>
        <v>7897086.1165398164</v>
      </c>
      <c r="Z91" s="84">
        <f t="shared" si="9"/>
        <v>5490840.9279150451</v>
      </c>
      <c r="AA91" s="84">
        <f t="shared" si="10"/>
        <v>3099957.9353862423</v>
      </c>
    </row>
    <row r="92" spans="1:27" x14ac:dyDescent="0.35">
      <c r="A92">
        <v>2111</v>
      </c>
      <c r="B92">
        <v>2110</v>
      </c>
      <c r="C92">
        <f>'[2]Total Frequency Model'!L92</f>
        <v>2.9097663271420009</v>
      </c>
      <c r="D92" s="36">
        <f>'Total Cost'!B92/(1+Assumptions!$D$49)^($A92-2022)</f>
        <v>409710.37776883825</v>
      </c>
      <c r="E92" s="36">
        <f>'Total Cost'!C92/(1+Assumptions!$D$49)^($A92-2022)</f>
        <v>525636.18233133887</v>
      </c>
      <c r="F92" s="36">
        <f>'Total Cost'!D92/(1+Assumptions!$D$49)^($A92-2022)</f>
        <v>554220.62729195564</v>
      </c>
      <c r="G92" s="36">
        <f>'Total Cost'!E92/(1+Assumptions!$D$49)^($A92-2022)</f>
        <v>364451.67324786197</v>
      </c>
      <c r="H92" s="36">
        <f>'Total Cost'!F92/(1+Assumptions!$D$49)^($A92-2022)</f>
        <v>303312.72152654303</v>
      </c>
      <c r="I92" s="36">
        <f>'Total Cost'!G92/(1+Assumptions!$D$49)^($A92-2022)</f>
        <v>181828.8304439224</v>
      </c>
      <c r="J92" s="37">
        <f>'Total Cost'!H92/(1+Assumptions!$D$49)^($A92-2022)</f>
        <v>116333.63410989301</v>
      </c>
      <c r="K92" s="37">
        <f>'Total Cost'!I92/(1+Assumptions!$D$49)^($A92-2022)</f>
        <v>123879.28867478961</v>
      </c>
      <c r="L92" s="37">
        <f>'Total Cost'!J92/(1+Assumptions!$D$49)^($A92-2022)</f>
        <v>78328.195283310619</v>
      </c>
      <c r="M92" s="37">
        <f>'Total Cost'!K92/(1+Assumptions!$D$49)^($A92-2022)</f>
        <v>58219.459416922808</v>
      </c>
      <c r="N92" s="37">
        <f>'Total Cost'!L92/(1+Assumptions!$D$49)^($A92-2022)</f>
        <v>52051.040657764097</v>
      </c>
      <c r="O92" s="37">
        <f>'Total Cost'!M92/(1+Assumptions!$D$49)^($A92-2022)</f>
        <v>22249.889674697733</v>
      </c>
      <c r="P92" s="38">
        <f>'Total Cost'!N92/(1+Assumptions!$D$49)^($A92-2022)</f>
        <v>15281713.862538863</v>
      </c>
      <c r="Q92" s="38">
        <f>'Total Cost'!O92/(1+Assumptions!$D$49)^($A92-2022)</f>
        <v>27455927.731923256</v>
      </c>
      <c r="R92" s="38">
        <f>'Total Cost'!P92/(1+Assumptions!$D$49)^($A92-2022)</f>
        <v>20316112.401248001</v>
      </c>
      <c r="S92" s="38">
        <f>'Total Cost'!Q92/(1+Assumptions!$D$49)^($A92-2022)</f>
        <v>7130885.1329324488</v>
      </c>
      <c r="T92" s="38">
        <f>'Total Cost'!R92/(1+Assumptions!$D$49)^($A92-2022)</f>
        <v>4896740.1147291465</v>
      </c>
      <c r="U92" s="38">
        <f>'Total Cost'!S92/(1+Assumptions!$D$49)^($A92-2022)</f>
        <v>2761121.0769977788</v>
      </c>
      <c r="V92" s="84">
        <f t="shared" si="11"/>
        <v>15807757.874417594</v>
      </c>
      <c r="W92" s="84">
        <f t="shared" si="6"/>
        <v>28105443.202929385</v>
      </c>
      <c r="X92" s="84">
        <f t="shared" si="7"/>
        <v>20948661.223823268</v>
      </c>
      <c r="Y92" s="84">
        <f t="shared" si="8"/>
        <v>7553556.2655972335</v>
      </c>
      <c r="Z92" s="84">
        <f t="shared" si="9"/>
        <v>5252103.8769134535</v>
      </c>
      <c r="AA92" s="84">
        <f t="shared" si="10"/>
        <v>2965199.7971163988</v>
      </c>
    </row>
    <row r="93" spans="1:27" x14ac:dyDescent="0.35">
      <c r="A93">
        <v>2112</v>
      </c>
      <c r="B93">
        <v>2110</v>
      </c>
      <c r="C93">
        <f>'[2]Total Frequency Model'!L93</f>
        <v>2.9097663271420009</v>
      </c>
      <c r="D93" s="36">
        <f>'Total Cost'!B93/(1+Assumptions!$D$49)^($A93-2022)</f>
        <v>397021.12399509159</v>
      </c>
      <c r="E93" s="36">
        <f>'Total Cost'!C93/(1+Assumptions!$D$49)^($A93-2022)</f>
        <v>509356.55830378016</v>
      </c>
      <c r="F93" s="36">
        <f>'Total Cost'!D93/(1+Assumptions!$D$49)^($A93-2022)</f>
        <v>537055.70648948429</v>
      </c>
      <c r="G93" s="36">
        <f>'Total Cost'!E93/(1+Assumptions!$D$49)^($A93-2022)</f>
        <v>353164.13936772686</v>
      </c>
      <c r="H93" s="36">
        <f>'Total Cost'!F93/(1+Assumptions!$D$49)^($A93-2022)</f>
        <v>293918.73908163753</v>
      </c>
      <c r="I93" s="36">
        <f>'Total Cost'!G93/(1+Assumptions!$D$49)^($A93-2022)</f>
        <v>176197.35929239527</v>
      </c>
      <c r="J93" s="37">
        <f>'Total Cost'!H93/(1+Assumptions!$D$49)^($A93-2022)</f>
        <v>110236.85278175809</v>
      </c>
      <c r="K93" s="37">
        <f>'Total Cost'!I93/(1+Assumptions!$D$49)^($A93-2022)</f>
        <v>117388.0596521284</v>
      </c>
      <c r="L93" s="37">
        <f>'Total Cost'!J93/(1+Assumptions!$D$49)^($A93-2022)</f>
        <v>74224.737752743924</v>
      </c>
      <c r="M93" s="37">
        <f>'Total Cost'!K93/(1+Assumptions!$D$49)^($A93-2022)</f>
        <v>55172.639056043925</v>
      </c>
      <c r="N93" s="37">
        <f>'Total Cost'!L93/(1+Assumptions!$D$49)^($A93-2022)</f>
        <v>49325.967015941009</v>
      </c>
      <c r="O93" s="37">
        <f>'Total Cost'!M93/(1+Assumptions!$D$49)^($A93-2022)</f>
        <v>21084.708236207698</v>
      </c>
      <c r="P93" s="38">
        <f>'Total Cost'!N93/(1+Assumptions!$D$49)^($A93-2022)</f>
        <v>14603358.745346602</v>
      </c>
      <c r="Q93" s="38">
        <f>'Total Cost'!O93/(1+Assumptions!$D$49)^($A93-2022)</f>
        <v>26238214.100672267</v>
      </c>
      <c r="R93" s="38">
        <f>'Total Cost'!P93/(1+Assumptions!$D$49)^($A93-2022)</f>
        <v>19416164.815892875</v>
      </c>
      <c r="S93" s="38">
        <f>'Total Cost'!Q93/(1+Assumptions!$D$49)^($A93-2022)</f>
        <v>6816736.9204613874</v>
      </c>
      <c r="T93" s="38">
        <f>'Total Cost'!R93/(1+Assumptions!$D$49)^($A93-2022)</f>
        <v>4680581.7789914878</v>
      </c>
      <c r="U93" s="38">
        <f>'Total Cost'!S93/(1+Assumptions!$D$49)^($A93-2022)</f>
        <v>2639063.2575771529</v>
      </c>
      <c r="V93" s="84">
        <f t="shared" si="11"/>
        <v>15110616.722123452</v>
      </c>
      <c r="W93" s="84">
        <f t="shared" si="6"/>
        <v>26864958.718628176</v>
      </c>
      <c r="X93" s="84">
        <f t="shared" si="7"/>
        <v>20027445.260135103</v>
      </c>
      <c r="Y93" s="84">
        <f t="shared" si="8"/>
        <v>7225073.6988851577</v>
      </c>
      <c r="Z93" s="84">
        <f t="shared" si="9"/>
        <v>5023826.4850890664</v>
      </c>
      <c r="AA93" s="84">
        <f t="shared" si="10"/>
        <v>2836345.3251057561</v>
      </c>
    </row>
    <row r="94" spans="1:27" x14ac:dyDescent="0.35">
      <c r="A94">
        <v>2113</v>
      </c>
      <c r="B94">
        <v>2110</v>
      </c>
      <c r="C94">
        <f>'[2]Total Frequency Model'!L94</f>
        <v>2.9097663271420009</v>
      </c>
      <c r="D94" s="36">
        <f>'Total Cost'!B94/(1+Assumptions!$D$49)^($A94-2022)</f>
        <v>384724.87262028683</v>
      </c>
      <c r="E94" s="36">
        <f>'Total Cost'!C94/(1+Assumptions!$D$49)^($A94-2022)</f>
        <v>493581.1350283525</v>
      </c>
      <c r="F94" s="36">
        <f>'Total Cost'!D94/(1+Assumptions!$D$49)^($A94-2022)</f>
        <v>520422.40521116316</v>
      </c>
      <c r="G94" s="36">
        <f>'Total Cost'!E94/(1+Assumptions!$D$49)^($A94-2022)</f>
        <v>342226.19483083661</v>
      </c>
      <c r="H94" s="36">
        <f>'Total Cost'!F94/(1+Assumptions!$D$49)^($A94-2022)</f>
        <v>284815.70027315809</v>
      </c>
      <c r="I94" s="36">
        <f>'Total Cost'!G94/(1+Assumptions!$D$49)^($A94-2022)</f>
        <v>170740.30199621257</v>
      </c>
      <c r="J94" s="37">
        <f>'Total Cost'!H94/(1+Assumptions!$D$49)^($A94-2022)</f>
        <v>104459.67993830032</v>
      </c>
      <c r="K94" s="37">
        <f>'Total Cost'!I94/(1+Assumptions!$D$49)^($A94-2022)</f>
        <v>111237.06986269252</v>
      </c>
      <c r="L94" s="37">
        <f>'Total Cost'!J94/(1+Assumptions!$D$49)^($A94-2022)</f>
        <v>70336.321007846316</v>
      </c>
      <c r="M94" s="37">
        <f>'Total Cost'!K94/(1+Assumptions!$D$49)^($A94-2022)</f>
        <v>52285.33694552879</v>
      </c>
      <c r="N94" s="37">
        <f>'Total Cost'!L94/(1+Assumptions!$D$49)^($A94-2022)</f>
        <v>46743.616656135207</v>
      </c>
      <c r="O94" s="37">
        <f>'Total Cost'!M94/(1+Assumptions!$D$49)^($A94-2022)</f>
        <v>19980.566892777726</v>
      </c>
      <c r="P94" s="38">
        <f>'Total Cost'!N94/(1+Assumptions!$D$49)^($A94-2022)</f>
        <v>13955172.723039456</v>
      </c>
      <c r="Q94" s="38">
        <f>'Total Cost'!O94/(1+Assumptions!$D$49)^($A94-2022)</f>
        <v>25074614.592650138</v>
      </c>
      <c r="R94" s="38">
        <f>'Total Cost'!P94/(1+Assumptions!$D$49)^($A94-2022)</f>
        <v>18556165.746960271</v>
      </c>
      <c r="S94" s="38">
        <f>'Total Cost'!Q94/(1+Assumptions!$D$49)^($A94-2022)</f>
        <v>6516464.0773137948</v>
      </c>
      <c r="T94" s="38">
        <f>'Total Cost'!R94/(1+Assumptions!$D$49)^($A94-2022)</f>
        <v>4473988.3498028936</v>
      </c>
      <c r="U94" s="38">
        <f>'Total Cost'!S94/(1+Assumptions!$D$49)^($A94-2022)</f>
        <v>2522413.4163022861</v>
      </c>
      <c r="V94" s="84">
        <f t="shared" si="11"/>
        <v>14444357.275598044</v>
      </c>
      <c r="W94" s="84">
        <f t="shared" si="6"/>
        <v>25679432.797541182</v>
      </c>
      <c r="X94" s="84">
        <f t="shared" si="7"/>
        <v>19146924.473179281</v>
      </c>
      <c r="Y94" s="84">
        <f t="shared" si="8"/>
        <v>6910975.6090901606</v>
      </c>
      <c r="Z94" s="84">
        <f t="shared" si="9"/>
        <v>4805547.6667321865</v>
      </c>
      <c r="AA94" s="84">
        <f t="shared" si="10"/>
        <v>2713134.2851912766</v>
      </c>
    </row>
    <row r="95" spans="1:27" x14ac:dyDescent="0.35">
      <c r="A95">
        <v>2114</v>
      </c>
      <c r="B95">
        <v>2110</v>
      </c>
      <c r="C95">
        <f>'[2]Total Frequency Model'!L95</f>
        <v>2.9097663271420009</v>
      </c>
      <c r="D95" s="36">
        <f>'Total Cost'!B95/(1+Assumptions!$D$49)^($A95-2022)</f>
        <v>372809.45185809775</v>
      </c>
      <c r="E95" s="36">
        <f>'Total Cost'!C95/(1+Assumptions!$D$49)^($A95-2022)</f>
        <v>478294.29676368344</v>
      </c>
      <c r="F95" s="36">
        <f>'Total Cost'!D95/(1+Assumptions!$D$49)^($A95-2022)</f>
        <v>504304.25852122519</v>
      </c>
      <c r="G95" s="36">
        <f>'Total Cost'!E95/(1+Assumptions!$D$49)^($A95-2022)</f>
        <v>331627.01240865677</v>
      </c>
      <c r="H95" s="36">
        <f>'Total Cost'!F95/(1+Assumptions!$D$49)^($A95-2022)</f>
        <v>275994.59420502587</v>
      </c>
      <c r="I95" s="36">
        <f>'Total Cost'!G95/(1+Assumptions!$D$49)^($A95-2022)</f>
        <v>165452.25673547361</v>
      </c>
      <c r="J95" s="37">
        <f>'Total Cost'!H95/(1+Assumptions!$D$49)^($A95-2022)</f>
        <v>98985.356669757908</v>
      </c>
      <c r="K95" s="37">
        <f>'Total Cost'!I95/(1+Assumptions!$D$49)^($A95-2022)</f>
        <v>105408.48082719887</v>
      </c>
      <c r="L95" s="37">
        <f>'Total Cost'!J95/(1+Assumptions!$D$49)^($A95-2022)</f>
        <v>66651.672643324797</v>
      </c>
      <c r="M95" s="37">
        <f>'Total Cost'!K95/(1+Assumptions!$D$49)^($A95-2022)</f>
        <v>49549.198206113535</v>
      </c>
      <c r="N95" s="37">
        <f>'Total Cost'!L95/(1+Assumptions!$D$49)^($A95-2022)</f>
        <v>44296.511978936251</v>
      </c>
      <c r="O95" s="37">
        <f>'Total Cost'!M95/(1+Assumptions!$D$49)^($A95-2022)</f>
        <v>18934.266919040288</v>
      </c>
      <c r="P95" s="38">
        <f>'Total Cost'!N95/(1+Assumptions!$D$49)^($A95-2022)</f>
        <v>13335811.773189062</v>
      </c>
      <c r="Q95" s="38">
        <f>'Total Cost'!O95/(1+Assumptions!$D$49)^($A95-2022)</f>
        <v>23962720.139911365</v>
      </c>
      <c r="R95" s="38">
        <f>'Total Cost'!P95/(1+Assumptions!$D$49)^($A95-2022)</f>
        <v>17734338.534206312</v>
      </c>
      <c r="S95" s="38">
        <f>'Total Cost'!Q95/(1+Assumptions!$D$49)^($A95-2022)</f>
        <v>6229452.3088309262</v>
      </c>
      <c r="T95" s="38">
        <f>'Total Cost'!R95/(1+Assumptions!$D$49)^($A95-2022)</f>
        <v>4276535.6574300881</v>
      </c>
      <c r="U95" s="38">
        <f>'Total Cost'!S95/(1+Assumptions!$D$49)^($A95-2022)</f>
        <v>2410931.4475223008</v>
      </c>
      <c r="V95" s="84">
        <f t="shared" si="11"/>
        <v>13807606.581716917</v>
      </c>
      <c r="W95" s="84">
        <f t="shared" si="6"/>
        <v>24546422.917502247</v>
      </c>
      <c r="X95" s="84">
        <f t="shared" si="7"/>
        <v>18305294.465370864</v>
      </c>
      <c r="Y95" s="84">
        <f t="shared" si="8"/>
        <v>6610628.5194456968</v>
      </c>
      <c r="Z95" s="84">
        <f t="shared" si="9"/>
        <v>4596826.7636140501</v>
      </c>
      <c r="AA95" s="84">
        <f t="shared" si="10"/>
        <v>2595317.9711768148</v>
      </c>
    </row>
    <row r="96" spans="1:27" x14ac:dyDescent="0.35">
      <c r="A96">
        <v>2115</v>
      </c>
      <c r="B96">
        <v>2110</v>
      </c>
      <c r="C96">
        <f>'[2]Total Frequency Model'!L96</f>
        <v>2.9097663271420009</v>
      </c>
      <c r="D96" s="36">
        <f>'Total Cost'!B96/(1+Assumptions!$D$49)^($A96-2022)</f>
        <v>361263.06689796894</v>
      </c>
      <c r="E96" s="36">
        <f>'Total Cost'!C96/(1+Assumptions!$D$49)^($A96-2022)</f>
        <v>463480.9114078593</v>
      </c>
      <c r="F96" s="36">
        <f>'Total Cost'!D96/(1+Assumptions!$D$49)^($A96-2022)</f>
        <v>488685.3114239967</v>
      </c>
      <c r="G96" s="36">
        <f>'Total Cost'!E96/(1+Assumptions!$D$49)^($A96-2022)</f>
        <v>321356.10020575149</v>
      </c>
      <c r="H96" s="36">
        <f>'Total Cost'!F96/(1+Assumptions!$D$49)^($A96-2022)</f>
        <v>267446.68906012428</v>
      </c>
      <c r="I96" s="36">
        <f>'Total Cost'!G96/(1+Assumptions!$D$49)^($A96-2022)</f>
        <v>160327.98899154045</v>
      </c>
      <c r="J96" s="37">
        <f>'Total Cost'!H96/(1+Assumptions!$D$49)^($A96-2022)</f>
        <v>93798.003031550674</v>
      </c>
      <c r="K96" s="37">
        <f>'Total Cost'!I96/(1+Assumptions!$D$49)^($A96-2022)</f>
        <v>99885.389548064311</v>
      </c>
      <c r="L96" s="37">
        <f>'Total Cost'!J96/(1+Assumptions!$D$49)^($A96-2022)</f>
        <v>63160.111304116937</v>
      </c>
      <c r="M96" s="37">
        <f>'Total Cost'!K96/(1+Assumptions!$D$49)^($A96-2022)</f>
        <v>46956.30570175402</v>
      </c>
      <c r="N96" s="37">
        <f>'Total Cost'!L96/(1+Assumptions!$D$49)^($A96-2022)</f>
        <v>41977.567275684953</v>
      </c>
      <c r="O96" s="37">
        <f>'Total Cost'!M96/(1+Assumptions!$D$49)^($A96-2022)</f>
        <v>17942.777263157306</v>
      </c>
      <c r="P96" s="38">
        <f>'Total Cost'!N96/(1+Assumptions!$D$49)^($A96-2022)</f>
        <v>12743991.840665514</v>
      </c>
      <c r="Q96" s="38">
        <f>'Total Cost'!O96/(1+Assumptions!$D$49)^($A96-2022)</f>
        <v>22900229.093888551</v>
      </c>
      <c r="R96" s="38">
        <f>'Total Cost'!P96/(1+Assumptions!$D$49)^($A96-2022)</f>
        <v>16948985.666730847</v>
      </c>
      <c r="S96" s="38">
        <f>'Total Cost'!Q96/(1+Assumptions!$D$49)^($A96-2022)</f>
        <v>5955114.5748731634</v>
      </c>
      <c r="T96" s="38">
        <f>'Total Cost'!R96/(1+Assumptions!$D$49)^($A96-2022)</f>
        <v>4087818.3799034366</v>
      </c>
      <c r="U96" s="38">
        <f>'Total Cost'!S96/(1+Assumptions!$D$49)^($A96-2022)</f>
        <v>2304387.9258491779</v>
      </c>
      <c r="V96" s="84">
        <f t="shared" si="11"/>
        <v>13199052.910595033</v>
      </c>
      <c r="W96" s="84">
        <f t="shared" si="6"/>
        <v>23463595.394844476</v>
      </c>
      <c r="X96" s="84">
        <f t="shared" si="7"/>
        <v>17500831.089458961</v>
      </c>
      <c r="Y96" s="84">
        <f t="shared" si="8"/>
        <v>6323426.9807806686</v>
      </c>
      <c r="Z96" s="84">
        <f t="shared" si="9"/>
        <v>4397242.6362392455</v>
      </c>
      <c r="AA96" s="84">
        <f t="shared" si="10"/>
        <v>2482658.6921038758</v>
      </c>
    </row>
    <row r="97" spans="1:27" x14ac:dyDescent="0.35">
      <c r="A97">
        <v>2116</v>
      </c>
      <c r="B97">
        <v>2110</v>
      </c>
      <c r="C97">
        <f>'[2]Total Frequency Model'!L97</f>
        <v>2.9097663271420009</v>
      </c>
      <c r="D97" s="36">
        <f>'Total Cost'!B97/(1+Assumptions!$D$49)^($A97-2022)</f>
        <v>350074.28822969523</v>
      </c>
      <c r="E97" s="36">
        <f>'Total Cost'!C97/(1+Assumptions!$D$49)^($A97-2022)</f>
        <v>449126.31551949267</v>
      </c>
      <c r="F97" s="36">
        <f>'Total Cost'!D97/(1+Assumptions!$D$49)^($A97-2022)</f>
        <v>473550.10307040159</v>
      </c>
      <c r="G97" s="36">
        <f>'Total Cost'!E97/(1+Assumptions!$D$49)^($A97-2022)</f>
        <v>311403.29127408937</v>
      </c>
      <c r="H97" s="36">
        <f>'Total Cost'!F97/(1+Assumptions!$D$49)^($A97-2022)</f>
        <v>259163.52345686741</v>
      </c>
      <c r="I97" s="36">
        <f>'Total Cost'!G97/(1+Assumptions!$D$49)^($A97-2022)</f>
        <v>155362.42636550427</v>
      </c>
      <c r="J97" s="37">
        <f>'Total Cost'!H97/(1+Assumptions!$D$49)^($A97-2022)</f>
        <v>88882.57193526742</v>
      </c>
      <c r="K97" s="37">
        <f>'Total Cost'!I97/(1+Assumptions!$D$49)^($A97-2022)</f>
        <v>94651.779440538361</v>
      </c>
      <c r="L97" s="37">
        <f>'Total Cost'!J97/(1+Assumptions!$D$49)^($A97-2022)</f>
        <v>59851.515687462881</v>
      </c>
      <c r="M97" s="37">
        <f>'Total Cost'!K97/(1+Assumptions!$D$49)^($A97-2022)</f>
        <v>44499.157097539326</v>
      </c>
      <c r="N97" s="37">
        <f>'Total Cost'!L97/(1+Assumptions!$D$49)^($A97-2022)</f>
        <v>39780.068184264557</v>
      </c>
      <c r="O97" s="37">
        <f>'Total Cost'!M97/(1+Assumptions!$D$49)^($A97-2022)</f>
        <v>17003.225755280509</v>
      </c>
      <c r="P97" s="38">
        <f>'Total Cost'!N97/(1+Assumptions!$D$49)^($A97-2022)</f>
        <v>12178486.158365929</v>
      </c>
      <c r="Q97" s="38">
        <f>'Total Cost'!O97/(1+Assumptions!$D$49)^($A97-2022)</f>
        <v>21884942.428727265</v>
      </c>
      <c r="R97" s="38">
        <f>'Total Cost'!P97/(1+Assumptions!$D$49)^($A97-2022)</f>
        <v>16198485.25151884</v>
      </c>
      <c r="S97" s="38">
        <f>'Total Cost'!Q97/(1+Assumptions!$D$49)^($A97-2022)</f>
        <v>5692889.8782680277</v>
      </c>
      <c r="T97" s="38">
        <f>'Total Cost'!R97/(1+Assumptions!$D$49)^($A97-2022)</f>
        <v>3907449.2040257067</v>
      </c>
      <c r="U97" s="38">
        <f>'Total Cost'!S97/(1+Assumptions!$D$49)^($A97-2022)</f>
        <v>2202563.6302825548</v>
      </c>
      <c r="V97" s="84">
        <f t="shared" si="11"/>
        <v>12617443.018530892</v>
      </c>
      <c r="W97" s="84">
        <f t="shared" si="6"/>
        <v>22428720.523687296</v>
      </c>
      <c r="X97" s="84">
        <f t="shared" si="7"/>
        <v>16731886.870276704</v>
      </c>
      <c r="Y97" s="84">
        <f t="shared" si="8"/>
        <v>6048792.326639656</v>
      </c>
      <c r="Z97" s="84">
        <f t="shared" si="9"/>
        <v>4206392.795666839</v>
      </c>
      <c r="AA97" s="84">
        <f t="shared" si="10"/>
        <v>2374929.2824033396</v>
      </c>
    </row>
    <row r="98" spans="1:27" x14ac:dyDescent="0.35">
      <c r="A98">
        <v>2117</v>
      </c>
      <c r="B98">
        <v>2110</v>
      </c>
      <c r="C98">
        <f>'[2]Total Frequency Model'!L98</f>
        <v>2.9097663271420009</v>
      </c>
      <c r="D98" s="36">
        <f>'Total Cost'!B98/(1+Assumptions!$D$49)^($A98-2022)</f>
        <v>339232.04032960266</v>
      </c>
      <c r="E98" s="36">
        <f>'Total Cost'!C98/(1+Assumptions!$D$49)^($A98-2022)</f>
        <v>435216.29980270722</v>
      </c>
      <c r="F98" s="36">
        <f>'Total Cost'!D98/(1+Assumptions!$D$49)^($A98-2022)</f>
        <v>458883.65145360975</v>
      </c>
      <c r="G98" s="36">
        <f>'Total Cost'!E98/(1+Assumptions!$D$49)^($A98-2022)</f>
        <v>301758.73354900704</v>
      </c>
      <c r="H98" s="36">
        <f>'Total Cost'!F98/(1+Assumptions!$D$49)^($A98-2022)</f>
        <v>251136.89807346553</v>
      </c>
      <c r="I98" s="36">
        <f>'Total Cost'!G98/(1+Assumptions!$D$49)^($A98-2022)</f>
        <v>150550.65355712984</v>
      </c>
      <c r="J98" s="37">
        <f>'Total Cost'!H98/(1+Assumptions!$D$49)^($A98-2022)</f>
        <v>84224.805458893461</v>
      </c>
      <c r="K98" s="37">
        <f>'Total Cost'!I98/(1+Assumptions!$D$49)^($A98-2022)</f>
        <v>89692.473838142963</v>
      </c>
      <c r="L98" s="37">
        <f>'Total Cost'!J98/(1+Assumptions!$D$49)^($A98-2022)</f>
        <v>56716.295171016201</v>
      </c>
      <c r="M98" s="37">
        <f>'Total Cost'!K98/(1+Assumptions!$D$49)^($A98-2022)</f>
        <v>42170.643120331762</v>
      </c>
      <c r="N98" s="37">
        <f>'Total Cost'!L98/(1+Assumptions!$D$49)^($A98-2022)</f>
        <v>37697.652222157689</v>
      </c>
      <c r="O98" s="37">
        <f>'Total Cost'!M98/(1+Assumptions!$D$49)^($A98-2022)</f>
        <v>16112.890777081437</v>
      </c>
      <c r="P98" s="38">
        <f>'Total Cost'!N98/(1+Assumptions!$D$49)^($A98-2022)</f>
        <v>11638122.687796198</v>
      </c>
      <c r="Q98" s="38">
        <f>'Total Cost'!O98/(1+Assumptions!$D$49)^($A98-2022)</f>
        <v>20914759.159084205</v>
      </c>
      <c r="R98" s="38">
        <f>'Total Cost'!P98/(1+Assumptions!$D$49)^($A98-2022)</f>
        <v>15481287.63976296</v>
      </c>
      <c r="S98" s="38">
        <f>'Total Cost'!Q98/(1+Assumptions!$D$49)^($A98-2022)</f>
        <v>5442242.1072098576</v>
      </c>
      <c r="T98" s="38">
        <f>'Total Cost'!R98/(1+Assumptions!$D$49)^($A98-2022)</f>
        <v>3735058.023787945</v>
      </c>
      <c r="U98" s="38">
        <f>'Total Cost'!S98/(1+Assumptions!$D$49)^($A98-2022)</f>
        <v>2105249.089569943</v>
      </c>
      <c r="V98" s="84">
        <f t="shared" si="11"/>
        <v>12061579.533584693</v>
      </c>
      <c r="W98" s="84">
        <f t="shared" si="6"/>
        <v>21439667.932725053</v>
      </c>
      <c r="X98" s="84">
        <f t="shared" si="7"/>
        <v>15996887.586387586</v>
      </c>
      <c r="Y98" s="84">
        <f t="shared" si="8"/>
        <v>5786171.4838791965</v>
      </c>
      <c r="Z98" s="84">
        <f t="shared" si="9"/>
        <v>4023892.5740835685</v>
      </c>
      <c r="AA98" s="84">
        <f t="shared" si="10"/>
        <v>2271912.6339041544</v>
      </c>
    </row>
    <row r="99" spans="1:27" x14ac:dyDescent="0.35">
      <c r="A99">
        <v>2118</v>
      </c>
      <c r="B99">
        <v>2110</v>
      </c>
      <c r="C99">
        <f>'[2]Total Frequency Model'!L99</f>
        <v>2.9097663271420009</v>
      </c>
      <c r="D99" s="36">
        <f>'Total Cost'!B99/(1+Assumptions!$D$49)^($A99-2022)</f>
        <v>328725.59069713356</v>
      </c>
      <c r="E99" s="36">
        <f>'Total Cost'!C99/(1+Assumptions!$D$49)^($A99-2022)</f>
        <v>421737.09504167124</v>
      </c>
      <c r="F99" s="36">
        <f>'Total Cost'!D99/(1+Assumptions!$D$49)^($A99-2022)</f>
        <v>444671.43857868057</v>
      </c>
      <c r="G99" s="36">
        <f>'Total Cost'!E99/(1+Assumptions!$D$49)^($A99-2022)</f>
        <v>292412.88009686879</v>
      </c>
      <c r="H99" s="36">
        <f>'Total Cost'!F99/(1+Assumptions!$D$49)^($A99-2022)</f>
        <v>243358.86753159887</v>
      </c>
      <c r="I99" s="36">
        <f>'Total Cost'!G99/(1+Assumptions!$D$49)^($A99-2022)</f>
        <v>145887.90749930925</v>
      </c>
      <c r="J99" s="37">
        <f>'Total Cost'!H99/(1+Assumptions!$D$49)^($A99-2022)</f>
        <v>79811.193449325816</v>
      </c>
      <c r="K99" s="37">
        <f>'Total Cost'!I99/(1+Assumptions!$D$49)^($A99-2022)</f>
        <v>84993.091937339908</v>
      </c>
      <c r="L99" s="37">
        <f>'Total Cost'!J99/(1+Assumptions!$D$49)^($A99-2022)</f>
        <v>53745.361981682305</v>
      </c>
      <c r="M99" s="37">
        <f>'Total Cost'!K99/(1+Assumptions!$D$49)^($A99-2022)</f>
        <v>39964.026959065515</v>
      </c>
      <c r="N99" s="37">
        <f>'Total Cost'!L99/(1+Assumptions!$D$49)^($A99-2022)</f>
        <v>35724.290340268628</v>
      </c>
      <c r="O99" s="37">
        <f>'Total Cost'!M99/(1+Assumptions!$D$49)^($A99-2022)</f>
        <v>15269.193368165503</v>
      </c>
      <c r="P99" s="38">
        <f>'Total Cost'!N99/(1+Assumptions!$D$49)^($A99-2022)</f>
        <v>11121781.674138607</v>
      </c>
      <c r="Q99" s="38">
        <f>'Total Cost'!O99/(1+Assumptions!$D$49)^($A99-2022)</f>
        <v>19987671.962788995</v>
      </c>
      <c r="R99" s="38">
        <f>'Total Cost'!P99/(1+Assumptions!$D$49)^($A99-2022)</f>
        <v>14795912.203909365</v>
      </c>
      <c r="S99" s="38">
        <f>'Total Cost'!Q99/(1+Assumptions!$D$49)^($A99-2022)</f>
        <v>5202658.9292048579</v>
      </c>
      <c r="T99" s="38">
        <f>'Total Cost'!R99/(1+Assumptions!$D$49)^($A99-2022)</f>
        <v>3570291.1745222453</v>
      </c>
      <c r="U99" s="38">
        <f>'Total Cost'!S99/(1+Assumptions!$D$49)^($A99-2022)</f>
        <v>2012244.1478534902</v>
      </c>
      <c r="V99" s="84">
        <f t="shared" si="11"/>
        <v>11530318.458285067</v>
      </c>
      <c r="W99" s="84">
        <f t="shared" si="6"/>
        <v>20494402.149768006</v>
      </c>
      <c r="X99" s="84">
        <f t="shared" si="7"/>
        <v>15294329.004469728</v>
      </c>
      <c r="Y99" s="84">
        <f t="shared" si="8"/>
        <v>5535035.8362607919</v>
      </c>
      <c r="Z99" s="84">
        <f t="shared" si="9"/>
        <v>3849374.3323941128</v>
      </c>
      <c r="AA99" s="84">
        <f t="shared" si="10"/>
        <v>2173401.2487209649</v>
      </c>
    </row>
    <row r="100" spans="1:27" x14ac:dyDescent="0.35">
      <c r="A100">
        <v>2119</v>
      </c>
      <c r="B100">
        <v>2110</v>
      </c>
      <c r="C100">
        <f>'[2]Total Frequency Model'!L100</f>
        <v>2.9097663271420009</v>
      </c>
      <c r="D100" s="36">
        <f>'Total Cost'!B100/(1+Assumptions!$D$49)^($A100-2022)</f>
        <v>318544.5392309826</v>
      </c>
      <c r="E100" s="36">
        <f>'Total Cost'!C100/(1+Assumptions!$D$49)^($A100-2022)</f>
        <v>408675.35847075668</v>
      </c>
      <c r="F100" s="36">
        <f>'Total Cost'!D100/(1+Assumptions!$D$49)^($A100-2022)</f>
        <v>430899.39609152288</v>
      </c>
      <c r="G100" s="36">
        <f>'Total Cost'!E100/(1+Assumptions!$D$49)^($A100-2022)</f>
        <v>283356.47966476943</v>
      </c>
      <c r="H100" s="36">
        <f>'Total Cost'!F100/(1+Assumptions!$D$49)^($A100-2022)</f>
        <v>235821.73253146381</v>
      </c>
      <c r="I100" s="36">
        <f>'Total Cost'!G100/(1+Assumptions!$D$49)^($A100-2022)</f>
        <v>141369.57264320739</v>
      </c>
      <c r="J100" s="37">
        <f>'Total Cost'!H100/(1+Assumptions!$D$49)^($A100-2022)</f>
        <v>75628.934296885956</v>
      </c>
      <c r="K100" s="37">
        <f>'Total Cost'!I100/(1+Assumptions!$D$49)^($A100-2022)</f>
        <v>80540.007053435344</v>
      </c>
      <c r="L100" s="37">
        <f>'Total Cost'!J100/(1+Assumptions!$D$49)^($A100-2022)</f>
        <v>50930.104824348622</v>
      </c>
      <c r="M100" s="37">
        <f>'Total Cost'!K100/(1+Assumptions!$D$49)^($A100-2022)</f>
        <v>37872.924744943673</v>
      </c>
      <c r="N100" s="37">
        <f>'Total Cost'!L100/(1+Assumptions!$D$49)^($A100-2022)</f>
        <v>33854.269443973797</v>
      </c>
      <c r="O100" s="37">
        <f>'Total Cost'!M100/(1+Assumptions!$D$49)^($A100-2022)</f>
        <v>14469.689746453276</v>
      </c>
      <c r="P100" s="38">
        <f>'Total Cost'!N100/(1+Assumptions!$D$49)^($A100-2022)</f>
        <v>10628393.310678678</v>
      </c>
      <c r="Q100" s="38">
        <f>'Total Cost'!O100/(1+Assumptions!$D$49)^($A100-2022)</f>
        <v>19101762.99919996</v>
      </c>
      <c r="R100" s="38">
        <f>'Total Cost'!P100/(1+Assumptions!$D$49)^($A100-2022)</f>
        <v>14140944.258684536</v>
      </c>
      <c r="S100" s="38">
        <f>'Total Cost'!Q100/(1+Assumptions!$D$49)^($A100-2022)</f>
        <v>4973650.7342626657</v>
      </c>
      <c r="T100" s="38">
        <f>'Total Cost'!R100/(1+Assumptions!$D$49)^($A100-2022)</f>
        <v>3412810.7011958547</v>
      </c>
      <c r="U100" s="38">
        <f>'Total Cost'!S100/(1+Assumptions!$D$49)^($A100-2022)</f>
        <v>1923357.5496968348</v>
      </c>
      <c r="V100" s="84">
        <f t="shared" si="11"/>
        <v>11022566.784206547</v>
      </c>
      <c r="W100" s="84">
        <f t="shared" si="6"/>
        <v>19590978.364724152</v>
      </c>
      <c r="X100" s="84">
        <f t="shared" si="7"/>
        <v>14622773.759600408</v>
      </c>
      <c r="Y100" s="84">
        <f t="shared" si="8"/>
        <v>5294880.1386723788</v>
      </c>
      <c r="Z100" s="84">
        <f t="shared" si="9"/>
        <v>3682486.7031712923</v>
      </c>
      <c r="AA100" s="84">
        <f t="shared" si="10"/>
        <v>2079196.8120864953</v>
      </c>
    </row>
    <row r="101" spans="1:27" x14ac:dyDescent="0.35">
      <c r="A101">
        <v>2120</v>
      </c>
      <c r="B101">
        <v>2120</v>
      </c>
      <c r="C101">
        <f>'[2]Total Frequency Model'!L101</f>
        <v>3.209658478130617</v>
      </c>
      <c r="D101" s="36">
        <f>'Total Cost'!B101/(1+Assumptions!$D$49)^($A101-2022)</f>
        <v>292882.57021856034</v>
      </c>
      <c r="E101" s="36">
        <f>'Total Cost'!C101/(1+Assumptions!$D$49)^($A101-2022)</f>
        <v>375752.44473776536</v>
      </c>
      <c r="F101" s="36">
        <f>'Total Cost'!D101/(1+Assumptions!$D$49)^($A101-2022)</f>
        <v>396186.11242743226</v>
      </c>
      <c r="G101" s="36">
        <f>'Total Cost'!E101/(1+Assumptions!$D$49)^($A101-2022)</f>
        <v>260529.26304325421</v>
      </c>
      <c r="H101" s="36">
        <f>'Total Cost'!F101/(1+Assumptions!$D$49)^($A101-2022)</f>
        <v>216823.91826257759</v>
      </c>
      <c r="I101" s="36">
        <f>'Total Cost'!G101/(1+Assumptions!$D$49)^($A101-2022)</f>
        <v>129980.83058149283</v>
      </c>
      <c r="J101" s="37">
        <f>'Total Cost'!H101/(1+Assumptions!$D$49)^($A101-2022)</f>
        <v>67998.488382587806</v>
      </c>
      <c r="K101" s="37">
        <f>'Total Cost'!I101/(1+Assumptions!$D$49)^($A101-2022)</f>
        <v>72414.714320948624</v>
      </c>
      <c r="L101" s="37">
        <f>'Total Cost'!J101/(1+Assumptions!$D$49)^($A101-2022)</f>
        <v>45792.600006032386</v>
      </c>
      <c r="M101" s="37">
        <f>'Total Cost'!K101/(1+Assumptions!$D$49)^($A101-2022)</f>
        <v>34054.596982025651</v>
      </c>
      <c r="N101" s="37">
        <f>'Total Cost'!L101/(1+Assumptions!$D$49)^($A101-2022)</f>
        <v>30440.412085212029</v>
      </c>
      <c r="O101" s="37">
        <f>'Total Cost'!M101/(1+Assumptions!$D$49)^($A101-2022)</f>
        <v>13010.367115481784</v>
      </c>
      <c r="P101" s="38">
        <f>'Total Cost'!N101/(1+Assumptions!$D$49)^($A101-2022)</f>
        <v>9637167.5041298289</v>
      </c>
      <c r="Q101" s="38">
        <f>'Total Cost'!O101/(1+Assumptions!$D$49)^($A101-2022)</f>
        <v>17321013.731365245</v>
      </c>
      <c r="R101" s="38">
        <f>'Total Cost'!P101/(1+Assumptions!$D$49)^($A101-2022)</f>
        <v>12823417.876604797</v>
      </c>
      <c r="S101" s="38">
        <f>'Total Cost'!Q101/(1+Assumptions!$D$49)^($A101-2022)</f>
        <v>4511431.4788101353</v>
      </c>
      <c r="T101" s="38">
        <f>'Total Cost'!R101/(1+Assumptions!$D$49)^($A101-2022)</f>
        <v>3095350.0116972993</v>
      </c>
      <c r="U101" s="38">
        <f>'Total Cost'!S101/(1+Assumptions!$D$49)^($A101-2022)</f>
        <v>1744328.4727162444</v>
      </c>
      <c r="V101" s="84">
        <f t="shared" si="11"/>
        <v>9998048.5627309773</v>
      </c>
      <c r="W101" s="84">
        <f t="shared" si="6"/>
        <v>17769180.890423957</v>
      </c>
      <c r="X101" s="84">
        <f t="shared" si="7"/>
        <v>13265396.589038262</v>
      </c>
      <c r="Y101" s="84">
        <f t="shared" si="8"/>
        <v>4806015.3388354154</v>
      </c>
      <c r="Z101" s="84">
        <f t="shared" si="9"/>
        <v>3342614.3420450888</v>
      </c>
      <c r="AA101" s="84">
        <f t="shared" si="10"/>
        <v>1887319.6704132189</v>
      </c>
    </row>
    <row r="102" spans="1:27" x14ac:dyDescent="0.35">
      <c r="A102">
        <v>2121</v>
      </c>
      <c r="B102">
        <v>2120</v>
      </c>
      <c r="C102">
        <f>'[2]Total Frequency Model'!L102</f>
        <v>3.209658478130617</v>
      </c>
      <c r="D102" s="36">
        <f>'Total Cost'!B102/(1+Assumptions!$D$49)^($A102-2022)</f>
        <v>283811.62288339826</v>
      </c>
      <c r="E102" s="36">
        <f>'Total Cost'!C102/(1+Assumptions!$D$49)^($A102-2022)</f>
        <v>364114.91152870085</v>
      </c>
      <c r="F102" s="36">
        <f>'Total Cost'!D102/(1+Assumptions!$D$49)^($A102-2022)</f>
        <v>383915.72242754255</v>
      </c>
      <c r="G102" s="36">
        <f>'Total Cost'!E102/(1+Assumptions!$D$49)^($A102-2022)</f>
        <v>252460.33896023213</v>
      </c>
      <c r="H102" s="36">
        <f>'Total Cost'!F102/(1+Assumptions!$D$49)^($A102-2022)</f>
        <v>210108.6045377095</v>
      </c>
      <c r="I102" s="36">
        <f>'Total Cost'!G102/(1+Assumptions!$D$49)^($A102-2022)</f>
        <v>125955.15821763215</v>
      </c>
      <c r="J102" s="37">
        <f>'Total Cost'!H102/(1+Assumptions!$D$49)^($A102-2022)</f>
        <v>64435.353417967206</v>
      </c>
      <c r="K102" s="37">
        <f>'Total Cost'!I102/(1+Assumptions!$D$49)^($A102-2022)</f>
        <v>68620.784814013547</v>
      </c>
      <c r="L102" s="37">
        <f>'Total Cost'!J102/(1+Assumptions!$D$49)^($A102-2022)</f>
        <v>43394.008215932154</v>
      </c>
      <c r="M102" s="37">
        <f>'Total Cost'!K102/(1+Assumptions!$D$49)^($A102-2022)</f>
        <v>32272.790699333433</v>
      </c>
      <c r="N102" s="37">
        <f>'Total Cost'!L102/(1+Assumptions!$D$49)^($A102-2022)</f>
        <v>28847.051562614652</v>
      </c>
      <c r="O102" s="37">
        <f>'Total Cost'!M102/(1+Assumptions!$D$49)^($A102-2022)</f>
        <v>12329.165107875953</v>
      </c>
      <c r="P102" s="38">
        <f>'Total Cost'!N102/(1+Assumptions!$D$49)^($A102-2022)</f>
        <v>9209717.7026032321</v>
      </c>
      <c r="Q102" s="38">
        <f>'Total Cost'!O102/(1+Assumptions!$D$49)^($A102-2022)</f>
        <v>16553443.725086559</v>
      </c>
      <c r="R102" s="38">
        <f>'Total Cost'!P102/(1+Assumptions!$D$49)^($A102-2022)</f>
        <v>12255879.489534536</v>
      </c>
      <c r="S102" s="38">
        <f>'Total Cost'!Q102/(1+Assumptions!$D$49)^($A102-2022)</f>
        <v>4312897.9518724242</v>
      </c>
      <c r="T102" s="38">
        <f>'Total Cost'!R102/(1+Assumptions!$D$49)^($A102-2022)</f>
        <v>2958849.7615688108</v>
      </c>
      <c r="U102" s="38">
        <f>'Total Cost'!S102/(1+Assumptions!$D$49)^($A102-2022)</f>
        <v>1667293.2274756494</v>
      </c>
      <c r="V102" s="84">
        <f t="shared" si="11"/>
        <v>9557964.6789045967</v>
      </c>
      <c r="W102" s="84">
        <f t="shared" si="6"/>
        <v>16986179.421429273</v>
      </c>
      <c r="X102" s="84">
        <f t="shared" si="7"/>
        <v>12683189.220178012</v>
      </c>
      <c r="Y102" s="84">
        <f t="shared" si="8"/>
        <v>4597631.0815319894</v>
      </c>
      <c r="Z102" s="84">
        <f t="shared" si="9"/>
        <v>3197805.4176691351</v>
      </c>
      <c r="AA102" s="84">
        <f t="shared" si="10"/>
        <v>1805577.5508011575</v>
      </c>
    </row>
    <row r="103" spans="1:27" x14ac:dyDescent="0.35">
      <c r="A103">
        <v>2122</v>
      </c>
      <c r="B103">
        <v>2120</v>
      </c>
      <c r="C103">
        <f>'[2]Total Frequency Model'!L103</f>
        <v>3.209658478130617</v>
      </c>
      <c r="D103" s="36">
        <f>'Total Cost'!B103/(1+Assumptions!$D$49)^($A103-2022)</f>
        <v>275021.61437466036</v>
      </c>
      <c r="E103" s="36">
        <f>'Total Cost'!C103/(1+Assumptions!$D$49)^($A103-2022)</f>
        <v>352837.80758919602</v>
      </c>
      <c r="F103" s="36">
        <f>'Total Cost'!D103/(1+Assumptions!$D$49)^($A103-2022)</f>
        <v>372025.36208045133</v>
      </c>
      <c r="G103" s="36">
        <f>'Total Cost'!E103/(1+Assumptions!$D$49)^($A103-2022)</f>
        <v>244641.31976350598</v>
      </c>
      <c r="H103" s="36">
        <f>'Total Cost'!F103/(1+Assumptions!$D$49)^($A103-2022)</f>
        <v>203601.27265720975</v>
      </c>
      <c r="I103" s="36">
        <f>'Total Cost'!G103/(1+Assumptions!$D$49)^($A103-2022)</f>
        <v>122054.16606937443</v>
      </c>
      <c r="J103" s="37">
        <f>'Total Cost'!H103/(1+Assumptions!$D$49)^($A103-2022)</f>
        <v>61058.982823497194</v>
      </c>
      <c r="K103" s="37">
        <f>'Total Cost'!I103/(1+Assumptions!$D$49)^($A103-2022)</f>
        <v>65025.687930956592</v>
      </c>
      <c r="L103" s="37">
        <f>'Total Cost'!J103/(1+Assumptions!$D$49)^($A103-2022)</f>
        <v>41121.095698605939</v>
      </c>
      <c r="M103" s="37">
        <f>'Total Cost'!K103/(1+Assumptions!$D$49)^($A103-2022)</f>
        <v>30584.253876806481</v>
      </c>
      <c r="N103" s="37">
        <f>'Total Cost'!L103/(1+Assumptions!$D$49)^($A103-2022)</f>
        <v>27337.12712477718</v>
      </c>
      <c r="O103" s="37">
        <f>'Total Cost'!M103/(1+Assumptions!$D$49)^($A103-2022)</f>
        <v>11683.643216058123</v>
      </c>
      <c r="P103" s="38">
        <f>'Total Cost'!N103/(1+Assumptions!$D$49)^($A103-2022)</f>
        <v>8801264.4491644204</v>
      </c>
      <c r="Q103" s="38">
        <f>'Total Cost'!O103/(1+Assumptions!$D$49)^($A103-2022)</f>
        <v>15819957.967235833</v>
      </c>
      <c r="R103" s="38">
        <f>'Total Cost'!P103/(1+Assumptions!$D$49)^($A103-2022)</f>
        <v>11713513.77271243</v>
      </c>
      <c r="S103" s="38">
        <f>'Total Cost'!Q103/(1+Assumptions!$D$49)^($A103-2022)</f>
        <v>4123124.5712109646</v>
      </c>
      <c r="T103" s="38">
        <f>'Total Cost'!R103/(1+Assumptions!$D$49)^($A103-2022)</f>
        <v>2828383.9823361458</v>
      </c>
      <c r="U103" s="38">
        <f>'Total Cost'!S103/(1+Assumptions!$D$49)^($A103-2022)</f>
        <v>1593668.1615184806</v>
      </c>
      <c r="V103" s="84">
        <f t="shared" si="11"/>
        <v>9137345.0463625789</v>
      </c>
      <c r="W103" s="84">
        <f t="shared" si="6"/>
        <v>16237821.462755986</v>
      </c>
      <c r="X103" s="84">
        <f t="shared" si="7"/>
        <v>12126660.230491487</v>
      </c>
      <c r="Y103" s="84">
        <f t="shared" si="8"/>
        <v>4398350.1448512767</v>
      </c>
      <c r="Z103" s="84">
        <f t="shared" si="9"/>
        <v>3059322.3821181329</v>
      </c>
      <c r="AA103" s="84">
        <f t="shared" si="10"/>
        <v>1727405.9708039132</v>
      </c>
    </row>
    <row r="104" spans="1:27" x14ac:dyDescent="0.35">
      <c r="A104">
        <v>2123</v>
      </c>
      <c r="B104">
        <v>2120</v>
      </c>
      <c r="C104">
        <f>'[2]Total Frequency Model'!L104</f>
        <v>3.209658478130617</v>
      </c>
      <c r="D104" s="36">
        <f>'Total Cost'!B104/(1+Assumptions!$D$49)^($A104-2022)</f>
        <v>266503.84365801397</v>
      </c>
      <c r="E104" s="36">
        <f>'Total Cost'!C104/(1+Assumptions!$D$49)^($A104-2022)</f>
        <v>341909.96996435116</v>
      </c>
      <c r="F104" s="36">
        <f>'Total Cost'!D104/(1+Assumptions!$D$49)^($A104-2022)</f>
        <v>360503.26138235215</v>
      </c>
      <c r="G104" s="36">
        <f>'Total Cost'!E104/(1+Assumptions!$D$49)^($A104-2022)</f>
        <v>237064.46557951238</v>
      </c>
      <c r="H104" s="36">
        <f>'Total Cost'!F104/(1+Assumptions!$D$49)^($A104-2022)</f>
        <v>197295.48115767699</v>
      </c>
      <c r="I104" s="36">
        <f>'Total Cost'!G104/(1+Assumptions!$D$49)^($A104-2022)</f>
        <v>118273.99263117285</v>
      </c>
      <c r="J104" s="37">
        <f>'Total Cost'!H104/(1+Assumptions!$D$49)^($A104-2022)</f>
        <v>57859.584601109535</v>
      </c>
      <c r="K104" s="37">
        <f>'Total Cost'!I104/(1+Assumptions!$D$49)^($A104-2022)</f>
        <v>61619.000303703047</v>
      </c>
      <c r="L104" s="37">
        <f>'Total Cost'!J104/(1+Assumptions!$D$49)^($A104-2022)</f>
        <v>38967.275231400636</v>
      </c>
      <c r="M104" s="37">
        <f>'Total Cost'!K104/(1+Assumptions!$D$49)^($A104-2022)</f>
        <v>28984.102316844295</v>
      </c>
      <c r="N104" s="37">
        <f>'Total Cost'!L104/(1+Assumptions!$D$49)^($A104-2022)</f>
        <v>25906.268058167352</v>
      </c>
      <c r="O104" s="37">
        <f>'Total Cost'!M104/(1+Assumptions!$D$49)^($A104-2022)</f>
        <v>11071.931946549914</v>
      </c>
      <c r="P104" s="38">
        <f>'Total Cost'!N104/(1+Assumptions!$D$49)^($A104-2022)</f>
        <v>8410962.0077781379</v>
      </c>
      <c r="Q104" s="38">
        <f>'Total Cost'!O104/(1+Assumptions!$D$49)^($A104-2022)</f>
        <v>15119040.123770755</v>
      </c>
      <c r="R104" s="38">
        <f>'Total Cost'!P104/(1+Assumptions!$D$49)^($A104-2022)</f>
        <v>11195202.016574137</v>
      </c>
      <c r="S104" s="38">
        <f>'Total Cost'!Q104/(1+Assumptions!$D$49)^($A104-2022)</f>
        <v>3941723.8570719943</v>
      </c>
      <c r="T104" s="38">
        <f>'Total Cost'!R104/(1+Assumptions!$D$49)^($A104-2022)</f>
        <v>2703685.2922219434</v>
      </c>
      <c r="U104" s="38">
        <f>'Total Cost'!S104/(1+Assumptions!$D$49)^($A104-2022)</f>
        <v>1523301.9888708268</v>
      </c>
      <c r="V104" s="84">
        <f t="shared" si="11"/>
        <v>8735325.436037261</v>
      </c>
      <c r="W104" s="84">
        <f t="shared" si="6"/>
        <v>15522569.094038809</v>
      </c>
      <c r="X104" s="84">
        <f t="shared" si="7"/>
        <v>11594672.55318789</v>
      </c>
      <c r="Y104" s="84">
        <f t="shared" si="8"/>
        <v>4207772.4249683507</v>
      </c>
      <c r="Z104" s="84">
        <f t="shared" si="9"/>
        <v>2926887.0414377879</v>
      </c>
      <c r="AA104" s="84">
        <f t="shared" si="10"/>
        <v>1652647.9134485496</v>
      </c>
    </row>
    <row r="105" spans="1:27" x14ac:dyDescent="0.35">
      <c r="A105">
        <v>2124</v>
      </c>
      <c r="B105">
        <v>2120</v>
      </c>
      <c r="C105">
        <f>'[2]Total Frequency Model'!L105</f>
        <v>3.209658478130617</v>
      </c>
      <c r="D105" s="36">
        <f>'Total Cost'!B105/(1+Assumptions!$D$49)^($A105-2022)</f>
        <v>258249.87918127465</v>
      </c>
      <c r="E105" s="36">
        <f>'Total Cost'!C105/(1+Assumptions!$D$49)^($A105-2022)</f>
        <v>331320.58143023989</v>
      </c>
      <c r="F105" s="36">
        <f>'Total Cost'!D105/(1+Assumptions!$D$49)^($A105-2022)</f>
        <v>349338.01486149163</v>
      </c>
      <c r="G105" s="36">
        <f>'Total Cost'!E105/(1+Assumptions!$D$49)^($A105-2022)</f>
        <v>229722.27624845938</v>
      </c>
      <c r="H105" s="36">
        <f>'Total Cost'!F105/(1+Assumptions!$D$49)^($A105-2022)</f>
        <v>191184.98807605988</v>
      </c>
      <c r="I105" s="36">
        <f>'Total Cost'!G105/(1+Assumptions!$D$49)^($A105-2022)</f>
        <v>114610.89599324008</v>
      </c>
      <c r="J105" s="37">
        <f>'Total Cost'!H105/(1+Assumptions!$D$49)^($A105-2022)</f>
        <v>54827.880266682529</v>
      </c>
      <c r="K105" s="37">
        <f>'Total Cost'!I105/(1+Assumptions!$D$49)^($A105-2022)</f>
        <v>58390.845124376377</v>
      </c>
      <c r="L105" s="37">
        <f>'Total Cost'!J105/(1+Assumptions!$D$49)^($A105-2022)</f>
        <v>36926.304941245377</v>
      </c>
      <c r="M105" s="37">
        <f>'Total Cost'!K105/(1+Assumptions!$D$49)^($A105-2022)</f>
        <v>27467.7076828768</v>
      </c>
      <c r="N105" s="37">
        <f>'Total Cost'!L105/(1+Assumptions!$D$49)^($A105-2022)</f>
        <v>24550.3326797113</v>
      </c>
      <c r="O105" s="37">
        <f>'Total Cost'!M105/(1+Assumptions!$D$49)^($A105-2022)</f>
        <v>10492.259789611195</v>
      </c>
      <c r="P105" s="38">
        <f>'Total Cost'!N105/(1+Assumptions!$D$49)^($A105-2022)</f>
        <v>8038002.3551347479</v>
      </c>
      <c r="Q105" s="38">
        <f>'Total Cost'!O105/(1+Assumptions!$D$49)^($A105-2022)</f>
        <v>14449241.43181432</v>
      </c>
      <c r="R105" s="38">
        <f>'Total Cost'!P105/(1+Assumptions!$D$49)^($A105-2022)</f>
        <v>10699875.316921493</v>
      </c>
      <c r="S105" s="38">
        <f>'Total Cost'!Q105/(1+Assumptions!$D$49)^($A105-2022)</f>
        <v>3768325.5069074063</v>
      </c>
      <c r="T105" s="38">
        <f>'Total Cost'!R105/(1+Assumptions!$D$49)^($A105-2022)</f>
        <v>2584498.1813523155</v>
      </c>
      <c r="U105" s="38">
        <f>'Total Cost'!S105/(1+Assumptions!$D$49)^($A105-2022)</f>
        <v>1456050.1481477669</v>
      </c>
      <c r="V105" s="84">
        <f t="shared" si="11"/>
        <v>8351080.1145827053</v>
      </c>
      <c r="W105" s="84">
        <f t="shared" si="6"/>
        <v>14838952.858368937</v>
      </c>
      <c r="X105" s="84">
        <f t="shared" si="7"/>
        <v>11086139.63672423</v>
      </c>
      <c r="Y105" s="84">
        <f t="shared" si="8"/>
        <v>4025515.4908387423</v>
      </c>
      <c r="Z105" s="84">
        <f t="shared" si="9"/>
        <v>2800233.5021080868</v>
      </c>
      <c r="AA105" s="84">
        <f t="shared" si="10"/>
        <v>1581153.3039306183</v>
      </c>
    </row>
    <row r="106" spans="1:27" x14ac:dyDescent="0.35">
      <c r="A106">
        <v>2125</v>
      </c>
      <c r="B106">
        <v>2120</v>
      </c>
      <c r="C106">
        <f>'[2]Total Frequency Model'!L106</f>
        <v>3.209658478130617</v>
      </c>
      <c r="D106" s="36">
        <f>'Total Cost'!B106/(1+Assumptions!$D$49)^($A106-2022)</f>
        <v>250251.55052819979</v>
      </c>
      <c r="E106" s="36">
        <f>'Total Cost'!C106/(1+Assumptions!$D$49)^($A106-2022)</f>
        <v>321059.15978617879</v>
      </c>
      <c r="F106" s="36">
        <f>'Total Cost'!D106/(1+Assumptions!$D$49)^($A106-2022)</f>
        <v>338518.57028814615</v>
      </c>
      <c r="G106" s="36">
        <f>'Total Cost'!E106/(1+Assumptions!$D$49)^($A106-2022)</f>
        <v>222607.48390008466</v>
      </c>
      <c r="H106" s="36">
        <f>'Total Cost'!F106/(1+Assumptions!$D$49)^($A106-2022)</f>
        <v>185263.74477087654</v>
      </c>
      <c r="I106" s="36">
        <f>'Total Cost'!G106/(1+Assumptions!$D$49)^($A106-2022)</f>
        <v>111061.250137515</v>
      </c>
      <c r="J106" s="37">
        <f>'Total Cost'!H106/(1+Assumptions!$D$49)^($A106-2022)</f>
        <v>51955.077914476868</v>
      </c>
      <c r="K106" s="37">
        <f>'Total Cost'!I106/(1+Assumptions!$D$49)^($A106-2022)</f>
        <v>55331.863479362568</v>
      </c>
      <c r="L106" s="37">
        <f>'Total Cost'!J106/(1+Assumptions!$D$49)^($A106-2022)</f>
        <v>34992.270194532961</v>
      </c>
      <c r="M106" s="37">
        <f>'Total Cost'!K106/(1+Assumptions!$D$49)^($A106-2022)</f>
        <v>26030.684091603249</v>
      </c>
      <c r="N106" s="37">
        <f>'Total Cost'!L106/(1+Assumptions!$D$49)^($A106-2022)</f>
        <v>23265.396331796055</v>
      </c>
      <c r="O106" s="37">
        <f>'Total Cost'!M106/(1+Assumptions!$D$49)^($A106-2022)</f>
        <v>9942.9480823195317</v>
      </c>
      <c r="P106" s="38">
        <f>'Total Cost'!N106/(1+Assumptions!$D$49)^($A106-2022)</f>
        <v>7681613.4965724442</v>
      </c>
      <c r="Q106" s="38">
        <f>'Total Cost'!O106/(1+Assumptions!$D$49)^($A106-2022)</f>
        <v>13809177.684018346</v>
      </c>
      <c r="R106" s="38">
        <f>'Total Cost'!P106/(1+Assumptions!$D$49)^($A106-2022)</f>
        <v>10226512.354027634</v>
      </c>
      <c r="S106" s="38">
        <f>'Total Cost'!Q106/(1+Assumptions!$D$49)^($A106-2022)</f>
        <v>3602575.6323616011</v>
      </c>
      <c r="T106" s="38">
        <f>'Total Cost'!R106/(1+Assumptions!$D$49)^($A106-2022)</f>
        <v>2470578.4836534639</v>
      </c>
      <c r="U106" s="38">
        <f>'Total Cost'!S106/(1+Assumptions!$D$49)^($A106-2022)</f>
        <v>1391774.5031231067</v>
      </c>
      <c r="V106" s="84">
        <f t="shared" si="11"/>
        <v>7983820.125015121</v>
      </c>
      <c r="W106" s="84">
        <f t="shared" si="6"/>
        <v>14185568.707283886</v>
      </c>
      <c r="X106" s="84">
        <f t="shared" si="7"/>
        <v>10600023.194510313</v>
      </c>
      <c r="Y106" s="84">
        <f t="shared" si="8"/>
        <v>3851213.8003532891</v>
      </c>
      <c r="Z106" s="84">
        <f t="shared" si="9"/>
        <v>2679107.6247561364</v>
      </c>
      <c r="AA106" s="84">
        <f t="shared" si="10"/>
        <v>1512778.7013429413</v>
      </c>
    </row>
    <row r="107" spans="1:27" x14ac:dyDescent="0.35">
      <c r="A107">
        <v>2126</v>
      </c>
      <c r="B107">
        <v>2120</v>
      </c>
      <c r="C107">
        <f>'[2]Total Frequency Model'!L107</f>
        <v>3.209658478130617</v>
      </c>
      <c r="D107" s="36">
        <f>'Total Cost'!B107/(1+Assumptions!$D$49)^($A107-2022)</f>
        <v>242500.94033077508</v>
      </c>
      <c r="E107" s="36">
        <f>'Total Cost'!C107/(1+Assumptions!$D$49)^($A107-2022)</f>
        <v>311115.54747863003</v>
      </c>
      <c r="F107" s="36">
        <f>'Total Cost'!D107/(1+Assumptions!$D$49)^($A107-2022)</f>
        <v>328034.21773426549</v>
      </c>
      <c r="G107" s="36">
        <f>'Total Cost'!E107/(1+Assumptions!$D$49)^($A107-2022)</f>
        <v>215713.04575935224</v>
      </c>
      <c r="H107" s="36">
        <f>'Total Cost'!F107/(1+Assumptions!$D$49)^($A107-2022)</f>
        <v>179525.88993479859</v>
      </c>
      <c r="I107" s="36">
        <f>'Total Cost'!G107/(1+Assumptions!$D$49)^($A107-2022)</f>
        <v>107621.54134834785</v>
      </c>
      <c r="J107" s="37">
        <f>'Total Cost'!H107/(1+Assumptions!$D$49)^($A107-2022)</f>
        <v>49232.846694704844</v>
      </c>
      <c r="K107" s="37">
        <f>'Total Cost'!I107/(1+Assumptions!$D$49)^($A107-2022)</f>
        <v>52433.187187147349</v>
      </c>
      <c r="L107" s="37">
        <f>'Total Cost'!J107/(1+Assumptions!$D$49)^($A107-2022)</f>
        <v>33159.566436902409</v>
      </c>
      <c r="M107" s="37">
        <f>'Total Cost'!K107/(1+Assumptions!$D$49)^($A107-2022)</f>
        <v>24668.875408036536</v>
      </c>
      <c r="N107" s="37">
        <f>'Total Cost'!L107/(1+Assumptions!$D$49)^($A107-2022)</f>
        <v>22047.740006699471</v>
      </c>
      <c r="O107" s="37">
        <f>'Total Cost'!M107/(1+Assumptions!$D$49)^($A107-2022)</f>
        <v>9422.4061410252289</v>
      </c>
      <c r="P107" s="38">
        <f>'Total Cost'!N107/(1+Assumptions!$D$49)^($A107-2022)</f>
        <v>7341057.8572988603</v>
      </c>
      <c r="Q107" s="38">
        <f>'Total Cost'!O107/(1+Assumptions!$D$49)^($A107-2022)</f>
        <v>13197526.347692557</v>
      </c>
      <c r="R107" s="38">
        <f>'Total Cost'!P107/(1+Assumptions!$D$49)^($A107-2022)</f>
        <v>9774137.2709168661</v>
      </c>
      <c r="S107" s="38">
        <f>'Total Cost'!Q107/(1+Assumptions!$D$49)^($A107-2022)</f>
        <v>3444136.0302132601</v>
      </c>
      <c r="T107" s="38">
        <f>'Total Cost'!R107/(1+Assumptions!$D$49)^($A107-2022)</f>
        <v>2361692.8722796524</v>
      </c>
      <c r="U107" s="38">
        <f>'Total Cost'!S107/(1+Assumptions!$D$49)^($A107-2022)</f>
        <v>1330343.0566531159</v>
      </c>
      <c r="V107" s="84">
        <f t="shared" si="11"/>
        <v>7632791.6443243399</v>
      </c>
      <c r="W107" s="84">
        <f t="shared" si="6"/>
        <v>13561075.082358334</v>
      </c>
      <c r="X107" s="84">
        <f t="shared" si="7"/>
        <v>10135331.055088034</v>
      </c>
      <c r="Y107" s="84">
        <f t="shared" si="8"/>
        <v>3684517.9513806487</v>
      </c>
      <c r="Z107" s="84">
        <f t="shared" si="9"/>
        <v>2563266.5022211503</v>
      </c>
      <c r="AA107" s="84">
        <f t="shared" si="10"/>
        <v>1447387.0041424891</v>
      </c>
    </row>
    <row r="108" spans="1:27" x14ac:dyDescent="0.35">
      <c r="A108">
        <v>2127</v>
      </c>
      <c r="B108">
        <v>2120</v>
      </c>
      <c r="C108">
        <f>'[2]Total Frequency Model'!L108</f>
        <v>3.209658478130617</v>
      </c>
      <c r="D108" s="36">
        <f>'Total Cost'!B108/(1+Assumptions!$D$49)^($A108-2022)</f>
        <v>234990.37643198716</v>
      </c>
      <c r="E108" s="36">
        <f>'Total Cost'!C108/(1+Assumptions!$D$49)^($A108-2022)</f>
        <v>301479.90154646413</v>
      </c>
      <c r="F108" s="36">
        <f>'Total Cost'!D108/(1+Assumptions!$D$49)^($A108-2022)</f>
        <v>317874.57897195156</v>
      </c>
      <c r="G108" s="36">
        <f>'Total Cost'!E108/(1+Assumptions!$D$49)^($A108-2022)</f>
        <v>209032.13717496532</v>
      </c>
      <c r="H108" s="36">
        <f>'Total Cost'!F108/(1+Assumptions!$D$49)^($A108-2022)</f>
        <v>173965.74379267264</v>
      </c>
      <c r="I108" s="36">
        <f>'Total Cost'!G108/(1+Assumptions!$D$49)^($A108-2022)</f>
        <v>104288.36473435089</v>
      </c>
      <c r="J108" s="37">
        <f>'Total Cost'!H108/(1+Assumptions!$D$49)^($A108-2022)</f>
        <v>46653.292630082251</v>
      </c>
      <c r="K108" s="37">
        <f>'Total Cost'!I108/(1+Assumptions!$D$49)^($A108-2022)</f>
        <v>49686.413061026258</v>
      </c>
      <c r="L108" s="37">
        <f>'Total Cost'!J108/(1+Assumptions!$D$49)^($A108-2022)</f>
        <v>31422.882933089561</v>
      </c>
      <c r="M108" s="37">
        <f>'Total Cost'!K108/(1+Assumptions!$D$49)^($A108-2022)</f>
        <v>23378.34320650392</v>
      </c>
      <c r="N108" s="37">
        <f>'Total Cost'!L108/(1+Assumptions!$D$49)^($A108-2022)</f>
        <v>20893.839567438714</v>
      </c>
      <c r="O108" s="37">
        <f>'Total Cost'!M108/(1+Assumptions!$D$49)^($A108-2022)</f>
        <v>8929.1266490530579</v>
      </c>
      <c r="P108" s="38">
        <f>'Total Cost'!N108/(1+Assumptions!$D$49)^($A108-2022)</f>
        <v>7015630.7455414161</v>
      </c>
      <c r="Q108" s="38">
        <f>'Total Cost'!O108/(1+Assumptions!$D$49)^($A108-2022)</f>
        <v>12613023.81266962</v>
      </c>
      <c r="R108" s="38">
        <f>'Total Cost'!P108/(1+Assumptions!$D$49)^($A108-2022)</f>
        <v>9341817.6463849209</v>
      </c>
      <c r="S108" s="38">
        <f>'Total Cost'!Q108/(1+Assumptions!$D$49)^($A108-2022)</f>
        <v>3292683.4857585365</v>
      </c>
      <c r="T108" s="38">
        <f>'Total Cost'!R108/(1+Assumptions!$D$49)^($A108-2022)</f>
        <v>2257618.3775224583</v>
      </c>
      <c r="U108" s="38">
        <f>'Total Cost'!S108/(1+Assumptions!$D$49)^($A108-2022)</f>
        <v>1271629.6773578604</v>
      </c>
      <c r="V108" s="84">
        <f t="shared" si="11"/>
        <v>7297274.4146034857</v>
      </c>
      <c r="W108" s="84">
        <f t="shared" si="6"/>
        <v>12964190.12727711</v>
      </c>
      <c r="X108" s="84">
        <f t="shared" si="7"/>
        <v>9691115.1082899626</v>
      </c>
      <c r="Y108" s="84">
        <f t="shared" si="8"/>
        <v>3525093.9661400057</v>
      </c>
      <c r="Z108" s="84">
        <f t="shared" si="9"/>
        <v>2452477.9608825697</v>
      </c>
      <c r="AA108" s="84">
        <f t="shared" si="10"/>
        <v>1384847.1687412644</v>
      </c>
    </row>
    <row r="109" spans="1:27" x14ac:dyDescent="0.35">
      <c r="A109">
        <v>2128</v>
      </c>
      <c r="B109">
        <v>2120</v>
      </c>
      <c r="C109">
        <f>'[2]Total Frequency Model'!L109</f>
        <v>3.209658478130617</v>
      </c>
      <c r="D109" s="36">
        <f>'Total Cost'!B109/(1+Assumptions!$D$49)^($A109-2022)</f>
        <v>227712.42429132617</v>
      </c>
      <c r="E109" s="36">
        <f>'Total Cost'!C109/(1+Assumptions!$D$49)^($A109-2022)</f>
        <v>292142.68387763156</v>
      </c>
      <c r="F109" s="36">
        <f>'Total Cost'!D109/(1+Assumptions!$D$49)^($A109-2022)</f>
        <v>308029.59720028221</v>
      </c>
      <c r="G109" s="36">
        <f>'Total Cost'!E109/(1+Assumptions!$D$49)^($A109-2022)</f>
        <v>202558.1448637959</v>
      </c>
      <c r="H109" s="36">
        <f>'Total Cost'!F109/(1+Assumptions!$D$49)^($A109-2022)</f>
        <v>168577.80247923755</v>
      </c>
      <c r="I109" s="36">
        <f>'Total Cost'!G109/(1+Assumptions!$D$49)^($A109-2022)</f>
        <v>101058.42085797225</v>
      </c>
      <c r="J109" s="37">
        <f>'Total Cost'!H109/(1+Assumptions!$D$49)^($A109-2022)</f>
        <v>44208.935701104208</v>
      </c>
      <c r="K109" s="37">
        <f>'Total Cost'!I109/(1+Assumptions!$D$49)^($A109-2022)</f>
        <v>47083.578521927957</v>
      </c>
      <c r="L109" s="37">
        <f>'Total Cost'!J109/(1+Assumptions!$D$49)^($A109-2022)</f>
        <v>29777.187359626932</v>
      </c>
      <c r="M109" s="37">
        <f>'Total Cost'!K109/(1+Assumptions!$D$49)^($A109-2022)</f>
        <v>22155.355362687431</v>
      </c>
      <c r="N109" s="37">
        <f>'Total Cost'!L109/(1+Assumptions!$D$49)^($A109-2022)</f>
        <v>19800.355533759706</v>
      </c>
      <c r="O109" s="37">
        <f>'Total Cost'!M109/(1+Assumptions!$D$49)^($A109-2022)</f>
        <v>8461.681286262954</v>
      </c>
      <c r="P109" s="38">
        <f>'Total Cost'!N109/(1+Assumptions!$D$49)^($A109-2022)</f>
        <v>6704658.8844067864</v>
      </c>
      <c r="Q109" s="38">
        <f>'Total Cost'!O109/(1+Assumptions!$D$49)^($A109-2022)</f>
        <v>12054462.76214637</v>
      </c>
      <c r="R109" s="38">
        <f>'Total Cost'!P109/(1+Assumptions!$D$49)^($A109-2022)</f>
        <v>8928662.5585238058</v>
      </c>
      <c r="S109" s="38">
        <f>'Total Cost'!Q109/(1+Assumptions!$D$49)^($A109-2022)</f>
        <v>3147909.1071897275</v>
      </c>
      <c r="T109" s="38">
        <f>'Total Cost'!R109/(1+Assumptions!$D$49)^($A109-2022)</f>
        <v>2158141.9261981207</v>
      </c>
      <c r="U109" s="38">
        <f>'Total Cost'!S109/(1+Assumptions!$D$49)^($A109-2022)</f>
        <v>1215513.8384903953</v>
      </c>
      <c r="V109" s="84">
        <f t="shared" si="11"/>
        <v>6976580.244399217</v>
      </c>
      <c r="W109" s="84">
        <f t="shared" si="6"/>
        <v>12393689.02454593</v>
      </c>
      <c r="X109" s="84">
        <f t="shared" si="7"/>
        <v>9266469.3430837151</v>
      </c>
      <c r="Y109" s="84">
        <f t="shared" si="8"/>
        <v>3372622.6074162107</v>
      </c>
      <c r="Z109" s="84">
        <f t="shared" si="9"/>
        <v>2346520.0842111181</v>
      </c>
      <c r="AA109" s="84">
        <f t="shared" si="10"/>
        <v>1325033.9406346306</v>
      </c>
    </row>
    <row r="110" spans="1:27" x14ac:dyDescent="0.35">
      <c r="A110">
        <v>2129</v>
      </c>
      <c r="B110">
        <v>2120</v>
      </c>
      <c r="C110">
        <f>'[2]Total Frequency Model'!L110</f>
        <v>3.209658478130617</v>
      </c>
      <c r="D110" s="36">
        <f>'Total Cost'!B110/(1+Assumptions!$D$49)^($A110-2022)</f>
        <v>220659.87962549887</v>
      </c>
      <c r="E110" s="36">
        <f>'Total Cost'!C110/(1+Assumptions!$D$49)^($A110-2022)</f>
        <v>283094.65176759736</v>
      </c>
      <c r="F110" s="36">
        <f>'Total Cost'!D110/(1+Assumptions!$D$49)^($A110-2022)</f>
        <v>298489.52709030657</v>
      </c>
      <c r="G110" s="36">
        <f>'Total Cost'!E110/(1+Assumptions!$D$49)^($A110-2022)</f>
        <v>196284.66036454256</v>
      </c>
      <c r="H110" s="36">
        <f>'Total Cost'!F110/(1+Assumptions!$D$49)^($A110-2022)</f>
        <v>163356.73259097006</v>
      </c>
      <c r="I110" s="36">
        <f>'Total Cost'!G110/(1+Assumptions!$D$49)^($A110-2022)</f>
        <v>97928.512469455876</v>
      </c>
      <c r="J110" s="37">
        <f>'Total Cost'!H110/(1+Assumptions!$D$49)^($A110-2022)</f>
        <v>41892.688133472431</v>
      </c>
      <c r="K110" s="37">
        <f>'Total Cost'!I110/(1+Assumptions!$D$49)^($A110-2022)</f>
        <v>44617.13849051432</v>
      </c>
      <c r="L110" s="37">
        <f>'Total Cost'!J110/(1+Assumptions!$D$49)^($A110-2022)</f>
        <v>28217.711205651802</v>
      </c>
      <c r="M110" s="37">
        <f>'Total Cost'!K110/(1+Assumptions!$D$49)^($A110-2022)</f>
        <v>20996.375243618422</v>
      </c>
      <c r="N110" s="37">
        <f>'Total Cost'!L110/(1+Assumptions!$D$49)^($A110-2022)</f>
        <v>18764.123403630627</v>
      </c>
      <c r="O110" s="37">
        <f>'Total Cost'!M110/(1+Assumptions!$D$49)^($A110-2022)</f>
        <v>8018.7165877842972</v>
      </c>
      <c r="P110" s="38">
        <f>'Total Cost'!N110/(1+Assumptions!$D$49)^($A110-2022)</f>
        <v>6407499.0093741165</v>
      </c>
      <c r="Q110" s="38">
        <f>'Total Cost'!O110/(1+Assumptions!$D$49)^($A110-2022)</f>
        <v>11520689.660999585</v>
      </c>
      <c r="R110" s="38">
        <f>'Total Cost'!P110/(1+Assumptions!$D$49)^($A110-2022)</f>
        <v>8533820.7347049769</v>
      </c>
      <c r="S110" s="38">
        <f>'Total Cost'!Q110/(1+Assumptions!$D$49)^($A110-2022)</f>
        <v>3009517.6895880052</v>
      </c>
      <c r="T110" s="38">
        <f>'Total Cost'!R110/(1+Assumptions!$D$49)^($A110-2022)</f>
        <v>2063059.9015546255</v>
      </c>
      <c r="U110" s="38">
        <f>'Total Cost'!S110/(1+Assumptions!$D$49)^($A110-2022)</f>
        <v>1161880.3684495636</v>
      </c>
      <c r="V110" s="84">
        <f t="shared" si="11"/>
        <v>6670051.5771330874</v>
      </c>
      <c r="W110" s="84">
        <f t="shared" si="6"/>
        <v>11848401.451257696</v>
      </c>
      <c r="X110" s="84">
        <f t="shared" si="7"/>
        <v>8860527.9730009362</v>
      </c>
      <c r="Y110" s="84">
        <f t="shared" si="8"/>
        <v>3226798.725196166</v>
      </c>
      <c r="Z110" s="84">
        <f t="shared" si="9"/>
        <v>2245180.7575492263</v>
      </c>
      <c r="AA110" s="84">
        <f t="shared" si="10"/>
        <v>1267827.5975068037</v>
      </c>
    </row>
    <row r="111" spans="1:27" x14ac:dyDescent="0.35">
      <c r="A111">
        <v>2130</v>
      </c>
      <c r="B111">
        <v>2130</v>
      </c>
      <c r="C111">
        <f>'[2]Total Frequency Model'!L111</f>
        <v>3.5095506291192327</v>
      </c>
      <c r="D111" s="36">
        <f>'Total Cost'!B111/(1+Assumptions!$D$49)^($A111-2022)</f>
        <v>203195.21149400447</v>
      </c>
      <c r="E111" s="36">
        <f>'Total Cost'!C111/(1+Assumptions!$D$49)^($A111-2022)</f>
        <v>260688.43025005996</v>
      </c>
      <c r="F111" s="36">
        <f>'Total Cost'!D111/(1+Assumptions!$D$49)^($A111-2022)</f>
        <v>274864.84035429283</v>
      </c>
      <c r="G111" s="36">
        <f>'Total Cost'!E111/(1+Assumptions!$D$49)^($A111-2022)</f>
        <v>180749.22882896909</v>
      </c>
      <c r="H111" s="36">
        <f>'Total Cost'!F111/(1+Assumptions!$D$49)^($A111-2022)</f>
        <v>150427.46277269322</v>
      </c>
      <c r="I111" s="36">
        <f>'Total Cost'!G111/(1+Assumptions!$D$49)^($A111-2022)</f>
        <v>90177.719829703521</v>
      </c>
      <c r="J111" s="37">
        <f>'Total Cost'!H111/(1+Assumptions!$D$49)^($A111-2022)</f>
        <v>37724.218502327312</v>
      </c>
      <c r="K111" s="37">
        <f>'Total Cost'!I111/(1+Assumptions!$D$49)^($A111-2022)</f>
        <v>40177.956147038698</v>
      </c>
      <c r="L111" s="37">
        <f>'Total Cost'!J111/(1+Assumptions!$D$49)^($A111-2022)</f>
        <v>25410.534755482309</v>
      </c>
      <c r="M111" s="37">
        <f>'Total Cost'!K111/(1+Assumptions!$D$49)^($A111-2022)</f>
        <v>18908.801032458741</v>
      </c>
      <c r="N111" s="37">
        <f>'Total Cost'!L111/(1+Assumptions!$D$49)^($A111-2022)</f>
        <v>16898.088365446791</v>
      </c>
      <c r="O111" s="37">
        <f>'Total Cost'!M111/(1+Assumptions!$D$49)^($A111-2022)</f>
        <v>7221.1610388047302</v>
      </c>
      <c r="P111" s="38">
        <f>'Total Cost'!N111/(1+Assumptions!$D$49)^($A111-2022)</f>
        <v>5819099.1233481597</v>
      </c>
      <c r="Q111" s="38">
        <f>'Total Cost'!O111/(1+Assumptions!$D$49)^($A111-2022)</f>
        <v>10463199.855371881</v>
      </c>
      <c r="R111" s="38">
        <f>'Total Cost'!P111/(1+Assumptions!$D$49)^($A111-2022)</f>
        <v>7750971.7336879419</v>
      </c>
      <c r="S111" s="38">
        <f>'Total Cost'!Q111/(1+Assumptions!$D$49)^($A111-2022)</f>
        <v>2734183.0426519811</v>
      </c>
      <c r="T111" s="38">
        <f>'Total Cost'!R111/(1+Assumptions!$D$49)^($A111-2022)</f>
        <v>1874129.0436253699</v>
      </c>
      <c r="U111" s="38">
        <f>'Total Cost'!S111/(1+Assumptions!$D$49)^($A111-2022)</f>
        <v>1055403.7287576804</v>
      </c>
      <c r="V111" s="84">
        <f t="shared" si="11"/>
        <v>6060018.5533444919</v>
      </c>
      <c r="W111" s="84">
        <f t="shared" si="6"/>
        <v>10764066.24176898</v>
      </c>
      <c r="X111" s="84">
        <f t="shared" si="7"/>
        <v>8051247.1087977169</v>
      </c>
      <c r="Y111" s="84">
        <f t="shared" si="8"/>
        <v>2933841.072513409</v>
      </c>
      <c r="Z111" s="84">
        <f t="shared" si="9"/>
        <v>2041454.5947635099</v>
      </c>
      <c r="AA111" s="84">
        <f t="shared" si="10"/>
        <v>1152802.6096261886</v>
      </c>
    </row>
    <row r="112" spans="1:27" x14ac:dyDescent="0.35">
      <c r="A112">
        <v>2131</v>
      </c>
      <c r="B112">
        <v>2130</v>
      </c>
      <c r="C112">
        <f>'[2]Total Frequency Model'!L112</f>
        <v>3.5095506291192327</v>
      </c>
      <c r="D112" s="36">
        <f>'Total Cost'!B112/(1+Assumptions!$D$49)^($A112-2022)</f>
        <v>196901.99622740879</v>
      </c>
      <c r="E112" s="36">
        <f>'Total Cost'!C112/(1+Assumptions!$D$49)^($A112-2022)</f>
        <v>252614.57655531901</v>
      </c>
      <c r="F112" s="36">
        <f>'Total Cost'!D112/(1+Assumptions!$D$49)^($A112-2022)</f>
        <v>266351.92512932426</v>
      </c>
      <c r="G112" s="36">
        <f>'Total Cost'!E112/(1+Assumptions!$D$49)^($A112-2022)</f>
        <v>175151.19431856711</v>
      </c>
      <c r="H112" s="36">
        <f>'Total Cost'!F112/(1+Assumptions!$D$49)^($A112-2022)</f>
        <v>145768.53209083361</v>
      </c>
      <c r="I112" s="36">
        <f>'Total Cost'!G112/(1+Assumptions!$D$49)^($A112-2022)</f>
        <v>87384.800651311249</v>
      </c>
      <c r="J112" s="37">
        <f>'Total Cost'!H112/(1+Assumptions!$D$49)^($A112-2022)</f>
        <v>35747.793991164755</v>
      </c>
      <c r="K112" s="37">
        <f>'Total Cost'!I112/(1+Assumptions!$D$49)^($A112-2022)</f>
        <v>38073.338687387892</v>
      </c>
      <c r="L112" s="37">
        <f>'Total Cost'!J112/(1+Assumptions!$D$49)^($A112-2022)</f>
        <v>24079.798740261456</v>
      </c>
      <c r="M112" s="37">
        <f>'Total Cost'!K112/(1+Assumptions!$D$49)^($A112-2022)</f>
        <v>17919.704256665329</v>
      </c>
      <c r="N112" s="37">
        <f>'Total Cost'!L112/(1+Assumptions!$D$49)^($A112-2022)</f>
        <v>16013.785106831356</v>
      </c>
      <c r="O112" s="37">
        <f>'Total Cost'!M112/(1+Assumptions!$D$49)^($A112-2022)</f>
        <v>6843.1534760549612</v>
      </c>
      <c r="P112" s="38">
        <f>'Total Cost'!N112/(1+Assumptions!$D$49)^($A112-2022)</f>
        <v>5561237.3726079976</v>
      </c>
      <c r="Q112" s="38">
        <f>'Total Cost'!O112/(1+Assumptions!$D$49)^($A112-2022)</f>
        <v>9999979.548842717</v>
      </c>
      <c r="R112" s="38">
        <f>'Total Cost'!P112/(1+Assumptions!$D$49)^($A112-2022)</f>
        <v>7408280.9869892485</v>
      </c>
      <c r="S112" s="38">
        <f>'Total Cost'!Q112/(1+Assumptions!$D$49)^($A112-2022)</f>
        <v>2614010.7155520609</v>
      </c>
      <c r="T112" s="38">
        <f>'Total Cost'!R112/(1+Assumptions!$D$49)^($A112-2022)</f>
        <v>1791579.5027060406</v>
      </c>
      <c r="U112" s="38">
        <f>'Total Cost'!S112/(1+Assumptions!$D$49)^($A112-2022)</f>
        <v>1008845.5043552211</v>
      </c>
      <c r="V112" s="84">
        <f t="shared" si="11"/>
        <v>5793887.1628265716</v>
      </c>
      <c r="W112" s="84">
        <f t="shared" si="6"/>
        <v>10290667.464085424</v>
      </c>
      <c r="X112" s="84">
        <f t="shared" si="7"/>
        <v>7698712.710858834</v>
      </c>
      <c r="Y112" s="84">
        <f t="shared" si="8"/>
        <v>2807081.6141272932</v>
      </c>
      <c r="Z112" s="84">
        <f t="shared" si="9"/>
        <v>1953361.8199037055</v>
      </c>
      <c r="AA112" s="84">
        <f t="shared" si="10"/>
        <v>1103073.4584825872</v>
      </c>
    </row>
    <row r="113" spans="1:27" x14ac:dyDescent="0.35">
      <c r="A113">
        <v>2132</v>
      </c>
      <c r="B113">
        <v>2130</v>
      </c>
      <c r="C113">
        <f>'[2]Total Frequency Model'!L113</f>
        <v>3.5095506291192327</v>
      </c>
      <c r="D113" s="36">
        <f>'Total Cost'!B113/(1+Assumptions!$D$49)^($A113-2022)</f>
        <v>190803.68987672956</v>
      </c>
      <c r="E113" s="36">
        <f>'Total Cost'!C113/(1+Assumptions!$D$49)^($A113-2022)</f>
        <v>244790.78042324606</v>
      </c>
      <c r="F113" s="36">
        <f>'Total Cost'!D113/(1+Assumptions!$D$49)^($A113-2022)</f>
        <v>258102.66576348298</v>
      </c>
      <c r="G113" s="36">
        <f>'Total Cost'!E113/(1+Assumptions!$D$49)^($A113-2022)</f>
        <v>169726.53808802107</v>
      </c>
      <c r="H113" s="36">
        <f>'Total Cost'!F113/(1+Assumptions!$D$49)^($A113-2022)</f>
        <v>141253.89444362535</v>
      </c>
      <c r="I113" s="36">
        <f>'Total Cost'!G113/(1+Assumptions!$D$49)^($A113-2022)</f>
        <v>84678.381747618347</v>
      </c>
      <c r="J113" s="37">
        <f>'Total Cost'!H113/(1+Assumptions!$D$49)^($A113-2022)</f>
        <v>33874.94960061241</v>
      </c>
      <c r="K113" s="37">
        <f>'Total Cost'!I113/(1+Assumptions!$D$49)^($A113-2022)</f>
        <v>36079.002636127945</v>
      </c>
      <c r="L113" s="37">
        <f>'Total Cost'!J113/(1+Assumptions!$D$49)^($A113-2022)</f>
        <v>22818.777480442073</v>
      </c>
      <c r="M113" s="37">
        <f>'Total Cost'!K113/(1+Assumptions!$D$49)^($A113-2022)</f>
        <v>16982.370400077405</v>
      </c>
      <c r="N113" s="37">
        <f>'Total Cost'!L113/(1+Assumptions!$D$49)^($A113-2022)</f>
        <v>15175.778675121361</v>
      </c>
      <c r="O113" s="37">
        <f>'Total Cost'!M113/(1+Assumptions!$D$49)^($A113-2022)</f>
        <v>6484.9414498199858</v>
      </c>
      <c r="P113" s="38">
        <f>'Total Cost'!N113/(1+Assumptions!$D$49)^($A113-2022)</f>
        <v>5314825.7516603572</v>
      </c>
      <c r="Q113" s="38">
        <f>'Total Cost'!O113/(1+Assumptions!$D$49)^($A113-2022)</f>
        <v>9557310.6275544167</v>
      </c>
      <c r="R113" s="38">
        <f>'Total Cost'!P113/(1+Assumptions!$D$49)^($A113-2022)</f>
        <v>7080775.8351523401</v>
      </c>
      <c r="S113" s="38">
        <f>'Total Cost'!Q113/(1+Assumptions!$D$49)^($A113-2022)</f>
        <v>2499134.8197979257</v>
      </c>
      <c r="T113" s="38">
        <f>'Total Cost'!R113/(1+Assumptions!$D$49)^($A113-2022)</f>
        <v>1712675.4442731263</v>
      </c>
      <c r="U113" s="38">
        <f>'Total Cost'!S113/(1+Assumptions!$D$49)^($A113-2022)</f>
        <v>964346.21662862948</v>
      </c>
      <c r="V113" s="84">
        <f t="shared" si="11"/>
        <v>5539504.3911376996</v>
      </c>
      <c r="W113" s="84">
        <f t="shared" si="6"/>
        <v>9838180.4106137902</v>
      </c>
      <c r="X113" s="84">
        <f t="shared" si="7"/>
        <v>7361697.2783962656</v>
      </c>
      <c r="Y113" s="84">
        <f t="shared" si="8"/>
        <v>2685843.7282860242</v>
      </c>
      <c r="Z113" s="84">
        <f t="shared" si="9"/>
        <v>1869105.1173918732</v>
      </c>
      <c r="AA113" s="84">
        <f t="shared" si="10"/>
        <v>1055509.5398260679</v>
      </c>
    </row>
    <row r="114" spans="1:27" x14ac:dyDescent="0.35">
      <c r="A114">
        <v>2133</v>
      </c>
      <c r="B114">
        <v>2130</v>
      </c>
      <c r="C114">
        <f>'[2]Total Frequency Model'!L114</f>
        <v>3.5095506291192327</v>
      </c>
      <c r="D114" s="36">
        <f>'Total Cost'!B114/(1+Assumptions!$D$49)^($A114-2022)</f>
        <v>184894.25586385932</v>
      </c>
      <c r="E114" s="36">
        <f>'Total Cost'!C114/(1+Assumptions!$D$49)^($A114-2022)</f>
        <v>237209.29725169548</v>
      </c>
      <c r="F114" s="36">
        <f>'Total Cost'!D114/(1+Assumptions!$D$49)^($A114-2022)</f>
        <v>250108.89649801122</v>
      </c>
      <c r="G114" s="36">
        <f>'Total Cost'!E114/(1+Assumptions!$D$49)^($A114-2022)</f>
        <v>164469.89039052604</v>
      </c>
      <c r="H114" s="36">
        <f>'Total Cost'!F114/(1+Assumptions!$D$49)^($A114-2022)</f>
        <v>136879.08089146175</v>
      </c>
      <c r="I114" s="36">
        <f>'Total Cost'!G114/(1+Assumptions!$D$49)^($A114-2022)</f>
        <v>82055.784094619739</v>
      </c>
      <c r="J114" s="37">
        <f>'Total Cost'!H114/(1+Assumptions!$D$49)^($A114-2022)</f>
        <v>32100.255392760329</v>
      </c>
      <c r="K114" s="37">
        <f>'Total Cost'!I114/(1+Assumptions!$D$49)^($A114-2022)</f>
        <v>34189.16755754422</v>
      </c>
      <c r="L114" s="37">
        <f>'Total Cost'!J114/(1+Assumptions!$D$49)^($A114-2022)</f>
        <v>21623.81758230141</v>
      </c>
      <c r="M114" s="37">
        <f>'Total Cost'!K114/(1+Assumptions!$D$49)^($A114-2022)</f>
        <v>16094.089374319186</v>
      </c>
      <c r="N114" s="37">
        <f>'Total Cost'!L114/(1+Assumptions!$D$49)^($A114-2022)</f>
        <v>14381.64430973319</v>
      </c>
      <c r="O114" s="37">
        <f>'Total Cost'!M114/(1+Assumptions!$D$49)^($A114-2022)</f>
        <v>6145.4879334856969</v>
      </c>
      <c r="P114" s="38">
        <f>'Total Cost'!N114/(1+Assumptions!$D$49)^($A114-2022)</f>
        <v>5079354.882103187</v>
      </c>
      <c r="Q114" s="38">
        <f>'Total Cost'!O114/(1+Assumptions!$D$49)^($A114-2022)</f>
        <v>9134279.5313477051</v>
      </c>
      <c r="R114" s="38">
        <f>'Total Cost'!P114/(1+Assumptions!$D$49)^($A114-2022)</f>
        <v>6767781.9773146333</v>
      </c>
      <c r="S114" s="38">
        <f>'Total Cost'!Q114/(1+Assumptions!$D$49)^($A114-2022)</f>
        <v>2389321.3288143636</v>
      </c>
      <c r="T114" s="38">
        <f>'Total Cost'!R114/(1+Assumptions!$D$49)^($A114-2022)</f>
        <v>1637255.4979717883</v>
      </c>
      <c r="U114" s="38">
        <f>'Total Cost'!S114/(1+Assumptions!$D$49)^($A114-2022)</f>
        <v>921814.60910214356</v>
      </c>
      <c r="V114" s="84">
        <f t="shared" si="11"/>
        <v>5296349.3933598064</v>
      </c>
      <c r="W114" s="84">
        <f t="shared" si="6"/>
        <v>9405677.996156944</v>
      </c>
      <c r="X114" s="84">
        <f t="shared" si="7"/>
        <v>7039514.6913949456</v>
      </c>
      <c r="Y114" s="84">
        <f t="shared" si="8"/>
        <v>2569885.3085792088</v>
      </c>
      <c r="Z114" s="84">
        <f t="shared" si="9"/>
        <v>1788516.2231729832</v>
      </c>
      <c r="AA114" s="84">
        <f t="shared" si="10"/>
        <v>1010015.881130249</v>
      </c>
    </row>
    <row r="115" spans="1:27" x14ac:dyDescent="0.35">
      <c r="A115">
        <v>2134</v>
      </c>
      <c r="B115">
        <v>2130</v>
      </c>
      <c r="C115">
        <f>'[2]Total Frequency Model'!L115</f>
        <v>3.5095506291192327</v>
      </c>
      <c r="D115" s="36">
        <f>'Total Cost'!B115/(1+Assumptions!$D$49)^($A115-2022)</f>
        <v>179167.84457122596</v>
      </c>
      <c r="E115" s="36">
        <f>'Total Cost'!C115/(1+Assumptions!$D$49)^($A115-2022)</f>
        <v>229862.62229874337</v>
      </c>
      <c r="F115" s="36">
        <f>'Total Cost'!D115/(1+Assumptions!$D$49)^($A115-2022)</f>
        <v>242362.70447813123</v>
      </c>
      <c r="G115" s="36">
        <f>'Total Cost'!E115/(1+Assumptions!$D$49)^($A115-2022)</f>
        <v>159376.04778719522</v>
      </c>
      <c r="H115" s="36">
        <f>'Total Cost'!F115/(1+Assumptions!$D$49)^($A115-2022)</f>
        <v>132639.7609035045</v>
      </c>
      <c r="I115" s="36">
        <f>'Total Cost'!G115/(1+Assumptions!$D$49)^($A115-2022)</f>
        <v>79514.411641106097</v>
      </c>
      <c r="J115" s="37">
        <f>'Total Cost'!H115/(1+Assumptions!$D$49)^($A115-2022)</f>
        <v>30418.566153003652</v>
      </c>
      <c r="K115" s="37">
        <f>'Total Cost'!I115/(1+Assumptions!$D$49)^($A115-2022)</f>
        <v>32398.356080195263</v>
      </c>
      <c r="L115" s="37">
        <f>'Total Cost'!J115/(1+Assumptions!$D$49)^($A115-2022)</f>
        <v>20491.45716280663</v>
      </c>
      <c r="M115" s="37">
        <f>'Total Cost'!K115/(1+Assumptions!$D$49)^($A115-2022)</f>
        <v>15252.293034119873</v>
      </c>
      <c r="N115" s="37">
        <f>'Total Cost'!L115/(1+Assumptions!$D$49)^($A115-2022)</f>
        <v>13629.08428911766</v>
      </c>
      <c r="O115" s="37">
        <f>'Total Cost'!M115/(1+Assumptions!$D$49)^($A115-2022)</f>
        <v>5823.8102445550539</v>
      </c>
      <c r="P115" s="38">
        <f>'Total Cost'!N115/(1+Assumptions!$D$49)^($A115-2022)</f>
        <v>4854338.0840324154</v>
      </c>
      <c r="Q115" s="38">
        <f>'Total Cost'!O115/(1+Assumptions!$D$49)^($A115-2022)</f>
        <v>8730013.3812101297</v>
      </c>
      <c r="R115" s="38">
        <f>'Total Cost'!P115/(1+Assumptions!$D$49)^($A115-2022)</f>
        <v>6468655.1099303635</v>
      </c>
      <c r="S115" s="38">
        <f>'Total Cost'!Q115/(1+Assumptions!$D$49)^($A115-2022)</f>
        <v>2284346.5806597588</v>
      </c>
      <c r="T115" s="38">
        <f>'Total Cost'!R115/(1+Assumptions!$D$49)^($A115-2022)</f>
        <v>1565165.4520449447</v>
      </c>
      <c r="U115" s="38">
        <f>'Total Cost'!S115/(1+Assumptions!$D$49)^($A115-2022)</f>
        <v>881163.47822206584</v>
      </c>
      <c r="V115" s="84">
        <f t="shared" si="11"/>
        <v>5063924.4947566446</v>
      </c>
      <c r="W115" s="84">
        <f t="shared" si="6"/>
        <v>8992274.3595890682</v>
      </c>
      <c r="X115" s="84">
        <f t="shared" si="7"/>
        <v>6731509.2715713009</v>
      </c>
      <c r="Y115" s="84">
        <f t="shared" si="8"/>
        <v>2458974.9214810738</v>
      </c>
      <c r="Z115" s="84">
        <f t="shared" si="9"/>
        <v>1711434.2972375669</v>
      </c>
      <c r="AA115" s="84">
        <f t="shared" si="10"/>
        <v>966501.70010772697</v>
      </c>
    </row>
    <row r="116" spans="1:27" x14ac:dyDescent="0.35">
      <c r="A116">
        <v>2135</v>
      </c>
      <c r="B116">
        <v>2130</v>
      </c>
      <c r="C116">
        <f>'[2]Total Frequency Model'!L116</f>
        <v>3.5095506291192327</v>
      </c>
      <c r="D116" s="36">
        <f>'Total Cost'!B116/(1+Assumptions!$D$49)^($A116-2022)</f>
        <v>173618.78755138596</v>
      </c>
      <c r="E116" s="36">
        <f>'Total Cost'!C116/(1+Assumptions!$D$49)^($A116-2022)</f>
        <v>222743.48325390992</v>
      </c>
      <c r="F116" s="36">
        <f>'Total Cost'!D116/(1+Assumptions!$D$49)^($A116-2022)</f>
        <v>234856.42192028568</v>
      </c>
      <c r="G116" s="36">
        <f>'Total Cost'!E116/(1+Assumptions!$D$49)^($A116-2022)</f>
        <v>154439.96799629103</v>
      </c>
      <c r="H116" s="36">
        <f>'Total Cost'!F116/(1+Assumptions!$D$49)^($A116-2022)</f>
        <v>128531.73807098728</v>
      </c>
      <c r="I116" s="36">
        <f>'Total Cost'!G116/(1+Assumptions!$D$49)^($A116-2022)</f>
        <v>77051.748738890295</v>
      </c>
      <c r="J116" s="37">
        <f>'Total Cost'!H116/(1+Assumptions!$D$49)^($A116-2022)</f>
        <v>28825.006456957428</v>
      </c>
      <c r="K116" s="37">
        <f>'Total Cost'!I116/(1+Assumptions!$D$49)^($A116-2022)</f>
        <v>30701.378003657406</v>
      </c>
      <c r="L116" s="37">
        <f>'Total Cost'!J116/(1+Assumptions!$D$49)^($A116-2022)</f>
        <v>19418.415808047077</v>
      </c>
      <c r="M116" s="37">
        <f>'Total Cost'!K116/(1+Assumptions!$D$49)^($A116-2022)</f>
        <v>14454.547740369979</v>
      </c>
      <c r="N116" s="37">
        <f>'Total Cost'!L116/(1+Assumptions!$D$49)^($A116-2022)</f>
        <v>12915.92127280499</v>
      </c>
      <c r="O116" s="37">
        <f>'Total Cost'!M116/(1+Assumptions!$D$49)^($A116-2022)</f>
        <v>5518.9771959863647</v>
      </c>
      <c r="P116" s="38">
        <f>'Total Cost'!N116/(1+Assumptions!$D$49)^($A116-2022)</f>
        <v>4639310.3630504338</v>
      </c>
      <c r="Q116" s="38">
        <f>'Total Cost'!O116/(1+Assumptions!$D$49)^($A116-2022)</f>
        <v>8343678.1648789495</v>
      </c>
      <c r="R116" s="38">
        <f>'Total Cost'!P116/(1+Assumptions!$D$49)^($A116-2022)</f>
        <v>6182779.5900589563</v>
      </c>
      <c r="S116" s="38">
        <f>'Total Cost'!Q116/(1+Assumptions!$D$49)^($A116-2022)</f>
        <v>2183996.8180261524</v>
      </c>
      <c r="T116" s="38">
        <f>'Total Cost'!R116/(1+Assumptions!$D$49)^($A116-2022)</f>
        <v>1496257.9351484538</v>
      </c>
      <c r="U116" s="38">
        <f>'Total Cost'!S116/(1+Assumptions!$D$49)^($A116-2022)</f>
        <v>842309.49302530021</v>
      </c>
      <c r="V116" s="84">
        <f t="shared" si="11"/>
        <v>4841754.1570587773</v>
      </c>
      <c r="W116" s="84">
        <f t="shared" si="6"/>
        <v>8597123.0261365175</v>
      </c>
      <c r="X116" s="84">
        <f t="shared" si="7"/>
        <v>6437054.427787289</v>
      </c>
      <c r="Y116" s="84">
        <f t="shared" si="8"/>
        <v>2352891.3337628134</v>
      </c>
      <c r="Z116" s="84">
        <f t="shared" si="9"/>
        <v>1637705.5944922462</v>
      </c>
      <c r="AA116" s="84">
        <f t="shared" si="10"/>
        <v>924880.21896017692</v>
      </c>
    </row>
    <row r="117" spans="1:27" x14ac:dyDescent="0.35">
      <c r="A117">
        <v>2136</v>
      </c>
      <c r="B117">
        <v>2130</v>
      </c>
      <c r="C117">
        <f>'[2]Total Frequency Model'!L117</f>
        <v>3.5095506291192327</v>
      </c>
      <c r="D117" s="36">
        <f>'Total Cost'!B117/(1+Assumptions!$D$49)^($A117-2022)</f>
        <v>168241.59191595411</v>
      </c>
      <c r="E117" s="36">
        <f>'Total Cost'!C117/(1+Assumptions!$D$49)^($A117-2022)</f>
        <v>215844.8330394605</v>
      </c>
      <c r="F117" s="36">
        <f>'Total Cost'!D117/(1+Assumptions!$D$49)^($A117-2022)</f>
        <v>227582.61852196889</v>
      </c>
      <c r="G117" s="36">
        <f>'Total Cost'!E117/(1+Assumptions!$D$49)^($A117-2022)</f>
        <v>149656.76490198245</v>
      </c>
      <c r="H117" s="36">
        <f>'Total Cost'!F117/(1+Assumptions!$D$49)^($A117-2022)</f>
        <v>124550.94595328385</v>
      </c>
      <c r="I117" s="36">
        <f>'Total Cost'!G117/(1+Assumptions!$D$49)^($A117-2022)</f>
        <v>74665.357652623046</v>
      </c>
      <c r="J117" s="37">
        <f>'Total Cost'!H117/(1+Assumptions!$D$49)^($A117-2022)</f>
        <v>27314.956520736454</v>
      </c>
      <c r="K117" s="37">
        <f>'Total Cost'!I117/(1+Assumptions!$D$49)^($A117-2022)</f>
        <v>29093.31523892004</v>
      </c>
      <c r="L117" s="37">
        <f>'Total Cost'!J117/(1+Assumptions!$D$49)^($A117-2022)</f>
        <v>18401.585058302448</v>
      </c>
      <c r="M117" s="37">
        <f>'Total Cost'!K117/(1+Assumptions!$D$49)^($A117-2022)</f>
        <v>13698.547312948032</v>
      </c>
      <c r="N117" s="37">
        <f>'Total Cost'!L117/(1+Assumptions!$D$49)^($A117-2022)</f>
        <v>12240.091992482456</v>
      </c>
      <c r="O117" s="37">
        <f>'Total Cost'!M117/(1+Assumptions!$D$49)^($A117-2022)</f>
        <v>5230.1063968942044</v>
      </c>
      <c r="P117" s="38">
        <f>'Total Cost'!N117/(1+Assumptions!$D$49)^($A117-2022)</f>
        <v>4433827.4425432933</v>
      </c>
      <c r="Q117" s="38">
        <f>'Total Cost'!O117/(1+Assumptions!$D$49)^($A117-2022)</f>
        <v>7974477.0034810957</v>
      </c>
      <c r="R117" s="38">
        <f>'Total Cost'!P117/(1+Assumptions!$D$49)^($A117-2022)</f>
        <v>5909567.1583081819</v>
      </c>
      <c r="S117" s="38">
        <f>'Total Cost'!Q117/(1+Assumptions!$D$49)^($A117-2022)</f>
        <v>2088067.7486938455</v>
      </c>
      <c r="T117" s="38">
        <f>'Total Cost'!R117/(1+Assumptions!$D$49)^($A117-2022)</f>
        <v>1430392.1123338691</v>
      </c>
      <c r="U117" s="38">
        <f>'Total Cost'!S117/(1+Assumptions!$D$49)^($A117-2022)</f>
        <v>805173.02284488629</v>
      </c>
      <c r="V117" s="84">
        <f t="shared" si="11"/>
        <v>4629383.9909799835</v>
      </c>
      <c r="W117" s="84">
        <f t="shared" si="6"/>
        <v>8219415.1517594764</v>
      </c>
      <c r="X117" s="84">
        <f t="shared" si="7"/>
        <v>6155551.3618884534</v>
      </c>
      <c r="Y117" s="84">
        <f t="shared" si="8"/>
        <v>2251423.0609087758</v>
      </c>
      <c r="Z117" s="84">
        <f t="shared" si="9"/>
        <v>1567183.1502796353</v>
      </c>
      <c r="AA117" s="84">
        <f t="shared" si="10"/>
        <v>885068.48689440358</v>
      </c>
    </row>
    <row r="118" spans="1:27" x14ac:dyDescent="0.35">
      <c r="A118">
        <v>2137</v>
      </c>
      <c r="B118">
        <v>2130</v>
      </c>
      <c r="C118">
        <f>'[2]Total Frequency Model'!L118</f>
        <v>3.5095506291192327</v>
      </c>
      <c r="D118" s="36">
        <f>'Total Cost'!B118/(1+Assumptions!$D$49)^($A118-2022)</f>
        <v>163030.93489831523</v>
      </c>
      <c r="E118" s="36">
        <f>'Total Cost'!C118/(1+Assumptions!$D$49)^($A118-2022)</f>
        <v>209159.84283466023</v>
      </c>
      <c r="F118" s="36">
        <f>'Total Cost'!D118/(1+Assumptions!$D$49)^($A118-2022)</f>
        <v>220534.09410663569</v>
      </c>
      <c r="G118" s="36">
        <f>'Total Cost'!E118/(1+Assumptions!$D$49)^($A118-2022)</f>
        <v>145021.70371768737</v>
      </c>
      <c r="H118" s="36">
        <f>'Total Cost'!F118/(1+Assumptions!$D$49)^($A118-2022)</f>
        <v>120693.44405262872</v>
      </c>
      <c r="I118" s="36">
        <f>'Total Cost'!G118/(1+Assumptions!$D$49)^($A118-2022)</f>
        <v>72352.876146732917</v>
      </c>
      <c r="J118" s="37">
        <f>'Total Cost'!H118/(1+Assumptions!$D$49)^($A118-2022)</f>
        <v>25884.038793498865</v>
      </c>
      <c r="K118" s="37">
        <f>'Total Cost'!I118/(1+Assumptions!$D$49)^($A118-2022)</f>
        <v>27569.507538695874</v>
      </c>
      <c r="L118" s="37">
        <f>'Total Cost'!J118/(1+Assumptions!$D$49)^($A118-2022)</f>
        <v>17438.019392121318</v>
      </c>
      <c r="M118" s="37">
        <f>'Total Cost'!K118/(1+Assumptions!$D$49)^($A118-2022)</f>
        <v>12982.106352884139</v>
      </c>
      <c r="N118" s="37">
        <f>'Total Cost'!L118/(1+Assumptions!$D$49)^($A118-2022)</f>
        <v>11599.641273802587</v>
      </c>
      <c r="O118" s="37">
        <f>'Total Cost'!M118/(1+Assumptions!$D$49)^($A118-2022)</f>
        <v>4956.3616947797263</v>
      </c>
      <c r="P118" s="38">
        <f>'Total Cost'!N118/(1+Assumptions!$D$49)^($A118-2022)</f>
        <v>4237464.8392011998</v>
      </c>
      <c r="Q118" s="38">
        <f>'Total Cost'!O118/(1+Assumptions!$D$49)^($A118-2022)</f>
        <v>7621648.4955862248</v>
      </c>
      <c r="R118" s="38">
        <f>'Total Cost'!P118/(1+Assumptions!$D$49)^($A118-2022)</f>
        <v>5648455.7187662609</v>
      </c>
      <c r="S118" s="38">
        <f>'Total Cost'!Q118/(1+Assumptions!$D$49)^($A118-2022)</f>
        <v>1996364.1255294331</v>
      </c>
      <c r="T118" s="38">
        <f>'Total Cost'!R118/(1+Assumptions!$D$49)^($A118-2022)</f>
        <v>1367433.3945669353</v>
      </c>
      <c r="U118" s="38">
        <f>'Total Cost'!S118/(1+Assumptions!$D$49)^($A118-2022)</f>
        <v>769677.97269380814</v>
      </c>
      <c r="V118" s="84">
        <f t="shared" si="11"/>
        <v>4426379.8128930135</v>
      </c>
      <c r="W118" s="84">
        <f t="shared" si="6"/>
        <v>7858377.8459595805</v>
      </c>
      <c r="X118" s="84">
        <f t="shared" si="7"/>
        <v>5886427.8322650176</v>
      </c>
      <c r="Y118" s="84">
        <f t="shared" si="8"/>
        <v>2154367.9356000046</v>
      </c>
      <c r="Z118" s="84">
        <f t="shared" si="9"/>
        <v>1499726.4798933666</v>
      </c>
      <c r="AA118" s="84">
        <f t="shared" si="10"/>
        <v>846987.2105353208</v>
      </c>
    </row>
    <row r="119" spans="1:27" x14ac:dyDescent="0.35">
      <c r="A119">
        <v>2138</v>
      </c>
      <c r="B119">
        <v>2130</v>
      </c>
      <c r="C119">
        <f>'[2]Total Frequency Model'!L119</f>
        <v>3.5095506291192327</v>
      </c>
      <c r="D119" s="36">
        <f>'Total Cost'!B119/(1+Assumptions!$D$49)^($A119-2022)</f>
        <v>157981.65858473579</v>
      </c>
      <c r="E119" s="36">
        <f>'Total Cost'!C119/(1+Assumptions!$D$49)^($A119-2022)</f>
        <v>202681.89531607574</v>
      </c>
      <c r="F119" s="36">
        <f>'Total Cost'!D119/(1+Assumptions!$D$49)^($A119-2022)</f>
        <v>213703.87149640612</v>
      </c>
      <c r="G119" s="36">
        <f>'Total Cost'!E119/(1+Assumptions!$D$49)^($A119-2022)</f>
        <v>140530.19629921264</v>
      </c>
      <c r="H119" s="36">
        <f>'Total Cost'!F119/(1+Assumptions!$D$49)^($A119-2022)</f>
        <v>116955.41391350595</v>
      </c>
      <c r="I119" s="36">
        <f>'Total Cost'!G119/(1+Assumptions!$D$49)^($A119-2022)</f>
        <v>70112.015147101731</v>
      </c>
      <c r="J119" s="37">
        <f>'Total Cost'!H119/(1+Assumptions!$D$49)^($A119-2022)</f>
        <v>24528.105253308575</v>
      </c>
      <c r="K119" s="37">
        <f>'Total Cost'!I119/(1+Assumptions!$D$49)^($A119-2022)</f>
        <v>26125.538976204869</v>
      </c>
      <c r="L119" s="37">
        <f>'Total Cost'!J119/(1+Assumptions!$D$49)^($A119-2022)</f>
        <v>16524.927683234102</v>
      </c>
      <c r="M119" s="37">
        <f>'Total Cost'!K119/(1+Assumptions!$D$49)^($A119-2022)</f>
        <v>12303.153914498298</v>
      </c>
      <c r="N119" s="37">
        <f>'Total Cost'!L119/(1+Assumptions!$D$49)^($A119-2022)</f>
        <v>10992.716371579751</v>
      </c>
      <c r="O119" s="37">
        <f>'Total Cost'!M119/(1+Assumptions!$D$49)^($A119-2022)</f>
        <v>4696.9507518679156</v>
      </c>
      <c r="P119" s="38">
        <f>'Total Cost'!N119/(1+Assumptions!$D$49)^($A119-2022)</f>
        <v>4049816.979847624</v>
      </c>
      <c r="Q119" s="38">
        <f>'Total Cost'!O119/(1+Assumptions!$D$49)^($A119-2022)</f>
        <v>7284465.1352111548</v>
      </c>
      <c r="R119" s="38">
        <f>'Total Cost'!P119/(1+Assumptions!$D$49)^($A119-2022)</f>
        <v>5398908.1733762817</v>
      </c>
      <c r="S119" s="38">
        <f>'Total Cost'!Q119/(1+Assumptions!$D$49)^($A119-2022)</f>
        <v>1908699.3451568068</v>
      </c>
      <c r="T119" s="38">
        <f>'Total Cost'!R119/(1+Assumptions!$D$49)^($A119-2022)</f>
        <v>1307253.161178217</v>
      </c>
      <c r="U119" s="38">
        <f>'Total Cost'!S119/(1+Assumptions!$D$49)^($A119-2022)</f>
        <v>735751.62598438142</v>
      </c>
      <c r="V119" s="84">
        <f t="shared" si="11"/>
        <v>4232326.7436856683</v>
      </c>
      <c r="W119" s="84">
        <f t="shared" si="6"/>
        <v>7513272.5695034359</v>
      </c>
      <c r="X119" s="84">
        <f t="shared" si="7"/>
        <v>5629136.9725559223</v>
      </c>
      <c r="Y119" s="84">
        <f t="shared" si="8"/>
        <v>2061532.6953705177</v>
      </c>
      <c r="Z119" s="84">
        <f t="shared" si="9"/>
        <v>1435201.2914633027</v>
      </c>
      <c r="AA119" s="84">
        <f t="shared" si="10"/>
        <v>810560.5918833511</v>
      </c>
    </row>
    <row r="120" spans="1:27" x14ac:dyDescent="0.35">
      <c r="A120">
        <v>2139</v>
      </c>
      <c r="B120">
        <v>2130</v>
      </c>
      <c r="C120">
        <f>'[2]Total Frequency Model'!L120</f>
        <v>3.5095506291192327</v>
      </c>
      <c r="D120" s="36">
        <f>'Total Cost'!B120/(1+Assumptions!$D$49)^($A120-2022)</f>
        <v>153088.76480865921</v>
      </c>
      <c r="E120" s="36">
        <f>'Total Cost'!C120/(1+Assumptions!$D$49)^($A120-2022)</f>
        <v>196404.57810723333</v>
      </c>
      <c r="F120" s="36">
        <f>'Total Cost'!D120/(1+Assumptions!$D$49)^($A120-2022)</f>
        <v>207085.1896055119</v>
      </c>
      <c r="G120" s="36">
        <f>'Total Cost'!E120/(1+Assumptions!$D$49)^($A120-2022)</f>
        <v>136177.79660305151</v>
      </c>
      <c r="H120" s="36">
        <f>'Total Cost'!F120/(1+Assumptions!$D$49)^($A120-2022)</f>
        <v>113333.15534284462</v>
      </c>
      <c r="I120" s="36">
        <f>'Total Cost'!G120/(1+Assumptions!$D$49)^($A120-2022)</f>
        <v>67940.556475160789</v>
      </c>
      <c r="J120" s="37">
        <f>'Total Cost'!H120/(1+Assumptions!$D$49)^($A120-2022)</f>
        <v>23243.22536941577</v>
      </c>
      <c r="K120" s="37">
        <f>'Total Cost'!I120/(1+Assumptions!$D$49)^($A120-2022)</f>
        <v>24757.225133165324</v>
      </c>
      <c r="L120" s="37">
        <f>'Total Cost'!J120/(1+Assumptions!$D$49)^($A120-2022)</f>
        <v>15659.665105497601</v>
      </c>
      <c r="M120" s="37">
        <f>'Total Cost'!K120/(1+Assumptions!$D$49)^($A120-2022)</f>
        <v>11659.727509166727</v>
      </c>
      <c r="N120" s="37">
        <f>'Total Cost'!L120/(1+Assumptions!$D$49)^($A120-2022)</f>
        <v>10417.561601942545</v>
      </c>
      <c r="O120" s="37">
        <f>'Total Cost'!M120/(1+Assumptions!$D$49)^($A120-2022)</f>
        <v>4451.1227485187792</v>
      </c>
      <c r="P120" s="38">
        <f>'Total Cost'!N120/(1+Assumptions!$D$49)^($A120-2022)</f>
        <v>3870496.3577289935</v>
      </c>
      <c r="Q120" s="38">
        <f>'Total Cost'!O120/(1+Assumptions!$D$49)^($A120-2022)</f>
        <v>6962231.8004689757</v>
      </c>
      <c r="R120" s="38">
        <f>'Total Cost'!P120/(1+Assumptions!$D$49)^($A120-2022)</f>
        <v>5160411.3083203398</v>
      </c>
      <c r="S120" s="38">
        <f>'Total Cost'!Q120/(1+Assumptions!$D$49)^($A120-2022)</f>
        <v>1824895.064469503</v>
      </c>
      <c r="T120" s="38">
        <f>'Total Cost'!R120/(1+Assumptions!$D$49)^($A120-2022)</f>
        <v>1249728.494669205</v>
      </c>
      <c r="U120" s="38">
        <f>'Total Cost'!S120/(1+Assumptions!$D$49)^($A120-2022)</f>
        <v>703324.49425584532</v>
      </c>
      <c r="V120" s="84">
        <f t="shared" si="11"/>
        <v>4046828.3479070687</v>
      </c>
      <c r="W120" s="84">
        <f t="shared" si="6"/>
        <v>7183393.6037093746</v>
      </c>
      <c r="X120" s="84">
        <f t="shared" si="7"/>
        <v>5383156.163031349</v>
      </c>
      <c r="Y120" s="84">
        <f t="shared" si="8"/>
        <v>1972732.5885817213</v>
      </c>
      <c r="Z120" s="84">
        <f t="shared" si="9"/>
        <v>1373479.2116139922</v>
      </c>
      <c r="AA120" s="84">
        <f t="shared" si="10"/>
        <v>775716.17347952491</v>
      </c>
    </row>
    <row r="121" spans="1:27" x14ac:dyDescent="0.35">
      <c r="A121">
        <v>2140</v>
      </c>
      <c r="B121">
        <v>2140</v>
      </c>
      <c r="C121">
        <f>'[2]Total Frequency Model'!L121</f>
        <v>3.8094427801078492</v>
      </c>
      <c r="D121" s="36">
        <f>'Total Cost'!B121/(1+Assumptions!$D$49)^($A121-2022)</f>
        <v>148347.41020313223</v>
      </c>
      <c r="E121" s="36">
        <f>'Total Cost'!C121/(1+Assumptions!$D$49)^($A121-2022)</f>
        <v>190321.67743115025</v>
      </c>
      <c r="F121" s="36">
        <f>'Total Cost'!D121/(1+Assumptions!$D$49)^($A121-2022)</f>
        <v>200671.49674764785</v>
      </c>
      <c r="G121" s="36">
        <f>'Total Cost'!E121/(1+Assumptions!$D$49)^($A121-2022)</f>
        <v>131960.19628534437</v>
      </c>
      <c r="H121" s="36">
        <f>'Total Cost'!F121/(1+Assumptions!$D$49)^($A121-2022)</f>
        <v>109823.08274728006</v>
      </c>
      <c r="I121" s="36">
        <f>'Total Cost'!G121/(1+Assumptions!$D$49)^($A121-2022)</f>
        <v>65836.350652165274</v>
      </c>
      <c r="J121" s="37">
        <f>'Total Cost'!H121/(1+Assumptions!$D$49)^($A121-2022)</f>
        <v>22025.674695990714</v>
      </c>
      <c r="K121" s="37">
        <f>'Total Cost'!I121/(1+Assumptions!$D$49)^($A121-2022)</f>
        <v>23460.600959786047</v>
      </c>
      <c r="L121" s="37">
        <f>'Total Cost'!J121/(1+Assumptions!$D$49)^($A121-2022)</f>
        <v>14839.725462369865</v>
      </c>
      <c r="M121" s="37">
        <f>'Total Cost'!K121/(1+Assumptions!$D$49)^($A121-2022)</f>
        <v>11049.967423331502</v>
      </c>
      <c r="N121" s="37">
        <f>'Total Cost'!L121/(1+Assumptions!$D$49)^($A121-2022)</f>
        <v>9872.5132558712758</v>
      </c>
      <c r="O121" s="37">
        <f>'Total Cost'!M121/(1+Assumptions!$D$49)^($A121-2022)</f>
        <v>4218.1662070483326</v>
      </c>
      <c r="P121" s="38">
        <f>'Total Cost'!N121/(1+Assumptions!$D$49)^($A121-2022)</f>
        <v>3699132.7264997079</v>
      </c>
      <c r="Q121" s="38">
        <f>'Total Cost'!O121/(1+Assumptions!$D$49)^($A121-2022)</f>
        <v>6654284.3097041221</v>
      </c>
      <c r="R121" s="38">
        <f>'Total Cost'!P121/(1+Assumptions!$D$49)^($A121-2022)</f>
        <v>4932474.730089562</v>
      </c>
      <c r="S121" s="38">
        <f>'Total Cost'!Q121/(1+Assumptions!$D$49)^($A121-2022)</f>
        <v>1744780.8341898702</v>
      </c>
      <c r="T121" s="38">
        <f>'Total Cost'!R121/(1+Assumptions!$D$49)^($A121-2022)</f>
        <v>1194741.9273229984</v>
      </c>
      <c r="U121" s="38">
        <f>'Total Cost'!S121/(1+Assumptions!$D$49)^($A121-2022)</f>
        <v>672330.173597413</v>
      </c>
      <c r="V121" s="84">
        <f t="shared" si="11"/>
        <v>3869505.8113988307</v>
      </c>
      <c r="W121" s="84">
        <f t="shared" si="6"/>
        <v>6868066.5880950587</v>
      </c>
      <c r="X121" s="84">
        <f t="shared" si="7"/>
        <v>5147985.95229958</v>
      </c>
      <c r="Y121" s="84">
        <f t="shared" si="8"/>
        <v>1887790.997898546</v>
      </c>
      <c r="Z121" s="84">
        <f t="shared" si="9"/>
        <v>1314437.5233261497</v>
      </c>
      <c r="AA121" s="84">
        <f t="shared" si="10"/>
        <v>742384.69045662659</v>
      </c>
    </row>
    <row r="122" spans="1:27" x14ac:dyDescent="0.35">
      <c r="A122">
        <v>2141</v>
      </c>
      <c r="B122">
        <v>2140</v>
      </c>
      <c r="C122">
        <f>'[2]Total Frequency Model'!L122</f>
        <v>3.8094427801078492</v>
      </c>
      <c r="D122" s="36">
        <f>'Total Cost'!B122/(1+Assumptions!$D$49)^($A122-2022)</f>
        <v>143752.90140646289</v>
      </c>
      <c r="E122" s="36">
        <f>'Total Cost'!C122/(1+Assumptions!$D$49)^($A122-2022)</f>
        <v>184427.17195945431</v>
      </c>
      <c r="F122" s="36">
        <f>'Total Cost'!D122/(1+Assumptions!$D$49)^($A122-2022)</f>
        <v>194456.44415060285</v>
      </c>
      <c r="G122" s="36">
        <f>'Total Cost'!E122/(1+Assumptions!$D$49)^($A122-2022)</f>
        <v>127873.22043714432</v>
      </c>
      <c r="H122" s="36">
        <f>'Total Cost'!F122/(1+Assumptions!$D$49)^($A122-2022)</f>
        <v>106421.72158385431</v>
      </c>
      <c r="I122" s="36">
        <f>'Total Cost'!G122/(1+Assumptions!$D$49)^($A122-2022)</f>
        <v>63797.314771472869</v>
      </c>
      <c r="J122" s="37">
        <f>'Total Cost'!H122/(1+Assumptions!$D$49)^($A122-2022)</f>
        <v>20871.924064181076</v>
      </c>
      <c r="K122" s="37">
        <f>'Total Cost'!I122/(1+Assumptions!$D$49)^($A122-2022)</f>
        <v>22231.909271505367</v>
      </c>
      <c r="L122" s="37">
        <f>'Total Cost'!J122/(1+Assumptions!$D$49)^($A122-2022)</f>
        <v>14062.733918646811</v>
      </c>
      <c r="M122" s="37">
        <f>'Total Cost'!K122/(1+Assumptions!$D$49)^($A122-2022)</f>
        <v>10472.111334280302</v>
      </c>
      <c r="N122" s="37">
        <f>'Total Cost'!L122/(1+Assumptions!$D$49)^($A122-2022)</f>
        <v>9355.9947793662977</v>
      </c>
      <c r="O122" s="37">
        <f>'Total Cost'!M122/(1+Assumptions!$D$49)^($A122-2022)</f>
        <v>3997.4069296447906</v>
      </c>
      <c r="P122" s="38">
        <f>'Total Cost'!N122/(1+Assumptions!$D$49)^($A122-2022)</f>
        <v>3535372.3302162336</v>
      </c>
      <c r="Q122" s="38">
        <f>'Total Cost'!O122/(1+Assumptions!$D$49)^($A122-2022)</f>
        <v>6359988.0420960989</v>
      </c>
      <c r="R122" s="38">
        <f>'Total Cost'!P122/(1+Assumptions!$D$49)^($A122-2022)</f>
        <v>4714629.8490201309</v>
      </c>
      <c r="S122" s="38">
        <f>'Total Cost'!Q122/(1+Assumptions!$D$49)^($A122-2022)</f>
        <v>1668193.7487159453</v>
      </c>
      <c r="T122" s="38">
        <f>'Total Cost'!R122/(1+Assumptions!$D$49)^($A122-2022)</f>
        <v>1142181.199093251</v>
      </c>
      <c r="U122" s="38">
        <f>'Total Cost'!S122/(1+Assumptions!$D$49)^($A122-2022)</f>
        <v>642705.2074680042</v>
      </c>
      <c r="V122" s="84">
        <f t="shared" si="11"/>
        <v>3699997.1556868777</v>
      </c>
      <c r="W122" s="84">
        <f t="shared" si="6"/>
        <v>6566647.1233270587</v>
      </c>
      <c r="X122" s="84">
        <f t="shared" si="7"/>
        <v>4923149.0270893807</v>
      </c>
      <c r="Y122" s="84">
        <f t="shared" si="8"/>
        <v>1806539.08048737</v>
      </c>
      <c r="Z122" s="84">
        <f t="shared" si="9"/>
        <v>1257958.9154564717</v>
      </c>
      <c r="AA122" s="84">
        <f t="shared" si="10"/>
        <v>710499.9291691219</v>
      </c>
    </row>
    <row r="123" spans="1:27" x14ac:dyDescent="0.35">
      <c r="A123">
        <v>2142</v>
      </c>
      <c r="B123">
        <v>2140</v>
      </c>
      <c r="C123">
        <f>'[2]Total Frequency Model'!L123</f>
        <v>3.8094427801078492</v>
      </c>
      <c r="D123" s="36">
        <f>'Total Cost'!B123/(1+Assumptions!$D$49)^($A123-2022)</f>
        <v>139300.69041636641</v>
      </c>
      <c r="E123" s="36">
        <f>'Total Cost'!C123/(1+Assumptions!$D$49)^($A123-2022)</f>
        <v>178715.22685200497</v>
      </c>
      <c r="F123" s="36">
        <f>'Total Cost'!D123/(1+Assumptions!$D$49)^($A123-2022)</f>
        <v>188433.87967175143</v>
      </c>
      <c r="G123" s="36">
        <f>'Total Cost'!E123/(1+Assumptions!$D$49)^($A123-2022)</f>
        <v>123912.82345176779</v>
      </c>
      <c r="H123" s="36">
        <f>'Total Cost'!F123/(1+Assumptions!$D$49)^($A123-2022)</f>
        <v>103125.70492064334</v>
      </c>
      <c r="I123" s="36">
        <f>'Total Cost'!G123/(1+Assumptions!$D$49)^($A123-2022)</f>
        <v>61821.430436720751</v>
      </c>
      <c r="J123" s="37">
        <f>'Total Cost'!H123/(1+Assumptions!$D$49)^($A123-2022)</f>
        <v>19778.629341101503</v>
      </c>
      <c r="K123" s="37">
        <f>'Total Cost'!I123/(1+Assumptions!$D$49)^($A123-2022)</f>
        <v>21067.589849073112</v>
      </c>
      <c r="L123" s="37">
        <f>'Total Cost'!J123/(1+Assumptions!$D$49)^($A123-2022)</f>
        <v>13326.440113360577</v>
      </c>
      <c r="M123" s="37">
        <f>'Total Cost'!K123/(1+Assumptions!$D$49)^($A123-2022)</f>
        <v>9924.4892080869358</v>
      </c>
      <c r="N123" s="37">
        <f>'Total Cost'!L123/(1+Assumptions!$D$49)^($A123-2022)</f>
        <v>8866.5122062670034</v>
      </c>
      <c r="O123" s="37">
        <f>'Total Cost'!M123/(1+Assumptions!$D$49)^($A123-2022)</f>
        <v>3788.2060443966452</v>
      </c>
      <c r="P123" s="38">
        <f>'Total Cost'!N123/(1+Assumptions!$D$49)^($A123-2022)</f>
        <v>3378877.167729618</v>
      </c>
      <c r="Q123" s="38">
        <f>'Total Cost'!O123/(1+Assumptions!$D$49)^($A123-2022)</f>
        <v>6078736.6198496092</v>
      </c>
      <c r="R123" s="38">
        <f>'Total Cost'!P123/(1+Assumptions!$D$49)^($A123-2022)</f>
        <v>4506428.9081747914</v>
      </c>
      <c r="S123" s="38">
        <f>'Total Cost'!Q123/(1+Assumptions!$D$49)^($A123-2022)</f>
        <v>1594978.1115308206</v>
      </c>
      <c r="T123" s="38">
        <f>'Total Cost'!R123/(1+Assumptions!$D$49)^($A123-2022)</f>
        <v>1091939.0262685865</v>
      </c>
      <c r="U123" s="38">
        <f>'Total Cost'!S123/(1+Assumptions!$D$49)^($A123-2022)</f>
        <v>614388.9556272449</v>
      </c>
      <c r="V123" s="84">
        <f t="shared" si="11"/>
        <v>3537956.4874870861</v>
      </c>
      <c r="W123" s="84">
        <f t="shared" si="6"/>
        <v>6278519.4365506871</v>
      </c>
      <c r="X123" s="84">
        <f t="shared" si="7"/>
        <v>4708189.227959903</v>
      </c>
      <c r="Y123" s="84">
        <f t="shared" si="8"/>
        <v>1728815.4241906754</v>
      </c>
      <c r="Z123" s="84">
        <f t="shared" si="9"/>
        <v>1203931.2433954969</v>
      </c>
      <c r="AA123" s="84">
        <f t="shared" si="10"/>
        <v>679998.59210836235</v>
      </c>
    </row>
    <row r="124" spans="1:27" x14ac:dyDescent="0.35">
      <c r="A124">
        <v>2143</v>
      </c>
      <c r="B124">
        <v>2140</v>
      </c>
      <c r="C124">
        <f>'[2]Total Frequency Model'!L124</f>
        <v>3.8094427801078492</v>
      </c>
      <c r="D124" s="36">
        <f>'Total Cost'!B124/(1+Assumptions!$D$49)^($A124-2022)</f>
        <v>134986.37008799851</v>
      </c>
      <c r="E124" s="36">
        <f>'Total Cost'!C124/(1+Assumptions!$D$49)^($A124-2022)</f>
        <v>173180.18798111437</v>
      </c>
      <c r="F124" s="36">
        <f>'Total Cost'!D124/(1+Assumptions!$D$49)^($A124-2022)</f>
        <v>182597.84170818405</v>
      </c>
      <c r="G124" s="36">
        <f>'Total Cost'!E124/(1+Assumptions!$D$49)^($A124-2022)</f>
        <v>120075.08502013823</v>
      </c>
      <c r="H124" s="36">
        <f>'Total Cost'!F124/(1+Assumptions!$D$49)^($A124-2022)</f>
        <v>99931.770103905874</v>
      </c>
      <c r="I124" s="36">
        <f>'Total Cost'!G124/(1+Assumptions!$D$49)^($A124-2022)</f>
        <v>59906.741763859813</v>
      </c>
      <c r="J124" s="37">
        <f>'Total Cost'!H124/(1+Assumptions!$D$49)^($A124-2022)</f>
        <v>18742.621726011177</v>
      </c>
      <c r="K124" s="37">
        <f>'Total Cost'!I124/(1+Assumptions!$D$49)^($A124-2022)</f>
        <v>19964.269110323839</v>
      </c>
      <c r="L124" s="37">
        <f>'Total Cost'!J124/(1+Assumptions!$D$49)^($A124-2022)</f>
        <v>12628.711633846395</v>
      </c>
      <c r="M124" s="37">
        <f>'Total Cost'!K124/(1+Assumptions!$D$49)^($A124-2022)</f>
        <v>9405.5184649217117</v>
      </c>
      <c r="N124" s="37">
        <f>'Total Cost'!L124/(1+Assumptions!$D$49)^($A124-2022)</f>
        <v>8402.6498304742763</v>
      </c>
      <c r="O124" s="37">
        <f>'Total Cost'!M124/(1+Assumptions!$D$49)^($A124-2022)</f>
        <v>3589.9581537630929</v>
      </c>
      <c r="P124" s="38">
        <f>'Total Cost'!N124/(1+Assumptions!$D$49)^($A124-2022)</f>
        <v>3229324.2899377979</v>
      </c>
      <c r="Q124" s="38">
        <f>'Total Cost'!O124/(1+Assumptions!$D$49)^($A124-2022)</f>
        <v>5809950.6492178598</v>
      </c>
      <c r="R124" s="38">
        <f>'Total Cost'!P124/(1+Assumptions!$D$49)^($A124-2022)</f>
        <v>4307444.055544096</v>
      </c>
      <c r="S124" s="38">
        <f>'Total Cost'!Q124/(1+Assumptions!$D$49)^($A124-2022)</f>
        <v>1524985.115481592</v>
      </c>
      <c r="T124" s="38">
        <f>'Total Cost'!R124/(1+Assumptions!$D$49)^($A124-2022)</f>
        <v>1043912.8804321153</v>
      </c>
      <c r="U124" s="38">
        <f>'Total Cost'!S124/(1+Assumptions!$D$49)^($A124-2022)</f>
        <v>587323.46890506276</v>
      </c>
      <c r="V124" s="84">
        <f t="shared" si="11"/>
        <v>3383053.2817518078</v>
      </c>
      <c r="W124" s="84">
        <f t="shared" si="6"/>
        <v>6003095.1063092984</v>
      </c>
      <c r="X124" s="84">
        <f t="shared" si="7"/>
        <v>4502670.6088861264</v>
      </c>
      <c r="Y124" s="84">
        <f t="shared" si="8"/>
        <v>1654465.7189666519</v>
      </c>
      <c r="Z124" s="84">
        <f t="shared" si="9"/>
        <v>1152247.3003664955</v>
      </c>
      <c r="AA124" s="84">
        <f t="shared" si="10"/>
        <v>650820.16882268572</v>
      </c>
    </row>
    <row r="125" spans="1:27" x14ac:dyDescent="0.35">
      <c r="A125">
        <v>2144</v>
      </c>
      <c r="B125">
        <v>2140</v>
      </c>
      <c r="C125">
        <f>'[2]Total Frequency Model'!L125</f>
        <v>3.8094427801078492</v>
      </c>
      <c r="D125" s="36">
        <f>'Total Cost'!B125/(1+Assumptions!$D$49)^($A125-2022)</f>
        <v>130805.66977142045</v>
      </c>
      <c r="E125" s="36">
        <f>'Total Cost'!C125/(1+Assumptions!$D$49)^($A125-2022)</f>
        <v>167816.57633465182</v>
      </c>
      <c r="F125" s="36">
        <f>'Total Cost'!D125/(1+Assumptions!$D$49)^($A125-2022)</f>
        <v>176942.55329544857</v>
      </c>
      <c r="G125" s="36">
        <f>'Total Cost'!E125/(1+Assumptions!$D$49)^($A125-2022)</f>
        <v>116356.2062501589</v>
      </c>
      <c r="H125" s="36">
        <f>'Total Cost'!F125/(1+Assumptions!$D$49)^($A125-2022)</f>
        <v>96836.755528454669</v>
      </c>
      <c r="I125" s="36">
        <f>'Total Cost'!G125/(1+Assumptions!$D$49)^($A125-2022)</f>
        <v>58051.353445068373</v>
      </c>
      <c r="J125" s="37">
        <f>'Total Cost'!H125/(1+Assumptions!$D$49)^($A125-2022)</f>
        <v>17760.898555496195</v>
      </c>
      <c r="K125" s="37">
        <f>'Total Cost'!I125/(1+Assumptions!$D$49)^($A125-2022)</f>
        <v>18918.750323650718</v>
      </c>
      <c r="L125" s="37">
        <f>'Total Cost'!J125/(1+Assumptions!$D$49)^($A125-2022)</f>
        <v>11967.527832033753</v>
      </c>
      <c r="M125" s="37">
        <f>'Total Cost'!K125/(1+Assumptions!$D$49)^($A125-2022)</f>
        <v>8913.6993977162419</v>
      </c>
      <c r="N125" s="37">
        <f>'Total Cost'!L125/(1+Assumptions!$D$49)^($A125-2022)</f>
        <v>7963.0661050240114</v>
      </c>
      <c r="O125" s="37">
        <f>'Total Cost'!M125/(1+Assumptions!$D$49)^($A125-2022)</f>
        <v>3402.0895801147158</v>
      </c>
      <c r="P125" s="38">
        <f>'Total Cost'!N125/(1+Assumptions!$D$49)^($A125-2022)</f>
        <v>3086405.1284280578</v>
      </c>
      <c r="Q125" s="38">
        <f>'Total Cost'!O125/(1+Assumptions!$D$49)^($A125-2022)</f>
        <v>5553076.5177289965</v>
      </c>
      <c r="R125" s="38">
        <f>'Total Cost'!P125/(1+Assumptions!$D$49)^($A125-2022)</f>
        <v>4117266.4576322874</v>
      </c>
      <c r="S125" s="38">
        <f>'Total Cost'!Q125/(1+Assumptions!$D$49)^($A125-2022)</f>
        <v>1458072.5372658968</v>
      </c>
      <c r="T125" s="38">
        <f>'Total Cost'!R125/(1+Assumptions!$D$49)^($A125-2022)</f>
        <v>998004.77725714503</v>
      </c>
      <c r="U125" s="38">
        <f>'Total Cost'!S125/(1+Assumptions!$D$49)^($A125-2022)</f>
        <v>561453.36954938993</v>
      </c>
      <c r="V125" s="84">
        <f t="shared" si="11"/>
        <v>3234971.6967549743</v>
      </c>
      <c r="W125" s="84">
        <f t="shared" si="6"/>
        <v>5739811.8443872994</v>
      </c>
      <c r="X125" s="84">
        <f t="shared" si="7"/>
        <v>4306176.5387597699</v>
      </c>
      <c r="Y125" s="84">
        <f t="shared" si="8"/>
        <v>1583342.4429137718</v>
      </c>
      <c r="Z125" s="84">
        <f t="shared" si="9"/>
        <v>1102804.5988906238</v>
      </c>
      <c r="AA125" s="84">
        <f t="shared" si="10"/>
        <v>622906.81257457298</v>
      </c>
    </row>
    <row r="126" spans="1:27" x14ac:dyDescent="0.35">
      <c r="A126">
        <v>2145</v>
      </c>
      <c r="B126">
        <v>2140</v>
      </c>
      <c r="C126">
        <f>'[2]Total Frequency Model'!L126</f>
        <v>3.8094427801078492</v>
      </c>
      <c r="D126" s="36">
        <f>'Total Cost'!B126/(1+Assumptions!$D$49)^($A126-2022)</f>
        <v>126754.45108417759</v>
      </c>
      <c r="E126" s="36">
        <f>'Total Cost'!C126/(1+Assumptions!$D$49)^($A126-2022)</f>
        <v>162619.08259249141</v>
      </c>
      <c r="F126" s="36">
        <f>'Total Cost'!D126/(1+Assumptions!$D$49)^($A126-2022)</f>
        <v>171462.41638906192</v>
      </c>
      <c r="G126" s="36">
        <f>'Total Cost'!E126/(1+Assumptions!$D$49)^($A126-2022)</f>
        <v>112752.50590627427</v>
      </c>
      <c r="H126" s="36">
        <f>'Total Cost'!F126/(1+Assumptions!$D$49)^($A126-2022)</f>
        <v>93837.59750805395</v>
      </c>
      <c r="I126" s="36">
        <f>'Total Cost'!G126/(1+Assumptions!$D$49)^($A126-2022)</f>
        <v>56253.428872629207</v>
      </c>
      <c r="J126" s="37">
        <f>'Total Cost'!H126/(1+Assumptions!$D$49)^($A126-2022)</f>
        <v>16830.614590952235</v>
      </c>
      <c r="K126" s="37">
        <f>'Total Cost'!I126/(1+Assumptions!$D$49)^($A126-2022)</f>
        <v>17928.004334762951</v>
      </c>
      <c r="L126" s="37">
        <f>'Total Cost'!J126/(1+Assumptions!$D$49)^($A126-2022)</f>
        <v>11340.973965011563</v>
      </c>
      <c r="M126" s="37">
        <f>'Total Cost'!K126/(1+Assumptions!$D$49)^($A126-2022)</f>
        <v>8447.6108309022839</v>
      </c>
      <c r="N126" s="37">
        <f>'Total Cost'!L126/(1+Assumptions!$D$49)^($A126-2022)</f>
        <v>7546.4897561177049</v>
      </c>
      <c r="O126" s="37">
        <f>'Total Cost'!M126/(1+Assumptions!$D$49)^($A126-2022)</f>
        <v>3224.0567032540462</v>
      </c>
      <c r="P126" s="38">
        <f>'Total Cost'!N126/(1+Assumptions!$D$49)^($A126-2022)</f>
        <v>2949824.8541057431</v>
      </c>
      <c r="Q126" s="38">
        <f>'Total Cost'!O126/(1+Assumptions!$D$49)^($A126-2022)</f>
        <v>5307585.2451034067</v>
      </c>
      <c r="R126" s="38">
        <f>'Total Cost'!P126/(1+Assumptions!$D$49)^($A126-2022)</f>
        <v>3935505.4525793032</v>
      </c>
      <c r="S126" s="38">
        <f>'Total Cost'!Q126/(1+Assumptions!$D$49)^($A126-2022)</f>
        <v>1394104.4454935733</v>
      </c>
      <c r="T126" s="38">
        <f>'Total Cost'!R126/(1+Assumptions!$D$49)^($A126-2022)</f>
        <v>954121.07470066217</v>
      </c>
      <c r="U126" s="38">
        <f>'Total Cost'!S126/(1+Assumptions!$D$49)^($A126-2022)</f>
        <v>536725.73690313124</v>
      </c>
      <c r="V126" s="84">
        <f t="shared" si="11"/>
        <v>3093409.9197808728</v>
      </c>
      <c r="W126" s="84">
        <f t="shared" si="6"/>
        <v>5488132.3320306614</v>
      </c>
      <c r="X126" s="84">
        <f t="shared" si="7"/>
        <v>4118308.8429333768</v>
      </c>
      <c r="Y126" s="84">
        <f t="shared" si="8"/>
        <v>1515304.56223075</v>
      </c>
      <c r="Z126" s="84">
        <f t="shared" si="9"/>
        <v>1055505.1619648337</v>
      </c>
      <c r="AA126" s="84">
        <f t="shared" si="10"/>
        <v>596203.22247901454</v>
      </c>
    </row>
    <row r="127" spans="1:27" x14ac:dyDescent="0.35">
      <c r="A127">
        <v>2146</v>
      </c>
      <c r="B127">
        <v>2140</v>
      </c>
      <c r="C127">
        <f>'[2]Total Frequency Model'!L127</f>
        <v>3.8094427801078492</v>
      </c>
      <c r="D127" s="36">
        <f>'Total Cost'!B127/(1+Assumptions!$D$49)^($A127-2022)</f>
        <v>122828.70381480633</v>
      </c>
      <c r="E127" s="36">
        <f>'Total Cost'!C127/(1+Assumptions!$D$49)^($A127-2022)</f>
        <v>157582.56187093371</v>
      </c>
      <c r="F127" s="36">
        <f>'Total Cost'!D127/(1+Assumptions!$D$49)^($A127-2022)</f>
        <v>166152.00632312952</v>
      </c>
      <c r="G127" s="36">
        <f>'Total Cost'!E127/(1+Assumptions!$D$49)^($A127-2022)</f>
        <v>109260.41676549635</v>
      </c>
      <c r="H127" s="36">
        <f>'Total Cost'!F127/(1+Assumptions!$D$49)^($A127-2022)</f>
        <v>90931.327242744243</v>
      </c>
      <c r="I127" s="36">
        <f>'Total Cost'!G127/(1+Assumptions!$D$49)^($A127-2022)</f>
        <v>54511.188320912122</v>
      </c>
      <c r="J127" s="37">
        <f>'Total Cost'!H127/(1+Assumptions!$D$49)^($A127-2022)</f>
        <v>15949.073763064333</v>
      </c>
      <c r="K127" s="37">
        <f>'Total Cost'!I127/(1+Assumptions!$D$49)^($A127-2022)</f>
        <v>16989.160779800481</v>
      </c>
      <c r="L127" s="37">
        <f>'Total Cost'!J127/(1+Assumptions!$D$49)^($A127-2022)</f>
        <v>10747.235642858577</v>
      </c>
      <c r="M127" s="37">
        <f>'Total Cost'!K127/(1+Assumptions!$D$49)^($A127-2022)</f>
        <v>8005.9060066403181</v>
      </c>
      <c r="N127" s="37">
        <f>'Total Cost'!L127/(1+Assumptions!$D$49)^($A127-2022)</f>
        <v>7151.7161008396743</v>
      </c>
      <c r="O127" s="37">
        <f>'Total Cost'!M127/(1+Assumptions!$D$49)^($A127-2022)</f>
        <v>3055.3443850926692</v>
      </c>
      <c r="P127" s="38">
        <f>'Total Cost'!N127/(1+Assumptions!$D$49)^($A127-2022)</f>
        <v>2819301.7644682024</v>
      </c>
      <c r="Q127" s="38">
        <f>'Total Cost'!O127/(1+Assumptions!$D$49)^($A127-2022)</f>
        <v>5072971.3854619702</v>
      </c>
      <c r="R127" s="38">
        <f>'Total Cost'!P127/(1+Assumptions!$D$49)^($A127-2022)</f>
        <v>3761787.7410529749</v>
      </c>
      <c r="S127" s="38">
        <f>'Total Cost'!Q127/(1+Assumptions!$D$49)^($A127-2022)</f>
        <v>1332950.9217191511</v>
      </c>
      <c r="T127" s="38">
        <f>'Total Cost'!R127/(1+Assumptions!$D$49)^($A127-2022)</f>
        <v>912172.28017572069</v>
      </c>
      <c r="U127" s="38">
        <f>'Total Cost'!S127/(1+Assumptions!$D$49)^($A127-2022)</f>
        <v>513089.9981726585</v>
      </c>
      <c r="V127" s="84">
        <f t="shared" si="11"/>
        <v>2958079.5420460729</v>
      </c>
      <c r="W127" s="84">
        <f t="shared" si="6"/>
        <v>5247543.108112704</v>
      </c>
      <c r="X127" s="84">
        <f t="shared" si="7"/>
        <v>3938686.9830189631</v>
      </c>
      <c r="Y127" s="84">
        <f t="shared" si="8"/>
        <v>1450217.2444912877</v>
      </c>
      <c r="Z127" s="84">
        <f t="shared" si="9"/>
        <v>1010255.3235193046</v>
      </c>
      <c r="AA127" s="84">
        <f t="shared" si="10"/>
        <v>570656.5308786633</v>
      </c>
    </row>
    <row r="128" spans="1:27" x14ac:dyDescent="0.35">
      <c r="A128">
        <v>2147</v>
      </c>
      <c r="B128">
        <v>2140</v>
      </c>
      <c r="C128">
        <f>'[2]Total Frequency Model'!L128</f>
        <v>3.8094427801078492</v>
      </c>
      <c r="D128" s="36">
        <f>'Total Cost'!B128/(1+Assumptions!$D$49)^($A128-2022)</f>
        <v>119024.54195321488</v>
      </c>
      <c r="E128" s="36">
        <f>'Total Cost'!C128/(1+Assumptions!$D$49)^($A128-2022)</f>
        <v>152702.02862989969</v>
      </c>
      <c r="F128" s="36">
        <f>'Total Cost'!D128/(1+Assumptions!$D$49)^($A128-2022)</f>
        <v>161006.06644058909</v>
      </c>
      <c r="G128" s="36">
        <f>'Total Cost'!E128/(1+Assumptions!$D$49)^($A128-2022)</f>
        <v>105876.48208628997</v>
      </c>
      <c r="H128" s="36">
        <f>'Total Cost'!F128/(1+Assumptions!$D$49)^($A128-2022)</f>
        <v>88115.067880093178</v>
      </c>
      <c r="I128" s="36">
        <f>'Total Cost'!G128/(1+Assumptions!$D$49)^($A128-2022)</f>
        <v>52822.907184663185</v>
      </c>
      <c r="J128" s="37">
        <f>'Total Cost'!H128/(1+Assumptions!$D$49)^($A128-2022)</f>
        <v>15113.721349308325</v>
      </c>
      <c r="K128" s="37">
        <f>'Total Cost'!I128/(1+Assumptions!$D$49)^($A128-2022)</f>
        <v>16099.499759292763</v>
      </c>
      <c r="L128" s="37">
        <f>'Total Cost'!J128/(1+Assumptions!$D$49)^($A128-2022)</f>
        <v>10184.593567622762</v>
      </c>
      <c r="M128" s="37">
        <f>'Total Cost'!K128/(1+Assumptions!$D$49)^($A128-2022)</f>
        <v>7587.30868661358</v>
      </c>
      <c r="N128" s="37">
        <f>'Total Cost'!L128/(1+Assumptions!$D$49)^($A128-2022)</f>
        <v>6777.6035578817728</v>
      </c>
      <c r="O128" s="37">
        <f>'Total Cost'!M128/(1+Assumptions!$D$49)^($A128-2022)</f>
        <v>2895.4644769145152</v>
      </c>
      <c r="P128" s="38">
        <f>'Total Cost'!N128/(1+Assumptions!$D$49)^($A128-2022)</f>
        <v>2694566.6982429922</v>
      </c>
      <c r="Q128" s="38">
        <f>'Total Cost'!O128/(1+Assumptions!$D$49)^($A128-2022)</f>
        <v>4848751.978532806</v>
      </c>
      <c r="R128" s="38">
        <f>'Total Cost'!P128/(1+Assumptions!$D$49)^($A128-2022)</f>
        <v>3595756.6132245371</v>
      </c>
      <c r="S128" s="38">
        <f>'Total Cost'!Q128/(1+Assumptions!$D$49)^($A128-2022)</f>
        <v>1274487.7938678544</v>
      </c>
      <c r="T128" s="38">
        <f>'Total Cost'!R128/(1+Assumptions!$D$49)^($A128-2022)</f>
        <v>872072.86630258954</v>
      </c>
      <c r="U128" s="38">
        <f>'Total Cost'!S128/(1+Assumptions!$D$49)^($A128-2022)</f>
        <v>490497.82406072592</v>
      </c>
      <c r="V128" s="84">
        <f t="shared" si="11"/>
        <v>2828704.9615455153</v>
      </c>
      <c r="W128" s="84">
        <f t="shared" si="6"/>
        <v>5017553.5069219982</v>
      </c>
      <c r="X128" s="84">
        <f t="shared" si="7"/>
        <v>3766947.2732327487</v>
      </c>
      <c r="Y128" s="84">
        <f t="shared" si="8"/>
        <v>1387951.5846407579</v>
      </c>
      <c r="Z128" s="84">
        <f t="shared" si="9"/>
        <v>966965.53774056444</v>
      </c>
      <c r="AA128" s="84">
        <f t="shared" si="10"/>
        <v>546216.19572230359</v>
      </c>
    </row>
    <row r="129" spans="1:27" x14ac:dyDescent="0.35">
      <c r="A129">
        <v>2148</v>
      </c>
      <c r="B129">
        <v>2140</v>
      </c>
      <c r="C129">
        <f>'[2]Total Frequency Model'!L129</f>
        <v>3.8094427801078492</v>
      </c>
      <c r="D129" s="36">
        <f>'Total Cost'!B129/(1+Assumptions!$D$49)^($A129-2022)</f>
        <v>115338.19984400805</v>
      </c>
      <c r="E129" s="36">
        <f>'Total Cost'!C129/(1+Assumptions!$D$49)^($A129-2022)</f>
        <v>147972.65173785528</v>
      </c>
      <c r="F129" s="36">
        <f>'Total Cost'!D129/(1+Assumptions!$D$49)^($A129-2022)</f>
        <v>156019.50288976281</v>
      </c>
      <c r="G129" s="36">
        <f>'Total Cost'!E129/(1+Assumptions!$D$49)^($A129-2022)</f>
        <v>102597.35218682112</v>
      </c>
      <c r="H129" s="36">
        <f>'Total Cost'!F129/(1+Assumptions!$D$49)^($A129-2022)</f>
        <v>85386.031667463307</v>
      </c>
      <c r="I129" s="36">
        <f>'Total Cost'!G129/(1+Assumptions!$D$49)^($A129-2022)</f>
        <v>51186.91427185628</v>
      </c>
      <c r="J129" s="37">
        <f>'Total Cost'!H129/(1+Assumptions!$D$49)^($A129-2022)</f>
        <v>14322.136561756581</v>
      </c>
      <c r="K129" s="37">
        <f>'Total Cost'!I129/(1+Assumptions!$D$49)^($A129-2022)</f>
        <v>15256.443948786715</v>
      </c>
      <c r="L129" s="37">
        <f>'Total Cost'!J129/(1+Assumptions!$D$49)^($A129-2022)</f>
        <v>9651.4185481787881</v>
      </c>
      <c r="M129" s="37">
        <f>'Total Cost'!K129/(1+Assumptions!$D$49)^($A129-2022)</f>
        <v>7190.6094580883619</v>
      </c>
      <c r="N129" s="37">
        <f>'Total Cost'!L129/(1+Assumptions!$D$49)^($A129-2022)</f>
        <v>6423.0703411562954</v>
      </c>
      <c r="O129" s="37">
        <f>'Total Cost'!M129/(1+Assumptions!$D$49)^($A129-2022)</f>
        <v>2743.9544048946627</v>
      </c>
      <c r="P129" s="38">
        <f>'Total Cost'!N129/(1+Assumptions!$D$49)^($A129-2022)</f>
        <v>2575362.4761666972</v>
      </c>
      <c r="Q129" s="38">
        <f>'Total Cost'!O129/(1+Assumptions!$D$49)^($A129-2022)</f>
        <v>4634465.5476666195</v>
      </c>
      <c r="R129" s="38">
        <f>'Total Cost'!P129/(1+Assumptions!$D$49)^($A129-2022)</f>
        <v>3437071.2102159881</v>
      </c>
      <c r="S129" s="38">
        <f>'Total Cost'!Q129/(1+Assumptions!$D$49)^($A129-2022)</f>
        <v>1218596.3815035122</v>
      </c>
      <c r="T129" s="38">
        <f>'Total Cost'!R129/(1+Assumptions!$D$49)^($A129-2022)</f>
        <v>833741.09485635057</v>
      </c>
      <c r="U129" s="38">
        <f>'Total Cost'!S129/(1+Assumptions!$D$49)^($A129-2022)</f>
        <v>468903.0290468345</v>
      </c>
      <c r="V129" s="84">
        <f t="shared" si="11"/>
        <v>2705022.812572462</v>
      </c>
      <c r="W129" s="84">
        <f t="shared" si="6"/>
        <v>4797694.6433532611</v>
      </c>
      <c r="X129" s="84">
        <f t="shared" si="7"/>
        <v>3602742.1316539296</v>
      </c>
      <c r="Y129" s="84">
        <f t="shared" si="8"/>
        <v>1328384.3431484217</v>
      </c>
      <c r="Z129" s="84">
        <f t="shared" si="9"/>
        <v>925550.19686497014</v>
      </c>
      <c r="AA129" s="84">
        <f t="shared" si="10"/>
        <v>522833.89772358543</v>
      </c>
    </row>
    <row r="130" spans="1:27" x14ac:dyDescent="0.35">
      <c r="A130">
        <v>2149</v>
      </c>
      <c r="B130">
        <v>2140</v>
      </c>
      <c r="C130">
        <f>'[2]Total Frequency Model'!L130</f>
        <v>3.8094427801078492</v>
      </c>
      <c r="D130" s="36">
        <f>'Total Cost'!B130/(1+Assumptions!$D$49)^($A130-2022)</f>
        <v>111766.02845894864</v>
      </c>
      <c r="E130" s="36">
        <f>'Total Cost'!C130/(1+Assumptions!$D$49)^($A130-2022)</f>
        <v>143389.7496895814</v>
      </c>
      <c r="F130" s="36">
        <f>'Total Cost'!D130/(1+Assumptions!$D$49)^($A130-2022)</f>
        <v>151187.37958206618</v>
      </c>
      <c r="G130" s="36">
        <f>'Total Cost'!E130/(1+Assumptions!$D$49)^($A130-2022)</f>
        <v>99419.781129181065</v>
      </c>
      <c r="H130" s="36">
        <f>'Total Cost'!F130/(1+Assumptions!$D$49)^($A130-2022)</f>
        <v>82741.517192477477</v>
      </c>
      <c r="I130" s="36">
        <f>'Total Cost'!G130/(1+Assumptions!$D$49)^($A130-2022)</f>
        <v>49601.590149417127</v>
      </c>
      <c r="J130" s="37">
        <f>'Total Cost'!H130/(1+Assumptions!$D$49)^($A130-2022)</f>
        <v>13572.025523662518</v>
      </c>
      <c r="K130" s="37">
        <f>'Total Cost'!I130/(1+Assumptions!$D$49)^($A130-2022)</f>
        <v>14457.551123237601</v>
      </c>
      <c r="L130" s="37">
        <f>'Total Cost'!J130/(1+Assumptions!$D$49)^($A130-2022)</f>
        <v>9146.1667764938211</v>
      </c>
      <c r="M130" s="37">
        <f>'Total Cost'!K130/(1+Assumptions!$D$49)^($A130-2022)</f>
        <v>6814.6622335338225</v>
      </c>
      <c r="N130" s="37">
        <f>'Total Cost'!L130/(1+Assumptions!$D$49)^($A130-2022)</f>
        <v>6087.0913267085471</v>
      </c>
      <c r="O130" s="37">
        <f>'Total Cost'!M130/(1+Assumptions!$D$49)^($A130-2022)</f>
        <v>2600.3758297701761</v>
      </c>
      <c r="P130" s="38">
        <f>'Total Cost'!N130/(1+Assumptions!$D$49)^($A130-2022)</f>
        <v>2461443.3667355133</v>
      </c>
      <c r="Q130" s="38">
        <f>'Total Cost'!O130/(1+Assumptions!$D$49)^($A130-2022)</f>
        <v>4429671.1425687214</v>
      </c>
      <c r="R130" s="38">
        <f>'Total Cost'!P130/(1+Assumptions!$D$49)^($A130-2022)</f>
        <v>3285405.8184798537</v>
      </c>
      <c r="S130" s="38">
        <f>'Total Cost'!Q130/(1+Assumptions!$D$49)^($A130-2022)</f>
        <v>1165163.2524113783</v>
      </c>
      <c r="T130" s="38">
        <f>'Total Cost'!R130/(1+Assumptions!$D$49)^($A130-2022)</f>
        <v>797098.84854571556</v>
      </c>
      <c r="U130" s="38">
        <f>'Total Cost'!S130/(1+Assumptions!$D$49)^($A130-2022)</f>
        <v>448261.47610777116</v>
      </c>
      <c r="V130" s="84">
        <f t="shared" si="11"/>
        <v>2586781.4207181246</v>
      </c>
      <c r="W130" s="84">
        <f t="shared" si="6"/>
        <v>4587518.4433815405</v>
      </c>
      <c r="X130" s="84">
        <f t="shared" si="7"/>
        <v>3445739.3648384139</v>
      </c>
      <c r="Y130" s="84">
        <f t="shared" si="8"/>
        <v>1271397.6957740933</v>
      </c>
      <c r="Z130" s="84">
        <f t="shared" si="9"/>
        <v>885927.4570649016</v>
      </c>
      <c r="AA130" s="84">
        <f t="shared" si="10"/>
        <v>500463.44208695844</v>
      </c>
    </row>
    <row r="131" spans="1:27" x14ac:dyDescent="0.35">
      <c r="A131">
        <v>2150</v>
      </c>
      <c r="B131">
        <v>2150</v>
      </c>
      <c r="C131">
        <f>'[2]Total Frequency Model'!L131</f>
        <v>4.1093349310964644</v>
      </c>
      <c r="D131" s="36">
        <f>'Total Cost'!B131/(1+Assumptions!$D$49)^($A131-2022)</f>
        <v>108304.49178486525</v>
      </c>
      <c r="E131" s="36">
        <f>'Total Cost'!C131/(1+Assumptions!$D$49)^($A131-2022)</f>
        <v>138948.78597205583</v>
      </c>
      <c r="F131" s="36">
        <f>'Total Cost'!D131/(1+Assumptions!$D$49)^($A131-2022)</f>
        <v>146504.91330588362</v>
      </c>
      <c r="G131" s="36">
        <f>'Total Cost'!E131/(1+Assumptions!$D$49)^($A131-2022)</f>
        <v>96340.623506304575</v>
      </c>
      <c r="H131" s="36">
        <f>'Total Cost'!F131/(1+Assumptions!$D$49)^($A131-2022)</f>
        <v>80178.906708950642</v>
      </c>
      <c r="I131" s="36">
        <f>'Total Cost'!G131/(1+Assumptions!$D$49)^($A131-2022)</f>
        <v>48065.365540182458</v>
      </c>
      <c r="J131" s="37">
        <f>'Total Cost'!H131/(1+Assumptions!$D$49)^($A131-2022)</f>
        <v>12861.21461442807</v>
      </c>
      <c r="K131" s="37">
        <f>'Total Cost'!I131/(1+Assumptions!$D$49)^($A131-2022)</f>
        <v>13700.507073458217</v>
      </c>
      <c r="L131" s="37">
        <f>'Total Cost'!J131/(1+Assumptions!$D$49)^($A131-2022)</f>
        <v>8667.3753515910157</v>
      </c>
      <c r="M131" s="37">
        <f>'Total Cost'!K131/(1+Assumptions!$D$49)^($A131-2022)</f>
        <v>6458.3809336559298</v>
      </c>
      <c r="N131" s="37">
        <f>'Total Cost'!L131/(1+Assumptions!$D$49)^($A131-2022)</f>
        <v>5768.6950838433768</v>
      </c>
      <c r="O131" s="37">
        <f>'Total Cost'!M131/(1+Assumptions!$D$49)^($A131-2022)</f>
        <v>2464.3133767746735</v>
      </c>
      <c r="P131" s="38">
        <f>'Total Cost'!N131/(1+Assumptions!$D$49)^($A131-2022)</f>
        <v>2352574.5758110685</v>
      </c>
      <c r="Q131" s="38">
        <f>'Total Cost'!O131/(1+Assumptions!$D$49)^($A131-2022)</f>
        <v>4233947.4247494461</v>
      </c>
      <c r="R131" s="38">
        <f>'Total Cost'!P131/(1+Assumptions!$D$49)^($A131-2022)</f>
        <v>3140449.1956408145</v>
      </c>
      <c r="S131" s="38">
        <f>'Total Cost'!Q131/(1+Assumptions!$D$49)^($A131-2022)</f>
        <v>1114079.9899923406</v>
      </c>
      <c r="T131" s="38">
        <f>'Total Cost'!R131/(1+Assumptions!$D$49)^($A131-2022)</f>
        <v>762071.47027412301</v>
      </c>
      <c r="U131" s="38">
        <f>'Total Cost'!S131/(1+Assumptions!$D$49)^($A131-2022)</f>
        <v>428530.98568030319</v>
      </c>
      <c r="V131" s="84">
        <f t="shared" si="11"/>
        <v>2473740.2822103617</v>
      </c>
      <c r="W131" s="84">
        <f t="shared" si="6"/>
        <v>4386596.7177949604</v>
      </c>
      <c r="X131" s="84">
        <f t="shared" si="7"/>
        <v>3295621.4842982893</v>
      </c>
      <c r="Y131" s="84">
        <f t="shared" si="8"/>
        <v>1216878.994432301</v>
      </c>
      <c r="Z131" s="84">
        <f t="shared" si="9"/>
        <v>848019.07206691708</v>
      </c>
      <c r="AA131" s="84">
        <f t="shared" si="10"/>
        <v>479060.6645972603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4085B-7EF8-438C-950E-B337594A503E}">
  <sheetPr>
    <tabColor rgb="FF00B050"/>
  </sheetPr>
  <dimension ref="A1:H48"/>
  <sheetViews>
    <sheetView zoomScale="130" zoomScaleNormal="130" workbookViewId="0">
      <selection activeCell="C7" sqref="C7"/>
    </sheetView>
  </sheetViews>
  <sheetFormatPr defaultColWidth="8.81640625" defaultRowHeight="14.5" x14ac:dyDescent="0.35"/>
  <cols>
    <col min="1" max="1" width="48.81640625" bestFit="1" customWidth="1"/>
    <col min="2" max="2" width="17.54296875" bestFit="1" customWidth="1"/>
    <col min="3" max="3" width="18.81640625" bestFit="1" customWidth="1"/>
    <col min="4" max="4" width="17.54296875" bestFit="1" customWidth="1"/>
    <col min="5" max="7" width="17.453125" bestFit="1" customWidth="1"/>
    <col min="8" max="9" width="18.81640625" bestFit="1" customWidth="1"/>
    <col min="10" max="10" width="14.81640625" bestFit="1" customWidth="1"/>
    <col min="11" max="11" width="13.1796875" bestFit="1" customWidth="1"/>
  </cols>
  <sheetData>
    <row r="1" spans="1:8" x14ac:dyDescent="0.35">
      <c r="A1" s="122" t="s">
        <v>199</v>
      </c>
      <c r="B1" s="85" t="s">
        <v>1</v>
      </c>
      <c r="C1" s="85" t="s">
        <v>2</v>
      </c>
      <c r="D1" s="85" t="s">
        <v>3</v>
      </c>
      <c r="E1" s="85" t="s">
        <v>4</v>
      </c>
      <c r="F1" s="85" t="s">
        <v>5</v>
      </c>
      <c r="G1" s="85" t="s">
        <v>6</v>
      </c>
    </row>
    <row r="2" spans="1:8" x14ac:dyDescent="0.35">
      <c r="A2" s="85" t="s">
        <v>167</v>
      </c>
      <c r="B2" s="86">
        <v>2376180</v>
      </c>
      <c r="C2" s="86">
        <v>1634628</v>
      </c>
      <c r="D2" s="86">
        <v>1865736</v>
      </c>
      <c r="E2" s="86">
        <v>403548</v>
      </c>
      <c r="F2" s="86">
        <v>500448</v>
      </c>
      <c r="G2" s="86">
        <v>110052</v>
      </c>
    </row>
    <row r="3" spans="1:8" x14ac:dyDescent="0.35">
      <c r="A3" s="85" t="s">
        <v>168</v>
      </c>
      <c r="B3" s="88">
        <f>SUM('Future 95% Cost'!V4:V131)+0.05*'[3]Levy Proposition'!B3</f>
        <v>21039275429.43819</v>
      </c>
      <c r="C3" s="88">
        <f>SUM('Future 95% Cost'!W4:W131)+0.05*'[3]Levy Proposition'!C3</f>
        <v>37397582567.562805</v>
      </c>
      <c r="D3" s="88">
        <f>SUM('Future 95% Cost'!X4:X131)+0.05*'[3]Levy Proposition'!D3</f>
        <v>27646035540.560123</v>
      </c>
      <c r="E3" s="88">
        <f>SUM('Future 95% Cost'!Y4:Y131)+0.05*'[3]Levy Proposition'!E3</f>
        <v>9735079721.4341259</v>
      </c>
      <c r="F3" s="88">
        <f>SUM('Future 95% Cost'!Z4:Z131)+0.05*'[3]Levy Proposition'!F3</f>
        <v>6777416651.5322742</v>
      </c>
      <c r="G3" s="88">
        <f>SUM('Future 95% Cost'!AA4:AA131)+0.05*'[3]Levy Proposition'!G3</f>
        <v>3824356690.6021562</v>
      </c>
    </row>
    <row r="4" spans="1:8" x14ac:dyDescent="0.35">
      <c r="A4" s="85" t="s">
        <v>175</v>
      </c>
      <c r="B4" s="88">
        <f>B3/B2</f>
        <v>8854.2431252843598</v>
      </c>
      <c r="C4" s="88">
        <f t="shared" ref="C4:G4" si="0">C3/C2</f>
        <v>22878.34453316767</v>
      </c>
      <c r="D4" s="88">
        <f t="shared" si="0"/>
        <v>14817.763896156865</v>
      </c>
      <c r="E4" s="88">
        <f t="shared" si="0"/>
        <v>24123.721890417313</v>
      </c>
      <c r="F4" s="88">
        <f t="shared" si="0"/>
        <v>13542.699044720479</v>
      </c>
      <c r="G4" s="88">
        <f t="shared" si="0"/>
        <v>34750.451519301387</v>
      </c>
    </row>
    <row r="5" spans="1:8" x14ac:dyDescent="0.35">
      <c r="A5" s="85" t="s">
        <v>169</v>
      </c>
      <c r="B5" s="87">
        <f>(B3/B2)/((1-(1/(1+Assumptions!$D$49))^127)/Assumptions!$D$49)</f>
        <v>492.46005972161799</v>
      </c>
      <c r="C5" s="87">
        <f>(C3/C2)/((1-(1/(1+Assumptions!$D$49))^127)/Assumptions!$D$49)</f>
        <v>1272.460079954453</v>
      </c>
      <c r="D5" s="87">
        <f>(D3/D2)/((1-(1/(1+Assumptions!$D$49))^127)/Assumptions!$D$49)</f>
        <v>824.14236767503394</v>
      </c>
      <c r="E5" s="87">
        <f>(E3/E2)/((1-(1/(1+Assumptions!$D$49))^127)/Assumptions!$D$49)</f>
        <v>1341.7261481038313</v>
      </c>
      <c r="F5" s="87">
        <f>(F3/F2)/((1-(1/(1+Assumptions!$D$49))^127)/Assumptions!$D$49)</f>
        <v>753.22512449541068</v>
      </c>
      <c r="G5" s="87">
        <f>(G3/G2)/((1-(1/(1+Assumptions!$D$49))^127)/Assumptions!$D$49)</f>
        <v>1932.7693161801167</v>
      </c>
      <c r="H5" s="101"/>
    </row>
    <row r="6" spans="1:8" x14ac:dyDescent="0.35">
      <c r="A6" s="85" t="s">
        <v>28</v>
      </c>
      <c r="B6" s="89">
        <v>82459</v>
      </c>
      <c r="C6" s="89">
        <v>68123</v>
      </c>
      <c r="D6" s="89">
        <v>71916</v>
      </c>
      <c r="E6" s="89">
        <v>48615</v>
      </c>
      <c r="F6" s="89">
        <v>61518</v>
      </c>
      <c r="G6" s="89">
        <v>69340</v>
      </c>
    </row>
    <row r="7" spans="1:8" x14ac:dyDescent="0.35">
      <c r="A7" s="85" t="s">
        <v>170</v>
      </c>
      <c r="B7" s="90">
        <f>B5/B6</f>
        <v>5.9721808380118358E-3</v>
      </c>
      <c r="C7" s="90">
        <f t="shared" ref="C7:G7" si="1">C5/C6</f>
        <v>1.8678861470493857E-2</v>
      </c>
      <c r="D7" s="90">
        <f t="shared" si="1"/>
        <v>1.1459791530049418E-2</v>
      </c>
      <c r="E7" s="90">
        <f t="shared" si="1"/>
        <v>2.7599015696880207E-2</v>
      </c>
      <c r="F7" s="90">
        <f t="shared" si="1"/>
        <v>1.224397939619966E-2</v>
      </c>
      <c r="G7" s="90">
        <f t="shared" si="1"/>
        <v>2.7873800348718152E-2</v>
      </c>
    </row>
    <row r="8" spans="1:8" x14ac:dyDescent="0.35">
      <c r="A8" s="85" t="s">
        <v>171</v>
      </c>
      <c r="B8" s="88">
        <f>4/52*B6</f>
        <v>6343</v>
      </c>
      <c r="C8" s="88">
        <f t="shared" ref="C8:G8" si="2">4/52*C6</f>
        <v>5240.2307692307695</v>
      </c>
      <c r="D8" s="88">
        <f t="shared" si="2"/>
        <v>5532</v>
      </c>
      <c r="E8" s="88">
        <f t="shared" si="2"/>
        <v>3739.6153846153848</v>
      </c>
      <c r="F8" s="88">
        <f t="shared" si="2"/>
        <v>4732.1538461538466</v>
      </c>
      <c r="G8" s="88">
        <f t="shared" si="2"/>
        <v>5333.8461538461543</v>
      </c>
    </row>
    <row r="9" spans="1:8" x14ac:dyDescent="0.35">
      <c r="A9" s="85" t="s">
        <v>172</v>
      </c>
      <c r="B9" s="87">
        <f>MAX(B5-B8,0)</f>
        <v>0</v>
      </c>
      <c r="C9" s="87">
        <f t="shared" ref="C9:G9" si="3">MAX(C5-C8,0)</f>
        <v>0</v>
      </c>
      <c r="D9" s="87">
        <f t="shared" si="3"/>
        <v>0</v>
      </c>
      <c r="E9" s="87">
        <f t="shared" si="3"/>
        <v>0</v>
      </c>
      <c r="F9" s="87">
        <f t="shared" si="3"/>
        <v>0</v>
      </c>
      <c r="G9" s="87">
        <f t="shared" si="3"/>
        <v>0</v>
      </c>
    </row>
    <row r="10" spans="1:8" x14ac:dyDescent="0.35">
      <c r="A10" s="85" t="s">
        <v>196</v>
      </c>
      <c r="B10" s="87">
        <f>B4-$B$4</f>
        <v>0</v>
      </c>
      <c r="C10" s="87">
        <f t="shared" ref="C10:G10" si="4">C4-$B$4</f>
        <v>14024.10140788331</v>
      </c>
      <c r="D10" s="87">
        <f t="shared" si="4"/>
        <v>5963.5207708725047</v>
      </c>
      <c r="E10" s="87">
        <f t="shared" si="4"/>
        <v>15269.478765132953</v>
      </c>
      <c r="F10" s="87">
        <f t="shared" si="4"/>
        <v>4688.4559194361191</v>
      </c>
      <c r="G10" s="87">
        <f t="shared" si="4"/>
        <v>25896.208394017027</v>
      </c>
    </row>
    <row r="11" spans="1:8" x14ac:dyDescent="0.35">
      <c r="A11" s="85" t="s">
        <v>208</v>
      </c>
      <c r="B11" s="87">
        <f>MAX(0.15*B10,0)</f>
        <v>0</v>
      </c>
      <c r="C11" s="87">
        <f t="shared" ref="C11:G11" si="5">MAX(0.15*C10,0)</f>
        <v>2103.6152111824963</v>
      </c>
      <c r="D11" s="87">
        <f t="shared" si="5"/>
        <v>894.52811563087573</v>
      </c>
      <c r="E11" s="87">
        <f t="shared" si="5"/>
        <v>2290.421814769943</v>
      </c>
      <c r="F11" s="87">
        <f t="shared" si="5"/>
        <v>703.26838791541786</v>
      </c>
      <c r="G11" s="87">
        <f t="shared" si="5"/>
        <v>3884.4312591025537</v>
      </c>
    </row>
    <row r="12" spans="1:8" x14ac:dyDescent="0.35">
      <c r="C12" s="101"/>
    </row>
    <row r="13" spans="1:8" x14ac:dyDescent="0.35">
      <c r="A13" s="122" t="s">
        <v>198</v>
      </c>
      <c r="B13" s="85" t="s">
        <v>1</v>
      </c>
      <c r="C13" s="85" t="s">
        <v>2</v>
      </c>
      <c r="D13" s="85" t="s">
        <v>3</v>
      </c>
      <c r="E13" s="85" t="s">
        <v>4</v>
      </c>
      <c r="F13" s="85" t="s">
        <v>5</v>
      </c>
      <c r="G13" s="85" t="s">
        <v>6</v>
      </c>
    </row>
    <row r="14" spans="1:8" x14ac:dyDescent="0.35">
      <c r="A14" s="85" t="s">
        <v>167</v>
      </c>
      <c r="B14" s="86">
        <v>2376180</v>
      </c>
      <c r="C14" s="86">
        <v>1634628</v>
      </c>
      <c r="D14" s="86">
        <v>1865736</v>
      </c>
      <c r="E14" s="86">
        <v>403548</v>
      </c>
      <c r="F14" s="86">
        <v>500448</v>
      </c>
      <c r="G14" s="86">
        <v>110052</v>
      </c>
    </row>
    <row r="15" spans="1:8" x14ac:dyDescent="0.35">
      <c r="A15" s="85" t="s">
        <v>168</v>
      </c>
      <c r="B15" s="88">
        <f>SUM('Incentive Relocation assumption'!AN:AN)</f>
        <v>0</v>
      </c>
      <c r="C15" s="88">
        <f>SUM('Incentive Relocation assumption'!AO:AO)</f>
        <v>1628743619.3763552</v>
      </c>
      <c r="D15" s="88">
        <f>SUM('Incentive Relocation assumption'!AP:AP)</f>
        <v>790517844.54420185</v>
      </c>
      <c r="E15" s="88">
        <f>SUM('Incentive Relocation assumption'!AQ:AQ)</f>
        <v>437802423.90473872</v>
      </c>
      <c r="F15" s="88">
        <f>SUM('Incentive Relocation assumption'!AR:AR)</f>
        <v>166704585.19512552</v>
      </c>
      <c r="G15" s="88">
        <f>SUM('Incentive Relocation assumption'!AS:AS)</f>
        <v>202485006.75898835</v>
      </c>
    </row>
    <row r="16" spans="1:8" x14ac:dyDescent="0.35">
      <c r="A16" s="85" t="s">
        <v>175</v>
      </c>
      <c r="B16" s="88">
        <f>B15/B14</f>
        <v>0</v>
      </c>
      <c r="C16" s="88">
        <f t="shared" ref="C16:G16" si="6">C15/C14</f>
        <v>996.40017140068267</v>
      </c>
      <c r="D16" s="88">
        <f t="shared" si="6"/>
        <v>423.70294861877665</v>
      </c>
      <c r="E16" s="88">
        <f t="shared" si="6"/>
        <v>1084.8831462545688</v>
      </c>
      <c r="F16" s="88">
        <f t="shared" si="6"/>
        <v>333.11070320018365</v>
      </c>
      <c r="G16" s="88">
        <f t="shared" si="6"/>
        <v>1839.9030163830585</v>
      </c>
    </row>
    <row r="17" spans="1:7" x14ac:dyDescent="0.35">
      <c r="A17" s="85" t="s">
        <v>169</v>
      </c>
      <c r="B17" s="87">
        <f>(B15/B14)/((1-(1/(1+Assumptions!$D$49))^127)/Assumptions!$D$49)</f>
        <v>0</v>
      </c>
      <c r="C17" s="87">
        <f>(C15/C14)/((1-(1/(1+Assumptions!$D$49))^127)/Assumptions!$D$49)</f>
        <v>55.418321020957038</v>
      </c>
      <c r="D17" s="87">
        <f>(D15/D14)/((1-(1/(1+Assumptions!$D$49))^127)/Assumptions!$D$49)</f>
        <v>23.565738644016196</v>
      </c>
      <c r="E17" s="87">
        <f>(E15/E14)/((1-(1/(1+Assumptions!$D$49))^127)/Assumptions!$D$49)</f>
        <v>60.339614740175051</v>
      </c>
      <c r="F17" s="87">
        <f>(F15/F14)/((1-(1/(1+Assumptions!$D$49))^127)/Assumptions!$D$49)</f>
        <v>18.527130379267085</v>
      </c>
      <c r="G17" s="87">
        <f>(G15/G14)/((1-(1/(1+Assumptions!$D$49))^127)/Assumptions!$D$49)</f>
        <v>102.33271624793866</v>
      </c>
    </row>
    <row r="18" spans="1:7" x14ac:dyDescent="0.35">
      <c r="A18" s="85" t="s">
        <v>28</v>
      </c>
      <c r="B18" s="89">
        <v>82459</v>
      </c>
      <c r="C18" s="89">
        <v>68123</v>
      </c>
      <c r="D18" s="89">
        <v>71916</v>
      </c>
      <c r="E18" s="89">
        <v>48615</v>
      </c>
      <c r="F18" s="89">
        <v>61518</v>
      </c>
      <c r="G18" s="89">
        <v>69340</v>
      </c>
    </row>
    <row r="19" spans="1:7" x14ac:dyDescent="0.35">
      <c r="A19" s="85" t="s">
        <v>170</v>
      </c>
      <c r="B19" s="90">
        <f>B17/B18</f>
        <v>0</v>
      </c>
      <c r="C19" s="90">
        <f t="shared" ref="C19:G19" si="7">C17/C18</f>
        <v>8.1350382427310944E-4</v>
      </c>
      <c r="D19" s="90">
        <f t="shared" si="7"/>
        <v>3.2768422387252069E-4</v>
      </c>
      <c r="E19" s="90">
        <f t="shared" si="7"/>
        <v>1.2411727808325631E-3</v>
      </c>
      <c r="F19" s="90">
        <f t="shared" si="7"/>
        <v>3.0116600636020491E-4</v>
      </c>
      <c r="G19" s="90">
        <f t="shared" si="7"/>
        <v>1.4758107333132198E-3</v>
      </c>
    </row>
    <row r="20" spans="1:7" x14ac:dyDescent="0.35">
      <c r="A20" s="85" t="s">
        <v>171</v>
      </c>
      <c r="B20" s="88">
        <f>4/52*B18</f>
        <v>6343</v>
      </c>
      <c r="C20" s="88">
        <f t="shared" ref="C20:G20" si="8">4/52*C18</f>
        <v>5240.2307692307695</v>
      </c>
      <c r="D20" s="88">
        <f t="shared" si="8"/>
        <v>5532</v>
      </c>
      <c r="E20" s="88">
        <f t="shared" si="8"/>
        <v>3739.6153846153848</v>
      </c>
      <c r="F20" s="88">
        <f t="shared" si="8"/>
        <v>4732.1538461538466</v>
      </c>
      <c r="G20" s="88">
        <f t="shared" si="8"/>
        <v>5333.8461538461543</v>
      </c>
    </row>
    <row r="21" spans="1:7" x14ac:dyDescent="0.35">
      <c r="A21" s="85" t="s">
        <v>172</v>
      </c>
      <c r="B21" s="87">
        <f>MAX(B17-B20,0)</f>
        <v>0</v>
      </c>
      <c r="C21" s="87">
        <f t="shared" ref="C21:G21" si="9">MAX(C17-C20,0)</f>
        <v>0</v>
      </c>
      <c r="D21" s="87">
        <f t="shared" si="9"/>
        <v>0</v>
      </c>
      <c r="E21" s="87">
        <f t="shared" si="9"/>
        <v>0</v>
      </c>
      <c r="F21" s="87">
        <f t="shared" si="9"/>
        <v>0</v>
      </c>
      <c r="G21" s="87">
        <f t="shared" si="9"/>
        <v>0</v>
      </c>
    </row>
    <row r="22" spans="1:7" x14ac:dyDescent="0.35">
      <c r="A22" s="85" t="s">
        <v>196</v>
      </c>
      <c r="B22" s="87">
        <f>B16-$B$4</f>
        <v>-8854.2431252843598</v>
      </c>
      <c r="C22" s="87">
        <f t="shared" ref="C22:G22" si="10">C16-$B$4</f>
        <v>-7857.8429538836772</v>
      </c>
      <c r="D22" s="87">
        <f t="shared" si="10"/>
        <v>-8430.5401766655832</v>
      </c>
      <c r="E22" s="87">
        <f t="shared" si="10"/>
        <v>-7769.3599790297912</v>
      </c>
      <c r="F22" s="87">
        <f t="shared" si="10"/>
        <v>-8521.1324220841761</v>
      </c>
      <c r="G22" s="87">
        <f t="shared" si="10"/>
        <v>-7014.3401089013014</v>
      </c>
    </row>
    <row r="23" spans="1:7" x14ac:dyDescent="0.35">
      <c r="A23" s="85" t="s">
        <v>176</v>
      </c>
      <c r="B23" s="87">
        <f>MAX(0.75*B22,0)</f>
        <v>0</v>
      </c>
      <c r="C23" s="87">
        <f t="shared" ref="C23:G23" si="11">MAX(0.75*C22,0)</f>
        <v>0</v>
      </c>
      <c r="D23" s="87">
        <f t="shared" si="11"/>
        <v>0</v>
      </c>
      <c r="E23" s="87">
        <f t="shared" si="11"/>
        <v>0</v>
      </c>
      <c r="F23" s="87">
        <f t="shared" si="11"/>
        <v>0</v>
      </c>
      <c r="G23" s="87">
        <f t="shared" si="11"/>
        <v>0</v>
      </c>
    </row>
    <row r="26" spans="1:7" x14ac:dyDescent="0.35">
      <c r="A26" t="s">
        <v>207</v>
      </c>
      <c r="B26" s="93">
        <f>SUM(B3:G3)</f>
        <v>106419746601.12967</v>
      </c>
    </row>
    <row r="27" spans="1:7" x14ac:dyDescent="0.35">
      <c r="A27" t="s">
        <v>200</v>
      </c>
      <c r="B27" s="92">
        <f>[1]Summary!$F$2</f>
        <v>129693892200</v>
      </c>
      <c r="C27" s="92"/>
      <c r="D27" s="93"/>
    </row>
    <row r="28" spans="1:7" x14ac:dyDescent="0.35">
      <c r="A28" t="s">
        <v>201</v>
      </c>
      <c r="B28" s="93">
        <f>IF(B26-B27&lt;0,B26,B26-B27)</f>
        <v>106419746601.12967</v>
      </c>
    </row>
    <row r="30" spans="1:7" x14ac:dyDescent="0.35">
      <c r="A30" s="85"/>
      <c r="B30" s="85" t="s">
        <v>1</v>
      </c>
      <c r="C30" s="85" t="s">
        <v>2</v>
      </c>
      <c r="D30" s="85" t="s">
        <v>3</v>
      </c>
      <c r="E30" s="85" t="s">
        <v>4</v>
      </c>
      <c r="F30" s="85" t="s">
        <v>5</v>
      </c>
      <c r="G30" s="85" t="s">
        <v>6</v>
      </c>
    </row>
    <row r="31" spans="1:7" x14ac:dyDescent="0.35">
      <c r="A31" s="85" t="s">
        <v>202</v>
      </c>
      <c r="B31" s="123">
        <f t="shared" ref="B31:G31" si="12">B3/$B$26</f>
        <v>0.19770086005086254</v>
      </c>
      <c r="C31" s="123">
        <f t="shared" si="12"/>
        <v>0.35141582048425796</v>
      </c>
      <c r="D31" s="123">
        <f t="shared" si="12"/>
        <v>0.25978294840505339</v>
      </c>
      <c r="E31" s="123">
        <f t="shared" si="12"/>
        <v>9.1478132887517938E-2</v>
      </c>
      <c r="F31" s="123">
        <f t="shared" si="12"/>
        <v>6.3685705594983349E-2</v>
      </c>
      <c r="G31" s="123">
        <f t="shared" si="12"/>
        <v>3.5936532577324889E-2</v>
      </c>
    </row>
    <row r="32" spans="1:7" x14ac:dyDescent="0.35">
      <c r="A32" s="85" t="s">
        <v>203</v>
      </c>
      <c r="B32" s="124">
        <f>$B$28*B31</f>
        <v>21039275429.43819</v>
      </c>
      <c r="C32" s="124">
        <f t="shared" ref="C32:G32" si="13">$B$28*C31</f>
        <v>37397582567.562805</v>
      </c>
      <c r="D32" s="124">
        <f t="shared" si="13"/>
        <v>27646035540.560123</v>
      </c>
      <c r="E32" s="124">
        <f t="shared" si="13"/>
        <v>9735079721.4341259</v>
      </c>
      <c r="F32" s="124">
        <f t="shared" si="13"/>
        <v>6777416651.5322742</v>
      </c>
      <c r="G32" s="124">
        <f t="shared" si="13"/>
        <v>3824356690.6021562</v>
      </c>
    </row>
    <row r="33" spans="1:7" x14ac:dyDescent="0.35">
      <c r="A33" s="85" t="s">
        <v>204</v>
      </c>
      <c r="B33" s="125">
        <f>B32/B2/((1-(1/(1+AVERAGE('Inflation-Interest'!$E$9:$E$68)))^127)/AVERAGE('Inflation-Interest'!$E$9:$E$68))</f>
        <v>492.00772660704871</v>
      </c>
      <c r="C33" s="125">
        <f>C32/C2/((1-(1/(1+AVERAGE('Inflation-Interest'!$E$9:$E$68)))^127)/AVERAGE('Inflation-Interest'!$E$9:$E$68))</f>
        <v>1271.2913032795361</v>
      </c>
      <c r="D33" s="125">
        <f>D32/D2/((1-(1/(1+AVERAGE('Inflation-Interest'!$E$9:$E$68)))^127)/AVERAGE('Inflation-Interest'!$E$9:$E$68))</f>
        <v>823.38537860219481</v>
      </c>
      <c r="E33" s="125">
        <f>E32/E2/((1-(1/(1+AVERAGE('Inflation-Interest'!$E$9:$E$68)))^127)/AVERAGE('Inflation-Interest'!$E$9:$E$68))</f>
        <v>1340.4937493427744</v>
      </c>
      <c r="F33" s="125">
        <f>F32/F2/((1-(1/(1+AVERAGE('Inflation-Interest'!$E$9:$E$68)))^127)/AVERAGE('Inflation-Interest'!$E$9:$E$68))</f>
        <v>752.53327414164301</v>
      </c>
      <c r="G33" s="125">
        <f>G32/G2/((1-(1/(1+AVERAGE('Inflation-Interest'!$E$9:$E$68)))^127)/AVERAGE('Inflation-Interest'!$E$9:$E$68))</f>
        <v>1930.9940340079422</v>
      </c>
    </row>
    <row r="34" spans="1:7" x14ac:dyDescent="0.35">
      <c r="A34" s="85" t="s">
        <v>205</v>
      </c>
      <c r="B34" s="87">
        <f>B17</f>
        <v>0</v>
      </c>
      <c r="C34" s="87">
        <f t="shared" ref="C34:G34" si="14">C17</f>
        <v>55.418321020957038</v>
      </c>
      <c r="D34" s="87">
        <f t="shared" si="14"/>
        <v>23.565738644016196</v>
      </c>
      <c r="E34" s="87">
        <f t="shared" si="14"/>
        <v>60.339614740175051</v>
      </c>
      <c r="F34" s="87">
        <f t="shared" si="14"/>
        <v>18.527130379267085</v>
      </c>
      <c r="G34" s="87">
        <f t="shared" si="14"/>
        <v>102.33271624793866</v>
      </c>
    </row>
    <row r="35" spans="1:7" x14ac:dyDescent="0.35">
      <c r="A35" s="85" t="s">
        <v>206</v>
      </c>
      <c r="B35" s="87">
        <f>B33+B34</f>
        <v>492.00772660704871</v>
      </c>
      <c r="C35" s="87">
        <f t="shared" ref="C35:G35" si="15">C33+C34</f>
        <v>1326.7096243004933</v>
      </c>
      <c r="D35" s="87">
        <f t="shared" si="15"/>
        <v>846.95111724621097</v>
      </c>
      <c r="E35" s="87">
        <f t="shared" si="15"/>
        <v>1400.8333640829494</v>
      </c>
      <c r="F35" s="87">
        <f t="shared" si="15"/>
        <v>771.06040452091008</v>
      </c>
      <c r="G35" s="87">
        <f t="shared" si="15"/>
        <v>2033.3267502558808</v>
      </c>
    </row>
    <row r="40" spans="1:7" x14ac:dyDescent="0.35">
      <c r="B40" s="95"/>
      <c r="C40" s="95"/>
      <c r="D40" s="95"/>
      <c r="E40" s="95"/>
      <c r="F40" s="95"/>
      <c r="G40" s="95"/>
    </row>
    <row r="41" spans="1:7" x14ac:dyDescent="0.35">
      <c r="C41" s="101"/>
      <c r="D41" s="101"/>
      <c r="E41" s="101"/>
      <c r="F41" s="101"/>
      <c r="G41" s="101"/>
    </row>
    <row r="42" spans="1:7" x14ac:dyDescent="0.35">
      <c r="B42" s="92"/>
      <c r="C42" s="92"/>
      <c r="D42" s="93"/>
      <c r="F42" s="101"/>
      <c r="G42" s="101"/>
    </row>
    <row r="43" spans="1:7" x14ac:dyDescent="0.35">
      <c r="B43" s="92"/>
      <c r="C43" s="92"/>
      <c r="D43" s="93"/>
    </row>
    <row r="46" spans="1:7" x14ac:dyDescent="0.35">
      <c r="B46" s="94"/>
      <c r="C46" s="94"/>
      <c r="D46" s="94"/>
      <c r="E46" s="94"/>
      <c r="F46" s="94"/>
      <c r="G46" s="94"/>
    </row>
    <row r="47" spans="1:7" x14ac:dyDescent="0.35">
      <c r="B47" s="25"/>
      <c r="C47" s="25"/>
      <c r="D47" s="25"/>
      <c r="E47" s="25"/>
      <c r="F47" s="25"/>
      <c r="G47" s="25"/>
    </row>
    <row r="48" spans="1:7" x14ac:dyDescent="0.35">
      <c r="B48" s="95"/>
      <c r="C48" s="95"/>
      <c r="D48" s="95"/>
      <c r="E48" s="95"/>
      <c r="F48" s="95"/>
      <c r="G48" s="95"/>
    </row>
  </sheetData>
  <phoneticPr fontId="17" type="noConversion"/>
  <conditionalFormatting sqref="B2:G2">
    <cfRule type="expression" dxfId="3" priority="3">
      <formula>MOD(ROW(),3)=2</formula>
    </cfRule>
  </conditionalFormatting>
  <conditionalFormatting sqref="B14:G14">
    <cfRule type="expression" dxfId="2" priority="2">
      <formula>MOD(ROW(),3)=2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Data&gt;&gt;&gt;</vt:lpstr>
      <vt:lpstr>Demographic-Economic</vt:lpstr>
      <vt:lpstr>Inflation-Interest</vt:lpstr>
      <vt:lpstr>Workings&gt;&gt;&gt;</vt:lpstr>
      <vt:lpstr>Assumptions</vt:lpstr>
      <vt:lpstr>Total Cost</vt:lpstr>
      <vt:lpstr>Total Property Damage 95%</vt:lpstr>
      <vt:lpstr>Future 95% Cost</vt:lpstr>
      <vt:lpstr>Levy Proposition</vt:lpstr>
      <vt:lpstr>Property Value</vt:lpstr>
      <vt:lpstr>Average Property Value</vt:lpstr>
      <vt:lpstr>Incentive Relocation assumption</vt:lpstr>
      <vt:lpstr>Economic Cost Impact</vt:lpstr>
      <vt:lpstr>Property % affected</vt:lpstr>
      <vt:lpstr>Population Estimate</vt:lpstr>
      <vt:lpstr>Displacement_Number</vt:lpstr>
      <vt:lpstr>Temporary Relocation Numbers</vt:lpstr>
      <vt:lpstr>Temp Relocation Housing Costs</vt:lpstr>
      <vt:lpstr>Temp Relocation Living Costs</vt:lpstr>
      <vt:lpstr>Summary</vt:lpstr>
      <vt:lpstr>Archive&gt;&gt;&gt;&gt;&gt;&gt;</vt:lpstr>
      <vt:lpstr>Costs</vt:lpstr>
      <vt:lpstr>Frequency</vt:lpstr>
      <vt:lpstr>Total Severity</vt:lpstr>
      <vt:lpstr>Number of displacements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Khaw</dc:creator>
  <cp:lastModifiedBy>Xue, Jason</cp:lastModifiedBy>
  <dcterms:created xsi:type="dcterms:W3CDTF">2023-03-18T00:26:29Z</dcterms:created>
  <dcterms:modified xsi:type="dcterms:W3CDTF">2023-03-25T00:06:25Z</dcterms:modified>
</cp:coreProperties>
</file>